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52" documentId="13_ncr:1_{56B8E81B-8B92-4BE4-8C79-245522D75984}" xr6:coauthVersionLast="47" xr6:coauthVersionMax="47" xr10:uidLastSave="{2FF9C8B0-A33D-4B60-B5AF-48D9E71D40C1}"/>
  <workbookProtection workbookAlgorithmName="SHA-512" workbookHashValue="O+8248RSw38e3WCO+2zKEp3PDB3ndgmx9K0nK5TnNGaQ//rMSlZWLp5SeN96kDZ5m2tzTOqBUjMI4rBtIiNC0w==" workbookSaltValue="71uWseIy/KjDkTHHv/7AMQ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N7" i="21" s="1"/>
  <c r="L7" i="21"/>
  <c r="K7" i="21"/>
  <c r="J7" i="21"/>
  <c r="I7" i="21"/>
  <c r="E7" i="21"/>
  <c r="D7" i="21"/>
  <c r="C7" i="21"/>
  <c r="V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J43" i="16"/>
  <c r="I43" i="16"/>
  <c r="H43" i="16"/>
  <c r="G43" i="16"/>
  <c r="F43" i="16"/>
  <c r="E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5130EB45-01F3-44BD-845E-BF91E895C4B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4C89EA6-DAE0-43A7-BFE4-111AB965BAE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1224653-8881-4CFF-8BFE-6A6733F9CD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A5009B3-BFBB-4895-AB77-DF919D3151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1C38E0C-38DD-4578-B7E1-B1CF714075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45606F3-004B-4981-BD17-4B8CF7F1FA5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BDED954-F5A7-4969-B8D0-10049A101F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C2E1592-19C0-44DE-B4F5-647BB45B78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996B72B2-E404-4FF3-AB6C-27419D56E7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A7E0DAAF-0AFA-4BE6-953C-8501839638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7A8C0E01-7622-45AB-AF2C-6993F96CBD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1317CDD-5791-4328-B4B2-2D6C6DC9F24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29684AC-8123-4D8A-983F-C54C1F41709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8316E3F-1D01-49D9-A8CA-72F6178FFE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00D6A5A-632A-48AF-9BF8-AC63082841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B16915C-A96D-43B4-A4D5-4D254846BA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A123EDE-CAD5-4C36-9EF2-CA20E56BDB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3D049A1-A0C4-4E74-989E-EA9FAA5A27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0BF3ADC-B17E-4455-9BC5-6873AE6F74B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46F2E05-CB1E-4950-9837-84C9CBCB0B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3281E79-44C7-4DC2-B888-0ED73CFCA14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9522285-D3B1-4A4B-9B57-01220B211AB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EF57462-53C3-4483-9463-F3EBBB47AF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9C5FB14-FA0C-4BAD-BBDF-386167AE147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CC120F0-7D07-4EC2-9C3A-3D3799C07B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25AB80D-CF4B-4A5F-9921-85A7261402E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6A96688-54EB-4C88-92EC-AA98302E3AB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D6B3326-D8D6-4FB3-8EFE-4F61F16CB86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BC0D2A61-E140-49AD-B300-A69C5D8D04D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D526449-7ABA-4B6C-B2B4-82C3CDFCDA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5321DAE-B7B7-4435-844E-D9FDC4C0CA6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A9089F9-95E3-4BC8-AB6A-2643E7789A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<sst xmlns="http://schemas.openxmlformats.org/spreadsheetml/2006/main" count="2945" uniqueCount="1831">
  <si>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</si>
  <si>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</si>
  <si>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</si>
  <si>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</si>
  <si>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</si>
  <si>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</si>
  <si>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Pontevedra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</si>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</sst>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7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5635CA25-037D-4934-8BB6-2883E23D3EC2}"/>
    <cellStyle name="Normal" xfId="0" builtinId="0"/>
    <cellStyle name="Normal 2" xfId="1" xr:uid="{09717DAA-E60A-44A1-B9E4-4025647F3678}"/>
    <cellStyle name="Normal 3" xfId="3" xr:uid="{7DCD2F22-D88B-41BB-B503-6D3F572DA25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36-4EAE-B3A3-4970057C14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836-4EAE-B3A3-4970057C14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5491</c:v>
                </c:pt>
                <c:pt idx="1">
                  <c:v>25426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36-4EAE-B3A3-4970057C1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88-4E05-B181-BD03764833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88-4E05-B181-BD037648335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788-4E05-B181-BD0376483356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32</c:v>
                </c:pt>
                <c:pt idx="1">
                  <c:v>919</c:v>
                </c:pt>
                <c:pt idx="2">
                  <c:v>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88-4E05-B181-BD0376483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56D-4A06-824D-7E15876553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56D-4A06-824D-7E158765536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56D-4A06-824D-7E15876553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6</c:v>
                </c:pt>
                <c:pt idx="1">
                  <c:v>11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6D-4A06-824D-7E1587655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4E-4690-A116-B258BC9B66B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4E-4690-A116-B258BC9B66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3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4E-4690-A116-B258BC9B6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54D-4003-9D15-2FE0AD5FAA4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54D-4003-9D15-2FE0AD5FAA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7289</c:v>
                </c:pt>
                <c:pt idx="1">
                  <c:v>3770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4D-4003-9D15-2FE0AD5FA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2082</c:v>
              </c:pt>
              <c:pt idx="1">
                <c:v>2908</c:v>
              </c:pt>
              <c:pt idx="2">
                <c:v>47</c:v>
              </c:pt>
              <c:pt idx="3">
                <c:v>5</c:v>
              </c:pt>
              <c:pt idx="4">
                <c:v>449</c:v>
              </c:pt>
            </c:numLit>
          </c:val>
          <c:extLst>
            <c:ext xmlns:c16="http://schemas.microsoft.com/office/drawing/2014/chart" uri="{C3380CC4-5D6E-409C-BE32-E72D297353CC}">
              <c16:uniqueId val="{00000000-188E-42B1-A677-5B343DF4F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496512935883009E-2"/>
          <c:y val="0.14249973753280842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3072</c:v>
              </c:pt>
              <c:pt idx="1">
                <c:v>2387</c:v>
              </c:pt>
              <c:pt idx="2">
                <c:v>184</c:v>
              </c:pt>
              <c:pt idx="3">
                <c:v>31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F866-4829-8F9E-1C11D0057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5174353205849"/>
          <c:y val="0.23887769028871392"/>
          <c:w val="0.23433970753655792"/>
          <c:h val="0.6222440944881889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19</c:v>
              </c:pt>
              <c:pt idx="1">
                <c:v>69</c:v>
              </c:pt>
              <c:pt idx="2">
                <c:v>36</c:v>
              </c:pt>
              <c:pt idx="3">
                <c:v>32</c:v>
              </c:pt>
              <c:pt idx="4">
                <c:v>139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8498-4543-9A9D-03B0C291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93</c:v>
              </c:pt>
              <c:pt idx="1">
                <c:v>207</c:v>
              </c:pt>
              <c:pt idx="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B8A7-47E4-B59B-C9C9B02E4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Familia</c:v>
                </c:pt>
                <c:pt idx="10">
                  <c:v>Mercantil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3203</c:v>
              </c:pt>
              <c:pt idx="1">
                <c:v>47</c:v>
              </c:pt>
              <c:pt idx="2">
                <c:v>699</c:v>
              </c:pt>
              <c:pt idx="3">
                <c:v>14</c:v>
              </c:pt>
              <c:pt idx="4">
                <c:v>40</c:v>
              </c:pt>
              <c:pt idx="5">
                <c:v>4</c:v>
              </c:pt>
              <c:pt idx="6">
                <c:v>16</c:v>
              </c:pt>
              <c:pt idx="7">
                <c:v>46</c:v>
              </c:pt>
              <c:pt idx="8">
                <c:v>941</c:v>
              </c:pt>
              <c:pt idx="9">
                <c:v>1</c:v>
              </c:pt>
              <c:pt idx="10">
                <c:v>316</c:v>
              </c:pt>
            </c:numLit>
          </c:val>
          <c:extLst>
            <c:ext xmlns:c16="http://schemas.microsoft.com/office/drawing/2014/chart" uri="{C3380CC4-5D6E-409C-BE32-E72D297353CC}">
              <c16:uniqueId val="{00000000-E3F3-4AC8-8B2F-4F28D7863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Autorización judicial</c:v>
                </c:pt>
                <c:pt idx="5">
                  <c:v>Curatela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421</c:v>
              </c:pt>
              <c:pt idx="1">
                <c:v>359</c:v>
              </c:pt>
              <c:pt idx="2">
                <c:v>25</c:v>
              </c:pt>
              <c:pt idx="3">
                <c:v>48</c:v>
              </c:pt>
              <c:pt idx="4">
                <c:v>70</c:v>
              </c:pt>
              <c:pt idx="5">
                <c:v>127</c:v>
              </c:pt>
              <c:pt idx="6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A0CD-4CC7-AD69-4F64F9F46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5.5185531496062992E-2"/>
          <c:w val="0.31955755530558683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78-4E47-8E49-5947AB42404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78-4E47-8E49-5947AB42404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C78-4E47-8E49-5947AB4240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398</c:v>
                </c:pt>
                <c:pt idx="1">
                  <c:v>159</c:v>
                </c:pt>
                <c:pt idx="2">
                  <c:v>3072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78-4E47-8E49-5947AB424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S / E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9140</c:v>
              </c:pt>
              <c:pt idx="1">
                <c:v>2063</c:v>
              </c:pt>
              <c:pt idx="2">
                <c:v>2065</c:v>
              </c:pt>
              <c:pt idx="3">
                <c:v>585</c:v>
              </c:pt>
              <c:pt idx="4">
                <c:v>186</c:v>
              </c:pt>
              <c:pt idx="5">
                <c:v>238</c:v>
              </c:pt>
              <c:pt idx="6">
                <c:v>786</c:v>
              </c:pt>
              <c:pt idx="7">
                <c:v>8348</c:v>
              </c:pt>
              <c:pt idx="8">
                <c:v>108</c:v>
              </c:pt>
              <c:pt idx="9">
                <c:v>382</c:v>
              </c:pt>
              <c:pt idx="10">
                <c:v>851</c:v>
              </c:pt>
              <c:pt idx="11">
                <c:v>597</c:v>
              </c:pt>
              <c:pt idx="12">
                <c:v>1039</c:v>
              </c:pt>
              <c:pt idx="13">
                <c:v>415</c:v>
              </c:pt>
              <c:pt idx="14">
                <c:v>4701</c:v>
              </c:pt>
              <c:pt idx="15">
                <c:v>323</c:v>
              </c:pt>
            </c:numLit>
          </c:val>
          <c:extLst>
            <c:ext xmlns:c16="http://schemas.microsoft.com/office/drawing/2014/chart" uri="{C3380CC4-5D6E-409C-BE32-E72D297353CC}">
              <c16:uniqueId val="{00000000-2DEE-45F2-96B8-7CDEAB663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996</c:v>
              </c:pt>
              <c:pt idx="1">
                <c:v>175</c:v>
              </c:pt>
              <c:pt idx="2">
                <c:v>86</c:v>
              </c:pt>
              <c:pt idx="3">
                <c:v>2345</c:v>
              </c:pt>
              <c:pt idx="4">
                <c:v>222</c:v>
              </c:pt>
              <c:pt idx="5">
                <c:v>78</c:v>
              </c:pt>
              <c:pt idx="6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0-ABD5-4597-B9BC-3198E7DE2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67</c:v>
              </c:pt>
              <c:pt idx="1">
                <c:v>224</c:v>
              </c:pt>
              <c:pt idx="2">
                <c:v>132</c:v>
              </c:pt>
              <c:pt idx="3">
                <c:v>84</c:v>
              </c:pt>
              <c:pt idx="4">
                <c:v>13</c:v>
              </c:pt>
              <c:pt idx="5">
                <c:v>210</c:v>
              </c:pt>
              <c:pt idx="6">
                <c:v>2138</c:v>
              </c:pt>
              <c:pt idx="7">
                <c:v>185</c:v>
              </c:pt>
              <c:pt idx="8">
                <c:v>38</c:v>
              </c:pt>
              <c:pt idx="9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6A81-43A7-923B-72CC3E376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321</c:v>
              </c:pt>
              <c:pt idx="1">
                <c:v>263</c:v>
              </c:pt>
              <c:pt idx="2">
                <c:v>64</c:v>
              </c:pt>
              <c:pt idx="3">
                <c:v>63</c:v>
              </c:pt>
              <c:pt idx="4">
                <c:v>188</c:v>
              </c:pt>
              <c:pt idx="5">
                <c:v>1253</c:v>
              </c:pt>
              <c:pt idx="6">
                <c:v>206</c:v>
              </c:pt>
              <c:pt idx="7">
                <c:v>286</c:v>
              </c:pt>
              <c:pt idx="8">
                <c:v>62</c:v>
              </c:pt>
              <c:pt idx="9">
                <c:v>287</c:v>
              </c:pt>
              <c:pt idx="10">
                <c:v>213</c:v>
              </c:pt>
              <c:pt idx="11">
                <c:v>143</c:v>
              </c:pt>
            </c:numLit>
          </c:val>
          <c:extLst>
            <c:ext xmlns:c16="http://schemas.microsoft.com/office/drawing/2014/chart" uri="{C3380CC4-5D6E-409C-BE32-E72D297353CC}">
              <c16:uniqueId val="{00000000-FE3A-4F88-8877-2C2AFD8F0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335</c:v>
              </c:pt>
              <c:pt idx="1">
                <c:v>67</c:v>
              </c:pt>
              <c:pt idx="2">
                <c:v>98</c:v>
              </c:pt>
              <c:pt idx="3">
                <c:v>112</c:v>
              </c:pt>
              <c:pt idx="4">
                <c:v>916</c:v>
              </c:pt>
              <c:pt idx="5">
                <c:v>151</c:v>
              </c:pt>
              <c:pt idx="6">
                <c:v>269</c:v>
              </c:pt>
              <c:pt idx="7">
                <c:v>82</c:v>
              </c:pt>
              <c:pt idx="8">
                <c:v>197</c:v>
              </c:pt>
              <c:pt idx="9">
                <c:v>209</c:v>
              </c:pt>
              <c:pt idx="10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0-BA20-4673-9305-A7FF8CEBE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Falsedades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11</c:v>
              </c:pt>
              <c:pt idx="1">
                <c:v>4</c:v>
              </c:pt>
              <c:pt idx="2">
                <c:v>1</c:v>
              </c:pt>
              <c:pt idx="3">
                <c:v>34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40E-4A4A-A4A3-C9C9A86FA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</c:v>
              </c:pt>
              <c:pt idx="1">
                <c:v>1</c:v>
              </c:pt>
              <c:pt idx="2">
                <c:v>4</c:v>
              </c:pt>
              <c:pt idx="3">
                <c:v>18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B5D-4DCB-BA12-794CE09DB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Administración Pública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67B-40F9-B9E7-66F401BCB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Administración Pública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651-4F75-98FE-8D47BB6F2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Aux!$F$2:$F$10</c:f>
              <c:strCache>
                <c:ptCount val="9"/>
                <c:pt idx="0">
                  <c:v>Relaciones familiares</c:v>
                </c:pt>
                <c:pt idx="1">
                  <c:v>Patrimonio</c:v>
                </c:pt>
                <c:pt idx="2">
                  <c:v>Derechos trabajadores</c:v>
                </c:pt>
                <c:pt idx="3">
                  <c:v>Ordenación territorio</c:v>
                </c:pt>
                <c:pt idx="4">
                  <c:v>Drogas</c:v>
                </c:pt>
                <c:pt idx="5">
                  <c:v>Falsedades</c:v>
                </c:pt>
                <c:pt idx="6">
                  <c:v>Administración Pública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20</c:v>
              </c:pt>
              <c:pt idx="1">
                <c:v>31</c:v>
              </c:pt>
              <c:pt idx="2">
                <c:v>14</c:v>
              </c:pt>
              <c:pt idx="3">
                <c:v>33</c:v>
              </c:pt>
              <c:pt idx="4">
                <c:v>11</c:v>
              </c:pt>
              <c:pt idx="5">
                <c:v>29</c:v>
              </c:pt>
              <c:pt idx="6">
                <c:v>29</c:v>
              </c:pt>
              <c:pt idx="7">
                <c:v>54</c:v>
              </c:pt>
              <c:pt idx="8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0-38D7-4DE9-85F1-4B3E8EAF7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7F-4C96-A765-917FCF4B3B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D7F-4C96-A765-917FCF4B3B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2625</c:v>
                </c:pt>
                <c:pt idx="1">
                  <c:v>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7F-4C96-A765-917FCF4B3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Patrimonio</c:v>
                </c:pt>
                <c:pt idx="6">
                  <c:v>Derechos trabajadores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Leyes especiales</c:v>
                </c:pt>
                <c:pt idx="13">
                  <c:v>S / 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13</c:v>
              </c:pt>
              <c:pt idx="1">
                <c:v>20</c:v>
              </c:pt>
              <c:pt idx="2">
                <c:v>3</c:v>
              </c:pt>
              <c:pt idx="3">
                <c:v>1</c:v>
              </c:pt>
              <c:pt idx="4">
                <c:v>11</c:v>
              </c:pt>
              <c:pt idx="5">
                <c:v>65</c:v>
              </c:pt>
              <c:pt idx="6">
                <c:v>1</c:v>
              </c:pt>
              <c:pt idx="7">
                <c:v>7</c:v>
              </c:pt>
              <c:pt idx="8">
                <c:v>68</c:v>
              </c:pt>
              <c:pt idx="9">
                <c:v>2</c:v>
              </c:pt>
              <c:pt idx="10">
                <c:v>23</c:v>
              </c:pt>
              <c:pt idx="11">
                <c:v>1</c:v>
              </c:pt>
              <c:pt idx="12">
                <c:v>4</c:v>
              </c:pt>
              <c:pt idx="1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D87-484B-BC0A-9995F3260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508</c:v>
              </c:pt>
              <c:pt idx="1">
                <c:v>372</c:v>
              </c:pt>
              <c:pt idx="2">
                <c:v>260</c:v>
              </c:pt>
              <c:pt idx="3">
                <c:v>71</c:v>
              </c:pt>
              <c:pt idx="4">
                <c:v>116</c:v>
              </c:pt>
              <c:pt idx="5">
                <c:v>904</c:v>
              </c:pt>
              <c:pt idx="6">
                <c:v>173</c:v>
              </c:pt>
              <c:pt idx="7">
                <c:v>2547</c:v>
              </c:pt>
              <c:pt idx="8">
                <c:v>76</c:v>
              </c:pt>
              <c:pt idx="9">
                <c:v>349</c:v>
              </c:pt>
              <c:pt idx="10">
                <c:v>279</c:v>
              </c:pt>
              <c:pt idx="11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0-6780-4C93-9184-7CFD58CFA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0F-4303-A63F-89D452B78B0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0F-4303-A63F-89D452B78B0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90F-4303-A63F-89D452B78B0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90F-4303-A63F-89D452B78B0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0F-4303-A63F-89D452B78B0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0F-4303-A63F-89D452B78B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0F-4303-A63F-89D452B78B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0F-4303-A63F-89D452B78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BC-410C-BF57-AB348876B8B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CBC-410C-BF57-AB348876B8B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CBC-410C-BF57-AB348876B8B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CBC-410C-BF57-AB348876B8B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CBC-410C-BF57-AB348876B8B7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BC-410C-BF57-AB348876B8B7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C-410C-BF57-AB348876B8B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BC-410C-BF57-AB348876B8B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BC-410C-BF57-AB348876B8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14</c:v>
                </c:pt>
                <c:pt idx="1">
                  <c:v>8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BC-410C-BF57-AB348876B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827</c:v>
              </c:pt>
              <c:pt idx="1">
                <c:v>121</c:v>
              </c:pt>
              <c:pt idx="2">
                <c:v>101</c:v>
              </c:pt>
              <c:pt idx="3">
                <c:v>291</c:v>
              </c:pt>
              <c:pt idx="4">
                <c:v>142</c:v>
              </c:pt>
            </c:numLit>
          </c:val>
          <c:extLst>
            <c:ext xmlns:c16="http://schemas.microsoft.com/office/drawing/2014/chart" uri="{C3380CC4-5D6E-409C-BE32-E72D297353CC}">
              <c16:uniqueId val="{00000000-0B8C-471E-AE3F-32E3B9A4C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317</c:v>
              </c:pt>
              <c:pt idx="1">
                <c:v>41</c:v>
              </c:pt>
              <c:pt idx="2">
                <c:v>4</c:v>
              </c:pt>
              <c:pt idx="3">
                <c:v>135</c:v>
              </c:pt>
              <c:pt idx="4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231B-4F3A-85D4-AB8650E01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24</c:v>
              </c:pt>
              <c:pt idx="1">
                <c:v>26</c:v>
              </c:pt>
              <c:pt idx="2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0-3089-4FC1-998E-5553D791B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18C9-4F7F-9E98-6C863346B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158</c:v>
              </c:pt>
              <c:pt idx="1">
                <c:v>7</c:v>
              </c:pt>
              <c:pt idx="2">
                <c:v>1</c:v>
              </c:pt>
              <c:pt idx="3">
                <c:v>72</c:v>
              </c:pt>
              <c:pt idx="4">
                <c:v>28</c:v>
              </c:pt>
              <c:pt idx="5">
                <c:v>1</c:v>
              </c:pt>
              <c:pt idx="6">
                <c:v>1</c:v>
              </c:pt>
              <c:pt idx="7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E9C9-4CE2-A3FB-EB9819C5C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119</c:v>
              </c:pt>
              <c:pt idx="1">
                <c:v>16</c:v>
              </c:pt>
              <c:pt idx="2">
                <c:v>20</c:v>
              </c:pt>
              <c:pt idx="3">
                <c:v>36</c:v>
              </c:pt>
              <c:pt idx="4">
                <c:v>23</c:v>
              </c:pt>
              <c:pt idx="5">
                <c:v>38</c:v>
              </c:pt>
              <c:pt idx="6">
                <c:v>59</c:v>
              </c:pt>
              <c:pt idx="7">
                <c:v>16</c:v>
              </c:pt>
              <c:pt idx="8">
                <c:v>1</c:v>
              </c:pt>
              <c:pt idx="9">
                <c:v>15</c:v>
              </c:pt>
              <c:pt idx="10">
                <c:v>77</c:v>
              </c:pt>
              <c:pt idx="11">
                <c:v>13</c:v>
              </c:pt>
              <c:pt idx="12">
                <c:v>110</c:v>
              </c:pt>
              <c:pt idx="13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6419-4FD4-A659-3DC2B494D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15-4059-8103-50851A7939D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15-4059-8103-50851A7939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1906</c:v>
                </c:pt>
                <c:pt idx="1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15-4059-8103-50851A793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Defensa de los derechos fundamentales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170</c:v>
              </c:pt>
              <c:pt idx="1">
                <c:v>236</c:v>
              </c:pt>
              <c:pt idx="2">
                <c:v>1128</c:v>
              </c:pt>
              <c:pt idx="3">
                <c:v>48</c:v>
              </c:pt>
              <c:pt idx="4">
                <c:v>100</c:v>
              </c:pt>
              <c:pt idx="5">
                <c:v>398</c:v>
              </c:pt>
              <c:pt idx="6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1E8A-4B67-AF5D-A3CC72665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F3C-4E85-97C5-6306A99924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F3C-4E85-97C5-6306A99924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21</c:v>
                </c:pt>
                <c:pt idx="1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3C-4E85-97C5-6306A9992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45-4060-8B43-60C7C1862EC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E45-4060-8B43-60C7C1862EC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E45-4060-8B43-60C7C1862EC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E45-4060-8B43-60C7C1862EC8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45-4060-8B43-60C7C1862EC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45-4060-8B43-60C7C1862EC8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36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45-4060-8B43-60C7C1862EC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415</c:v>
              </c:pt>
              <c:pt idx="1">
                <c:v>12</c:v>
              </c:pt>
              <c:pt idx="2">
                <c:v>2</c:v>
              </c:pt>
              <c:pt idx="3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047A-48EF-8228-76B3B09F4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97</c:v>
              </c:pt>
              <c:pt idx="1">
                <c:v>3</c:v>
              </c:pt>
              <c:pt idx="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D670-4875-BB88-2AC59EA4B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14</c:v>
              </c:pt>
              <c:pt idx="1">
                <c:v>13</c:v>
              </c:pt>
              <c:pt idx="2">
                <c:v>18</c:v>
              </c:pt>
              <c:pt idx="3">
                <c:v>35</c:v>
              </c:pt>
              <c:pt idx="4">
                <c:v>189</c:v>
              </c:pt>
              <c:pt idx="5">
                <c:v>116</c:v>
              </c:pt>
              <c:pt idx="6">
                <c:v>45</c:v>
              </c:pt>
              <c:pt idx="7">
                <c:v>8</c:v>
              </c:pt>
              <c:pt idx="8">
                <c:v>2</c:v>
              </c:pt>
              <c:pt idx="9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0-58BF-405D-8F26-4DFFE83AF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B18-4F89-9AAF-A409B3189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E90-48FB-B988-49F24B5C94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E90-48FB-B988-49F24B5C94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15</c:v>
                </c:pt>
                <c:pt idx="1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90-48FB-B988-49F24B5C9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48-48D3-A525-86E523EEFA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48-48D3-A525-86E523EEFAF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048-48D3-A525-86E523EEFAF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048-48D3-A525-86E523EEFAF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48-48D3-A525-86E523EEFA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272</c:v>
                </c:pt>
                <c:pt idx="1">
                  <c:v>243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48-48D3-A525-86E523EEF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1345</c:v>
              </c:pt>
              <c:pt idx="1">
                <c:v>38</c:v>
              </c:pt>
              <c:pt idx="2">
                <c:v>2</c:v>
              </c:pt>
              <c:pt idx="3">
                <c:v>9</c:v>
              </c:pt>
              <c:pt idx="4">
                <c:v>2</c:v>
              </c:pt>
              <c:pt idx="5">
                <c:v>312</c:v>
              </c:pt>
            </c:numLit>
          </c:val>
          <c:extLst>
            <c:ext xmlns:c16="http://schemas.microsoft.com/office/drawing/2014/chart" uri="{C3380CC4-5D6E-409C-BE32-E72D297353CC}">
              <c16:uniqueId val="{00000000-7A6E-4C92-82E7-AF1BCAF4C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6D-46C8-87D9-4C9803403C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26D-46C8-87D9-4C9803403C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1361</c:v>
                </c:pt>
                <c:pt idx="1">
                  <c:v>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6D-46C8-87D9-4C9803403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331</c:v>
              </c:pt>
              <c:pt idx="1">
                <c:v>47</c:v>
              </c:pt>
              <c:pt idx="2">
                <c:v>1</c:v>
              </c:pt>
              <c:pt idx="3">
                <c:v>178</c:v>
              </c:pt>
            </c:numLit>
          </c:val>
          <c:extLst>
            <c:ext xmlns:c16="http://schemas.microsoft.com/office/drawing/2014/chart" uri="{C3380CC4-5D6E-409C-BE32-E72D297353CC}">
              <c16:uniqueId val="{00000000-CA1E-4EFB-B4DE-F19818E57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5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93B-4A5E-BA4A-414579226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56</c:v>
              </c:pt>
              <c:pt idx="2">
                <c:v>1</c:v>
              </c:pt>
              <c:pt idx="3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4353-4004-B4EE-190521EBA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117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12B-4D1C-8B15-DE87FBB8E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6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FD9-43DC-A198-A781992B0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</c:v>
              </c:pt>
              <c:pt idx="1">
                <c:v>11</c:v>
              </c:pt>
              <c:pt idx="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949B-4EF1-850B-670673446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731-4202-ABF6-88B5E610A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30</c:v>
              </c:pt>
              <c:pt idx="1">
                <c:v>434</c:v>
              </c:pt>
              <c:pt idx="2">
                <c:v>84</c:v>
              </c:pt>
              <c:pt idx="3">
                <c:v>4</c:v>
              </c:pt>
              <c:pt idx="4">
                <c:v>32</c:v>
              </c:pt>
              <c:pt idx="5">
                <c:v>255</c:v>
              </c:pt>
              <c:pt idx="6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BC41-46DE-BFDF-7002F26B5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15-4761-B77A-78BC718C31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F15-4761-B77A-78BC718C31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138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15-4761-B77A-78BC718C3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20</c:v>
              </c:pt>
              <c:pt idx="1">
                <c:v>1317</c:v>
              </c:pt>
              <c:pt idx="2">
                <c:v>21</c:v>
              </c:pt>
              <c:pt idx="3">
                <c:v>51</c:v>
              </c:pt>
              <c:pt idx="4">
                <c:v>927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E511-4B80-8BBD-93ED538A2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</c:v>
              </c:pt>
              <c:pt idx="1">
                <c:v>1253</c:v>
              </c:pt>
              <c:pt idx="2">
                <c:v>21</c:v>
              </c:pt>
              <c:pt idx="3">
                <c:v>60</c:v>
              </c:pt>
              <c:pt idx="4">
                <c:v>789</c:v>
              </c:pt>
            </c:numLit>
          </c:val>
          <c:extLst>
            <c:ext xmlns:c16="http://schemas.microsoft.com/office/drawing/2014/chart" uri="{C3380CC4-5D6E-409C-BE32-E72D297353CC}">
              <c16:uniqueId val="{00000000-5551-401C-82C5-C4EF9DE20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121</c:v>
              </c:pt>
              <c:pt idx="2">
                <c:v>35</c:v>
              </c:pt>
              <c:pt idx="3">
                <c:v>26</c:v>
              </c:pt>
              <c:pt idx="4">
                <c:v>97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14C5-46E9-BBCB-1CD2CEE20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100</c:v>
              </c:pt>
              <c:pt idx="2">
                <c:v>42</c:v>
              </c:pt>
              <c:pt idx="3">
                <c:v>26</c:v>
              </c:pt>
              <c:pt idx="4">
                <c:v>96</c:v>
              </c:pt>
            </c:numLit>
          </c:val>
          <c:extLst>
            <c:ext xmlns:c16="http://schemas.microsoft.com/office/drawing/2014/chart" uri="{C3380CC4-5D6E-409C-BE32-E72D297353CC}">
              <c16:uniqueId val="{00000000-8602-4701-95ED-9C7C2C7C3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Aux!$AU$2:$AU$3</c:f>
              <c:strCache>
                <c:ptCount val="2"/>
                <c:pt idx="0">
                  <c:v>Conducción temeraria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AB0-40B3-BCBB-A2BF1A7C3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</c:v>
              </c:pt>
              <c:pt idx="1">
                <c:v>1410</c:v>
              </c:pt>
              <c:pt idx="2">
                <c:v>42</c:v>
              </c:pt>
              <c:pt idx="3">
                <c:v>103</c:v>
              </c:pt>
              <c:pt idx="4">
                <c:v>968</c:v>
              </c:pt>
            </c:numLit>
          </c:val>
          <c:extLst>
            <c:ext xmlns:c16="http://schemas.microsoft.com/office/drawing/2014/chart" uri="{C3380CC4-5D6E-409C-BE32-E72D297353CC}">
              <c16:uniqueId val="{00000000-7CA4-4CE7-AF06-548FFFFDF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35</c:v>
              </c:pt>
              <c:pt idx="2">
                <c:v>3</c:v>
              </c:pt>
              <c:pt idx="3">
                <c:v>1</c:v>
              </c:pt>
              <c:pt idx="4">
                <c:v>3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DC44-4A87-B980-BF0E98A44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107</c:v>
              </c:pt>
              <c:pt idx="2">
                <c:v>5</c:v>
              </c:pt>
              <c:pt idx="3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1-9AC3-420B-B815-9192DF270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</c:v>
              </c:pt>
              <c:pt idx="1">
                <c:v>6</c:v>
              </c:pt>
              <c:pt idx="2">
                <c:v>2</c:v>
              </c:pt>
              <c:pt idx="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F70C-45A0-A81B-CAA8E56B0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Ordenación del territorio y urbanismo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4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5DBA-47F0-B4E9-BA83CE4A2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A5-4558-85A8-29290E7435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A5-4558-85A8-29290E7435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168</c:v>
                </c:pt>
                <c:pt idx="1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A5-4558-85A8-29290E743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8B-42A2-8C72-9F661766DA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8B-42A2-8C72-9F661766DAF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18B-42A2-8C72-9F661766DAF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223</c:v>
                </c:pt>
                <c:pt idx="1">
                  <c:v>1</c:v>
                </c:pt>
                <c:pt idx="2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8B-42A2-8C72-9F661766D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F2-432B-B9DE-B87BF9F6C8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F2-432B-B9DE-B87BF9F6C8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760</c:v>
                </c:pt>
                <c:pt idx="1">
                  <c:v>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F2-432B-B9DE-B87BF9F6C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21</xdr:row>
      <xdr:rowOff>142875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2374BEB5-909E-CAA8-0CE3-4E7CB773E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914D9551-D558-AA32-F4A3-143D29376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EA01BEF0-1747-3316-883C-B08B5C68E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B91CFF7-3412-5B7A-D9E7-5114B3F8D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B7BA5316-69F1-2E2C-BFEF-5162EAD09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4ADB2975-056C-AEA7-DA40-D50739E78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6D0E5928-6D78-EEC8-A28C-8432F944E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3B099227-F2D9-11A4-05E8-D8143DD0E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9342EC86-0B03-B58B-7605-C08FE2A0B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DB7F8BE8-DCF5-CC0E-D1D4-BE50B6EE1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EEC87837-5915-8B96-8C87-16EDE1E96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9671F408-D5DE-5AAA-7A36-AF18DA9A5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7554A2-0A1C-4133-A2DB-EFBCEE1C4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B8E2A63-7515-4671-9BCC-3B9BE9703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FB0245CA-1307-90AC-DCAF-92E76EC22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12B307AD-03AA-626D-E875-C605994E8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454B5D99-E074-E3D3-46A7-1EC2DFCF5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9E2D17A5-D3A4-1189-659A-02BD78A41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CEDFC6CF-771D-EEDE-796C-083FEEDA7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512F3BAA-3020-2CF3-A3A7-E1D082898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396B8AF0-4CFF-48F5-1BFC-FF42AFA4C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8863104-0986-4451-B1E7-CFB8A8B278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1F20CECF-90AC-41F4-A81E-B2A92B5570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FA8F8D96-07F4-423A-89B8-B548413B37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56436B3B-CC70-479B-B7B1-59580129B2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8B3B654C-EBA1-4AF4-9C43-146C0B547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53DEF49F-6C43-4CE6-8C5B-2D329FB9D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199DACD2-1B50-4176-A9B8-64DD0A997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F0676B48-B4EC-4956-A2A9-532A91CF7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37668CF3-BAF3-4694-978F-91A1197DE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2E10620D-DF49-4FCE-9BC2-568614C54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9FD67BB2-A579-4A08-B6E1-699FC4CEAA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CF44BCA3-25FD-4DD3-8F58-9A85FDC2A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E73A41FF-7AF4-4BE4-9CC0-DCD9EE111C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29490F07-DB24-CEF7-2943-FC03CBD62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412750</xdr:colOff>
      <xdr:row>6</xdr:row>
      <xdr:rowOff>133350</xdr:rowOff>
    </xdr:from>
    <xdr:to>
      <xdr:col>22</xdr:col>
      <xdr:colOff>95250</xdr:colOff>
      <xdr:row>17</xdr:row>
      <xdr:rowOff>152400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DE9BE915-EF59-663E-D94E-2411DEC8C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346075</xdr:colOff>
      <xdr:row>8</xdr:row>
      <xdr:rowOff>142875</xdr:rowOff>
    </xdr:from>
    <xdr:to>
      <xdr:col>54</xdr:col>
      <xdr:colOff>107950</xdr:colOff>
      <xdr:row>18</xdr:row>
      <xdr:rowOff>47625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27C0823F-6D46-1E59-4576-01C946757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390525</xdr:colOff>
      <xdr:row>7</xdr:row>
      <xdr:rowOff>3175</xdr:rowOff>
    </xdr:from>
    <xdr:to>
      <xdr:col>60</xdr:col>
      <xdr:colOff>285750</xdr:colOff>
      <xdr:row>16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5EF5961F-60EF-62CE-E739-2BA0279EF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7ABAAF01-4EDF-8D64-4E84-3B0B3C820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5521D23B-8113-FD0C-D90E-5697F54F6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F7EBA49-E509-4A00-911C-CD016CB12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0DABFDF-B41D-4066-8B88-58A7CD287C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49EC6645-3AC1-DFAF-E0D6-D50DF439F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7E3E3A75-3C91-C45A-48CD-4686DB285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0B46E24E-2D61-D583-DA51-6C0FB7937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1FC21D8D-4037-5490-DB34-C7D0C1197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EB7A18D-93F6-4941-A8C2-0DF3CEF04A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C7A0E18-8609-41B8-B5F2-CD0855D90D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A5C2DD6F-AF06-A2A7-C24D-165FE842B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76A4529A-72A3-AFBE-CBF7-9A6436B10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0153FE2E-8056-05AE-EBCC-45667E4D2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506B0CF-B387-4772-926A-532D55EA0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C56D9512-3B20-40AC-AD26-BD1853E67E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BC06B5B7-0200-828A-A8B1-3C37F96FB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F501E268-5680-22EC-0A47-D96870170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13A8D534-E346-B0EF-73C5-B8DE9D098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19B79FC2-55EA-7C44-6F11-F9193CD58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B4A5AB8A-8341-ACA9-2069-CCC205C2D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93EBD2ED-22E8-A210-1BDB-8BF210FCE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B5BF626B-1B08-4F37-9A7B-5F920AA90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6AE7B652-C734-2BC3-4703-A0BA1C4F7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0E671A66-C111-1C53-00CD-90D13AB30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E666205D-5A64-A51F-DC4D-822DE868E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3072E671-7DC5-8C4F-2F04-229DF0C3D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7D867E58-9F02-0CED-07A5-A1B530769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F4B55BE7-0D76-4E46-7AFF-0579AD28D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DB736B26-510B-02FE-BC68-656959A4E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3285906-2866-9CEC-BDBC-E645F5F2B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4DBB8ADB-547A-9E88-5BF6-C55E289D8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40625" defaultRowHeight="15" x14ac:dyDescent="0.25"/>
  <cols>
    <col min="1" max="1" width="55.85546875" customWidth="1"/>
    <col min="2" max="2" width="64" customWidth="1"/>
    <col min="3" max="3" width="16.42578125" customWidth="1"/>
    <col min="4" max="4" width="28" customWidth="1"/>
    <col min="5" max="5" width="14.42578125" customWidth="1"/>
    <col min="6" max="7" width="0.7109375" customWidth="1"/>
    <col min="8" max="14" width="2.42578125" customWidth="1"/>
  </cols>
  <sheetData>
    <row r="1" spans="1:3" ht="37.3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3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5.95" customHeight="1" x14ac:dyDescent="0.25"/>
  </sheetData>
  <sheetProtection algorithmName="SHA-512" hashValue="drUajnyivVp9LW51FtlIwwHSVXMkmAfUfisUjEY7Oq3zqAt3zYkjcTVXl/STqzP0dNnTmwHWyayl2Qr6G3auAA==" saltValue="3MI175ESStxJTtmN0huEq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1177</v>
      </c>
    </row>
    <row r="3" spans="1:5" x14ac:dyDescent="0.25">
      <c r="A3" s="8" t="s">
        <v>1054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25">
      <c r="A5" s="22" t="s">
        <v>1179</v>
      </c>
      <c r="B5" s="17"/>
      <c r="C5" s="14">
        <v>7</v>
      </c>
      <c r="D5" s="14">
        <v>0</v>
      </c>
      <c r="E5" s="23">
        <v>9</v>
      </c>
    </row>
    <row r="6" spans="1:5" x14ac:dyDescent="0.25">
      <c r="A6" s="22" t="s">
        <v>1180</v>
      </c>
      <c r="B6" s="17"/>
      <c r="C6" s="14">
        <v>35</v>
      </c>
      <c r="D6" s="14">
        <v>9</v>
      </c>
      <c r="E6" s="23">
        <v>24</v>
      </c>
    </row>
    <row r="7" spans="1:5" x14ac:dyDescent="0.25">
      <c r="A7" s="22" t="s">
        <v>1181</v>
      </c>
      <c r="B7" s="17"/>
      <c r="C7" s="14">
        <v>3</v>
      </c>
      <c r="D7" s="14">
        <v>1</v>
      </c>
      <c r="E7" s="23">
        <v>2</v>
      </c>
    </row>
    <row r="8" spans="1:5" x14ac:dyDescent="0.25">
      <c r="A8" s="22" t="s">
        <v>1182</v>
      </c>
      <c r="B8" s="17"/>
      <c r="C8" s="14">
        <v>1</v>
      </c>
      <c r="D8" s="14">
        <v>1</v>
      </c>
      <c r="E8" s="23">
        <v>1</v>
      </c>
    </row>
    <row r="9" spans="1:5" x14ac:dyDescent="0.25">
      <c r="A9" s="22" t="s">
        <v>610</v>
      </c>
      <c r="B9" s="17"/>
      <c r="C9" s="14">
        <v>3</v>
      </c>
      <c r="D9" s="14">
        <v>1</v>
      </c>
      <c r="E9" s="23">
        <v>2</v>
      </c>
    </row>
    <row r="10" spans="1:5" x14ac:dyDescent="0.25">
      <c r="A10" s="22" t="s">
        <v>1183</v>
      </c>
      <c r="B10" s="17"/>
      <c r="C10" s="14">
        <v>3</v>
      </c>
      <c r="D10" s="14">
        <v>2</v>
      </c>
      <c r="E10" s="23">
        <v>4</v>
      </c>
    </row>
    <row r="11" spans="1:5" x14ac:dyDescent="0.25">
      <c r="A11" s="202" t="s">
        <v>951</v>
      </c>
      <c r="B11" s="203"/>
      <c r="C11" s="31">
        <v>52</v>
      </c>
      <c r="D11" s="31">
        <v>14</v>
      </c>
      <c r="E11" s="31">
        <v>42</v>
      </c>
    </row>
    <row r="12" spans="1:5" x14ac:dyDescent="0.25">
      <c r="A12" s="8" t="s">
        <v>1184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2" t="s">
        <v>1185</v>
      </c>
      <c r="B14" s="17"/>
      <c r="C14" s="23">
        <v>8</v>
      </c>
    </row>
    <row r="15" spans="1:5" x14ac:dyDescent="0.25">
      <c r="A15" s="22" t="s">
        <v>1186</v>
      </c>
      <c r="B15" s="17"/>
      <c r="C15" s="23">
        <v>0</v>
      </c>
    </row>
    <row r="16" spans="1:5" x14ac:dyDescent="0.25">
      <c r="A16" s="22" t="s">
        <v>1187</v>
      </c>
      <c r="B16" s="17"/>
      <c r="C16" s="23">
        <v>0</v>
      </c>
    </row>
    <row r="17" spans="1:3" x14ac:dyDescent="0.25">
      <c r="A17" s="202" t="s">
        <v>951</v>
      </c>
      <c r="B17" s="203"/>
      <c r="C17" s="31">
        <v>8</v>
      </c>
    </row>
    <row r="18" spans="1:3" x14ac:dyDescent="0.25">
      <c r="A18" s="16"/>
    </row>
    <row r="19" spans="1:3" x14ac:dyDescent="0.25">
      <c r="A19" s="8" t="s">
        <v>1188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2" t="s">
        <v>1179</v>
      </c>
      <c r="B21" s="17"/>
      <c r="C21" s="23">
        <v>2</v>
      </c>
    </row>
    <row r="22" spans="1:3" x14ac:dyDescent="0.25">
      <c r="A22" s="22" t="s">
        <v>1180</v>
      </c>
      <c r="B22" s="17"/>
      <c r="C22" s="23">
        <v>24</v>
      </c>
    </row>
    <row r="23" spans="1:3" x14ac:dyDescent="0.25">
      <c r="A23" s="22" t="s">
        <v>1181</v>
      </c>
      <c r="B23" s="17"/>
      <c r="C23" s="23">
        <v>4</v>
      </c>
    </row>
    <row r="24" spans="1:3" x14ac:dyDescent="0.25">
      <c r="A24" s="22" t="s">
        <v>1182</v>
      </c>
      <c r="B24" s="17"/>
      <c r="C24" s="23">
        <v>13</v>
      </c>
    </row>
    <row r="25" spans="1:3" x14ac:dyDescent="0.25">
      <c r="A25" s="22" t="s">
        <v>610</v>
      </c>
      <c r="B25" s="17"/>
      <c r="C25" s="23">
        <v>35</v>
      </c>
    </row>
    <row r="26" spans="1:3" x14ac:dyDescent="0.25">
      <c r="A26" s="22" t="s">
        <v>1183</v>
      </c>
      <c r="B26" s="17"/>
      <c r="C26" s="23">
        <v>63</v>
      </c>
    </row>
    <row r="27" spans="1:3" x14ac:dyDescent="0.25">
      <c r="A27" s="202" t="s">
        <v>951</v>
      </c>
      <c r="B27" s="203"/>
      <c r="C27" s="31">
        <v>141</v>
      </c>
    </row>
    <row r="28" spans="1:3" x14ac:dyDescent="0.25">
      <c r="A28" s="16"/>
    </row>
    <row r="29" spans="1:3" x14ac:dyDescent="0.25">
      <c r="A29" s="8" t="s">
        <v>1080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2" t="s">
        <v>1082</v>
      </c>
      <c r="B31" s="17"/>
      <c r="C31" s="23">
        <v>2</v>
      </c>
    </row>
    <row r="32" spans="1:3" x14ac:dyDescent="0.25">
      <c r="A32" s="22" t="s">
        <v>1024</v>
      </c>
      <c r="B32" s="17"/>
      <c r="C32" s="23">
        <v>0</v>
      </c>
    </row>
    <row r="33" spans="1:3" x14ac:dyDescent="0.25">
      <c r="A33" s="22" t="s">
        <v>1189</v>
      </c>
      <c r="B33" s="17"/>
      <c r="C33" s="23">
        <v>107</v>
      </c>
    </row>
    <row r="34" spans="1:3" x14ac:dyDescent="0.25">
      <c r="A34" s="22" t="s">
        <v>1122</v>
      </c>
      <c r="B34" s="17"/>
      <c r="C34" s="23">
        <v>5</v>
      </c>
    </row>
    <row r="35" spans="1:3" x14ac:dyDescent="0.25">
      <c r="A35" s="22" t="s">
        <v>1190</v>
      </c>
      <c r="B35" s="17"/>
      <c r="C35" s="23">
        <v>27</v>
      </c>
    </row>
    <row r="36" spans="1:3" x14ac:dyDescent="0.25">
      <c r="A36" s="22" t="s">
        <v>1026</v>
      </c>
      <c r="B36" s="17"/>
      <c r="C36" s="23">
        <v>0</v>
      </c>
    </row>
    <row r="37" spans="1:3" x14ac:dyDescent="0.25">
      <c r="A37" s="22" t="s">
        <v>1027</v>
      </c>
      <c r="B37" s="17"/>
      <c r="C37" s="23">
        <v>0</v>
      </c>
    </row>
    <row r="38" spans="1:3" x14ac:dyDescent="0.25">
      <c r="A38" s="22" t="s">
        <v>1085</v>
      </c>
      <c r="B38" s="17"/>
      <c r="C38" s="23">
        <v>0</v>
      </c>
    </row>
    <row r="39" spans="1:3" x14ac:dyDescent="0.25">
      <c r="A39" s="22" t="s">
        <v>1086</v>
      </c>
      <c r="B39" s="17"/>
      <c r="C39" s="23">
        <v>0</v>
      </c>
    </row>
    <row r="40" spans="1:3" x14ac:dyDescent="0.25">
      <c r="A40" s="202" t="s">
        <v>951</v>
      </c>
      <c r="B40" s="203"/>
      <c r="C40" s="31">
        <v>141</v>
      </c>
    </row>
    <row r="41" spans="1:3" x14ac:dyDescent="0.25">
      <c r="A41" s="16"/>
    </row>
    <row r="42" spans="1:3" x14ac:dyDescent="0.25">
      <c r="A42" s="8" t="s">
        <v>1191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2" t="s">
        <v>1179</v>
      </c>
      <c r="B44" s="17"/>
      <c r="C44" s="23">
        <v>2</v>
      </c>
    </row>
    <row r="45" spans="1:3" x14ac:dyDescent="0.25">
      <c r="A45" s="22" t="s">
        <v>1180</v>
      </c>
      <c r="B45" s="17"/>
      <c r="C45" s="23">
        <v>8</v>
      </c>
    </row>
    <row r="46" spans="1:3" x14ac:dyDescent="0.25">
      <c r="A46" s="22" t="s">
        <v>1181</v>
      </c>
      <c r="B46" s="17"/>
      <c r="C46" s="23">
        <v>0</v>
      </c>
    </row>
    <row r="47" spans="1:3" x14ac:dyDescent="0.25">
      <c r="A47" s="22" t="s">
        <v>1182</v>
      </c>
      <c r="B47" s="17"/>
      <c r="C47" s="23">
        <v>1</v>
      </c>
    </row>
    <row r="48" spans="1:3" x14ac:dyDescent="0.25">
      <c r="A48" s="22" t="s">
        <v>610</v>
      </c>
      <c r="B48" s="17"/>
      <c r="C48" s="23">
        <v>5</v>
      </c>
    </row>
    <row r="49" spans="1:3" x14ac:dyDescent="0.25">
      <c r="A49" s="22" t="s">
        <v>1183</v>
      </c>
      <c r="B49" s="17"/>
      <c r="C49" s="23">
        <v>4</v>
      </c>
    </row>
    <row r="50" spans="1:3" x14ac:dyDescent="0.25">
      <c r="A50" s="202" t="s">
        <v>951</v>
      </c>
      <c r="B50" s="203"/>
      <c r="C50" s="31">
        <v>20</v>
      </c>
    </row>
    <row r="51" spans="1:3" x14ac:dyDescent="0.25">
      <c r="A51" s="8" t="s">
        <v>1192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185" t="s">
        <v>1179</v>
      </c>
      <c r="B53" s="13" t="s">
        <v>76</v>
      </c>
      <c r="C53" s="23">
        <v>0</v>
      </c>
    </row>
    <row r="54" spans="1:3" x14ac:dyDescent="0.25">
      <c r="A54" s="187"/>
      <c r="B54" s="13" t="s">
        <v>77</v>
      </c>
      <c r="C54" s="23">
        <v>0</v>
      </c>
    </row>
    <row r="55" spans="1:3" x14ac:dyDescent="0.25">
      <c r="A55" s="185" t="s">
        <v>1180</v>
      </c>
      <c r="B55" s="13" t="s">
        <v>76</v>
      </c>
      <c r="C55" s="23">
        <v>9</v>
      </c>
    </row>
    <row r="56" spans="1:3" x14ac:dyDescent="0.25">
      <c r="A56" s="187"/>
      <c r="B56" s="13" t="s">
        <v>77</v>
      </c>
      <c r="C56" s="23">
        <v>6</v>
      </c>
    </row>
    <row r="57" spans="1:3" x14ac:dyDescent="0.25">
      <c r="A57" s="185" t="s">
        <v>1181</v>
      </c>
      <c r="B57" s="13" t="s">
        <v>76</v>
      </c>
      <c r="C57" s="23">
        <v>0</v>
      </c>
    </row>
    <row r="58" spans="1:3" x14ac:dyDescent="0.25">
      <c r="A58" s="187"/>
      <c r="B58" s="13" t="s">
        <v>77</v>
      </c>
      <c r="C58" s="23">
        <v>0</v>
      </c>
    </row>
    <row r="59" spans="1:3" x14ac:dyDescent="0.25">
      <c r="A59" s="185" t="s">
        <v>1182</v>
      </c>
      <c r="B59" s="13" t="s">
        <v>76</v>
      </c>
      <c r="C59" s="23">
        <v>6</v>
      </c>
    </row>
    <row r="60" spans="1:3" x14ac:dyDescent="0.25">
      <c r="A60" s="187"/>
      <c r="B60" s="13" t="s">
        <v>77</v>
      </c>
      <c r="C60" s="23">
        <v>0</v>
      </c>
    </row>
    <row r="61" spans="1:3" x14ac:dyDescent="0.25">
      <c r="A61" s="185" t="s">
        <v>610</v>
      </c>
      <c r="B61" s="13" t="s">
        <v>76</v>
      </c>
      <c r="C61" s="23">
        <v>2</v>
      </c>
    </row>
    <row r="62" spans="1:3" x14ac:dyDescent="0.25">
      <c r="A62" s="187"/>
      <c r="B62" s="13" t="s">
        <v>77</v>
      </c>
      <c r="C62" s="23">
        <v>4</v>
      </c>
    </row>
    <row r="63" spans="1:3" x14ac:dyDescent="0.25">
      <c r="A63" s="185" t="s">
        <v>1183</v>
      </c>
      <c r="B63" s="13" t="s">
        <v>76</v>
      </c>
      <c r="C63" s="23">
        <v>8</v>
      </c>
    </row>
    <row r="64" spans="1:3" x14ac:dyDescent="0.25">
      <c r="A64" s="187"/>
      <c r="B64" s="13" t="s">
        <v>77</v>
      </c>
      <c r="C64" s="23">
        <v>2</v>
      </c>
    </row>
    <row r="65" spans="1:3" x14ac:dyDescent="0.25">
      <c r="A65" s="202" t="s">
        <v>951</v>
      </c>
      <c r="B65" s="203"/>
      <c r="C65" s="31">
        <v>37</v>
      </c>
    </row>
  </sheetData>
  <sheetProtection algorithmName="SHA-512" hashValue="ttqPMcRATgeLA80AxCXjRvMYuVTLSmvdPYtpEN4r43/9i11yZFezuLKWy1QUqkI6CSwx9XNe3U0hvJcNTXUdUA==" saltValue="sqMTldBZqQhkOYU9ZEmkT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4" t="s">
        <v>1193</v>
      </c>
    </row>
    <row r="3" spans="1:6" x14ac:dyDescent="0.25">
      <c r="A3" s="35" t="s">
        <v>1194</v>
      </c>
    </row>
    <row r="4" spans="1:6" ht="33.75" x14ac:dyDescent="0.25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2.5" x14ac:dyDescent="0.25">
      <c r="A5" s="194" t="s">
        <v>1197</v>
      </c>
      <c r="B5" s="39" t="s">
        <v>1198</v>
      </c>
      <c r="C5" s="45">
        <v>14</v>
      </c>
      <c r="D5" s="45">
        <v>0</v>
      </c>
      <c r="E5" s="45">
        <v>1</v>
      </c>
      <c r="F5" s="40">
        <v>0</v>
      </c>
    </row>
    <row r="6" spans="1:6" x14ac:dyDescent="0.25">
      <c r="A6" s="196"/>
      <c r="B6" s="39" t="s">
        <v>1199</v>
      </c>
      <c r="C6" s="45">
        <v>0</v>
      </c>
      <c r="D6" s="45">
        <v>0</v>
      </c>
      <c r="E6" s="45">
        <v>0</v>
      </c>
      <c r="F6" s="40">
        <v>0</v>
      </c>
    </row>
    <row r="7" spans="1:6" x14ac:dyDescent="0.25">
      <c r="A7" s="38" t="s">
        <v>1200</v>
      </c>
      <c r="B7" s="39" t="s">
        <v>1201</v>
      </c>
      <c r="C7" s="45">
        <v>1</v>
      </c>
      <c r="D7" s="45">
        <v>0</v>
      </c>
      <c r="E7" s="45">
        <v>0</v>
      </c>
      <c r="F7" s="40">
        <v>0</v>
      </c>
    </row>
    <row r="8" spans="1:6" ht="22.5" x14ac:dyDescent="0.25">
      <c r="A8" s="194" t="s">
        <v>1202</v>
      </c>
      <c r="B8" s="39" t="s">
        <v>1203</v>
      </c>
      <c r="C8" s="45">
        <v>7</v>
      </c>
      <c r="D8" s="45">
        <v>4</v>
      </c>
      <c r="E8" s="45">
        <v>9</v>
      </c>
      <c r="F8" s="40">
        <v>0</v>
      </c>
    </row>
    <row r="9" spans="1:6" ht="22.5" x14ac:dyDescent="0.25">
      <c r="A9" s="195"/>
      <c r="B9" s="39" t="s">
        <v>1204</v>
      </c>
      <c r="C9" s="45">
        <v>3</v>
      </c>
      <c r="D9" s="45">
        <v>0</v>
      </c>
      <c r="E9" s="45">
        <v>0</v>
      </c>
      <c r="F9" s="40">
        <v>0</v>
      </c>
    </row>
    <row r="10" spans="1:6" ht="22.5" x14ac:dyDescent="0.25">
      <c r="A10" s="196"/>
      <c r="B10" s="39" t="s">
        <v>1205</v>
      </c>
      <c r="C10" s="45">
        <v>39</v>
      </c>
      <c r="D10" s="45">
        <v>3</v>
      </c>
      <c r="E10" s="45">
        <v>6</v>
      </c>
      <c r="F10" s="40">
        <v>0</v>
      </c>
    </row>
    <row r="11" spans="1:6" ht="22.5" x14ac:dyDescent="0.25">
      <c r="A11" s="194" t="s">
        <v>1206</v>
      </c>
      <c r="B11" s="39" t="s">
        <v>1207</v>
      </c>
      <c r="C11" s="45">
        <v>1</v>
      </c>
      <c r="D11" s="45">
        <v>0</v>
      </c>
      <c r="E11" s="45">
        <v>0</v>
      </c>
      <c r="F11" s="40">
        <v>0</v>
      </c>
    </row>
    <row r="12" spans="1:6" x14ac:dyDescent="0.25">
      <c r="A12" s="195"/>
      <c r="B12" s="39" t="s">
        <v>1208</v>
      </c>
      <c r="C12" s="45">
        <v>0</v>
      </c>
      <c r="D12" s="45">
        <v>0</v>
      </c>
      <c r="E12" s="45">
        <v>0</v>
      </c>
      <c r="F12" s="40">
        <v>0</v>
      </c>
    </row>
    <row r="13" spans="1:6" ht="22.5" x14ac:dyDescent="0.25">
      <c r="A13" s="196"/>
      <c r="B13" s="39" t="s">
        <v>1209</v>
      </c>
      <c r="C13" s="45">
        <v>2</v>
      </c>
      <c r="D13" s="45">
        <v>6</v>
      </c>
      <c r="E13" s="45">
        <v>5</v>
      </c>
      <c r="F13" s="40">
        <v>1</v>
      </c>
    </row>
    <row r="14" spans="1:6" ht="22.5" x14ac:dyDescent="0.25">
      <c r="A14" s="38" t="s">
        <v>1210</v>
      </c>
      <c r="B14" s="39" t="s">
        <v>1211</v>
      </c>
      <c r="C14" s="45">
        <v>5</v>
      </c>
      <c r="D14" s="45">
        <v>0</v>
      </c>
      <c r="E14" s="45">
        <v>0</v>
      </c>
      <c r="F14" s="40">
        <v>0</v>
      </c>
    </row>
    <row r="15" spans="1:6" x14ac:dyDescent="0.25">
      <c r="A15" s="194" t="s">
        <v>1212</v>
      </c>
      <c r="B15" s="39" t="s">
        <v>1213</v>
      </c>
      <c r="C15" s="45">
        <v>953</v>
      </c>
      <c r="D15" s="45">
        <v>88</v>
      </c>
      <c r="E15" s="45">
        <v>86</v>
      </c>
      <c r="F15" s="40">
        <v>4</v>
      </c>
    </row>
    <row r="16" spans="1:6" x14ac:dyDescent="0.25">
      <c r="A16" s="195"/>
      <c r="B16" s="39" t="s">
        <v>1214</v>
      </c>
      <c r="C16" s="45">
        <v>0</v>
      </c>
      <c r="D16" s="45">
        <v>0</v>
      </c>
      <c r="E16" s="45">
        <v>0</v>
      </c>
      <c r="F16" s="40">
        <v>0</v>
      </c>
    </row>
    <row r="17" spans="1:6" ht="22.5" x14ac:dyDescent="0.25">
      <c r="A17" s="195"/>
      <c r="B17" s="39" t="s">
        <v>1215</v>
      </c>
      <c r="C17" s="45">
        <v>0</v>
      </c>
      <c r="D17" s="45">
        <v>0</v>
      </c>
      <c r="E17" s="45">
        <v>0</v>
      </c>
      <c r="F17" s="40">
        <v>0</v>
      </c>
    </row>
    <row r="18" spans="1:6" x14ac:dyDescent="0.25">
      <c r="A18" s="195"/>
      <c r="B18" s="39" t="s">
        <v>1216</v>
      </c>
      <c r="C18" s="45">
        <v>0</v>
      </c>
      <c r="D18" s="45">
        <v>0</v>
      </c>
      <c r="E18" s="45">
        <v>0</v>
      </c>
      <c r="F18" s="40">
        <v>0</v>
      </c>
    </row>
    <row r="19" spans="1:6" ht="22.5" x14ac:dyDescent="0.25">
      <c r="A19" s="196"/>
      <c r="B19" s="39" t="s">
        <v>1217</v>
      </c>
      <c r="C19" s="45">
        <v>1</v>
      </c>
      <c r="D19" s="45">
        <v>2</v>
      </c>
      <c r="E19" s="45">
        <v>0</v>
      </c>
      <c r="F19" s="40">
        <v>0</v>
      </c>
    </row>
    <row r="20" spans="1:6" x14ac:dyDescent="0.25">
      <c r="A20" s="38" t="s">
        <v>1218</v>
      </c>
      <c r="B20" s="39" t="s">
        <v>1219</v>
      </c>
      <c r="C20" s="45">
        <v>1</v>
      </c>
      <c r="D20" s="45">
        <v>0</v>
      </c>
      <c r="E20" s="45">
        <v>1</v>
      </c>
      <c r="F20" s="40">
        <v>0</v>
      </c>
    </row>
    <row r="21" spans="1:6" ht="22.5" x14ac:dyDescent="0.25">
      <c r="A21" s="38" t="s">
        <v>1220</v>
      </c>
      <c r="B21" s="39" t="s">
        <v>1221</v>
      </c>
      <c r="C21" s="45">
        <v>0</v>
      </c>
      <c r="D21" s="45">
        <v>0</v>
      </c>
      <c r="E21" s="45">
        <v>0</v>
      </c>
      <c r="F21" s="40">
        <v>0</v>
      </c>
    </row>
    <row r="22" spans="1:6" x14ac:dyDescent="0.25">
      <c r="A22" s="192" t="s">
        <v>951</v>
      </c>
      <c r="B22" s="193"/>
      <c r="C22" s="46">
        <v>1027</v>
      </c>
      <c r="D22" s="46">
        <v>103</v>
      </c>
      <c r="E22" s="46">
        <v>108</v>
      </c>
      <c r="F22" s="46">
        <v>5</v>
      </c>
    </row>
    <row r="23" spans="1:6" x14ac:dyDescent="0.25">
      <c r="A23" s="35" t="s">
        <v>1054</v>
      </c>
    </row>
    <row r="24" spans="1:6" x14ac:dyDescent="0.25">
      <c r="A24" s="36" t="s">
        <v>9</v>
      </c>
      <c r="B24" s="36" t="s">
        <v>10</v>
      </c>
      <c r="C24" s="37" t="s">
        <v>2</v>
      </c>
    </row>
    <row r="25" spans="1:6" x14ac:dyDescent="0.25">
      <c r="A25" s="43" t="s">
        <v>99</v>
      </c>
      <c r="B25" s="17"/>
      <c r="C25" s="40">
        <v>5</v>
      </c>
    </row>
    <row r="26" spans="1:6" x14ac:dyDescent="0.25">
      <c r="A26" s="43" t="s">
        <v>109</v>
      </c>
      <c r="B26" s="17"/>
      <c r="C26" s="40">
        <v>1</v>
      </c>
    </row>
    <row r="27" spans="1:6" x14ac:dyDescent="0.25">
      <c r="A27" s="43" t="s">
        <v>1055</v>
      </c>
      <c r="B27" s="17"/>
      <c r="C27" s="40">
        <v>3</v>
      </c>
    </row>
    <row r="28" spans="1:6" x14ac:dyDescent="0.25">
      <c r="A28" s="192" t="s">
        <v>951</v>
      </c>
      <c r="B28" s="193"/>
      <c r="C28" s="46">
        <v>9</v>
      </c>
    </row>
    <row r="29" spans="1:6" x14ac:dyDescent="0.25">
      <c r="A29" s="16"/>
    </row>
    <row r="30" spans="1:6" x14ac:dyDescent="0.25">
      <c r="A30" s="35" t="s">
        <v>1222</v>
      </c>
    </row>
    <row r="31" spans="1:6" x14ac:dyDescent="0.25">
      <c r="A31" s="36" t="s">
        <v>9</v>
      </c>
      <c r="B31" s="36" t="s">
        <v>10</v>
      </c>
      <c r="C31" s="37" t="s">
        <v>2</v>
      </c>
    </row>
    <row r="32" spans="1:6" x14ac:dyDescent="0.25">
      <c r="A32" s="43" t="s">
        <v>1223</v>
      </c>
      <c r="B32" s="17"/>
      <c r="C32" s="40">
        <v>13</v>
      </c>
    </row>
    <row r="33" spans="1:3" x14ac:dyDescent="0.25">
      <c r="A33" s="43" t="s">
        <v>1224</v>
      </c>
      <c r="B33" s="17"/>
      <c r="C33" s="40">
        <v>43</v>
      </c>
    </row>
    <row r="34" spans="1:3" x14ac:dyDescent="0.25">
      <c r="A34" s="43" t="s">
        <v>77</v>
      </c>
      <c r="B34" s="17"/>
      <c r="C34" s="40">
        <v>58</v>
      </c>
    </row>
    <row r="35" spans="1:3" x14ac:dyDescent="0.25">
      <c r="A35" s="192" t="s">
        <v>951</v>
      </c>
      <c r="B35" s="193"/>
      <c r="C35" s="46">
        <v>114</v>
      </c>
    </row>
    <row r="36" spans="1:3" x14ac:dyDescent="0.25">
      <c r="A36" s="16"/>
    </row>
    <row r="37" spans="1:3" x14ac:dyDescent="0.25">
      <c r="A37" s="35" t="s">
        <v>1225</v>
      </c>
    </row>
    <row r="38" spans="1:3" x14ac:dyDescent="0.25">
      <c r="A38" s="36" t="s">
        <v>9</v>
      </c>
      <c r="B38" s="36" t="s">
        <v>10</v>
      </c>
      <c r="C38" s="37" t="s">
        <v>2</v>
      </c>
    </row>
    <row r="39" spans="1:3" x14ac:dyDescent="0.25">
      <c r="A39" s="43" t="s">
        <v>1226</v>
      </c>
      <c r="B39" s="17"/>
      <c r="C39" s="40">
        <v>253</v>
      </c>
    </row>
    <row r="40" spans="1:3" x14ac:dyDescent="0.25">
      <c r="A40" s="43" t="s">
        <v>1227</v>
      </c>
      <c r="B40" s="17"/>
      <c r="C40" s="40">
        <v>115</v>
      </c>
    </row>
    <row r="41" spans="1:3" x14ac:dyDescent="0.25">
      <c r="A41" s="192" t="s">
        <v>951</v>
      </c>
      <c r="B41" s="193"/>
      <c r="C41" s="46">
        <v>368</v>
      </c>
    </row>
    <row r="42" spans="1:3" ht="15.95" customHeight="1" x14ac:dyDescent="0.25"/>
  </sheetData>
  <sheetProtection algorithmName="SHA-512" hashValue="rynHJFL5u9ilaYClzBUIxtx6kqxZ+CX/TtUmW69nx0kmYLIL+lk8lhVAY6dGBEauHDzfu1QrOBEdAIWQNuIDEA==" saltValue="Zf9fW41hY6snazobC/sKz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1228</v>
      </c>
    </row>
    <row r="3" spans="1:5" x14ac:dyDescent="0.25">
      <c r="A3" s="49" t="s">
        <v>1229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8" t="s">
        <v>1230</v>
      </c>
      <c r="B5" s="13" t="s">
        <v>1231</v>
      </c>
      <c r="C5" s="14">
        <v>2079</v>
      </c>
      <c r="D5" s="14">
        <v>1977</v>
      </c>
      <c r="E5" s="15">
        <v>5.1593323216995397E-2</v>
      </c>
    </row>
    <row r="6" spans="1:5" x14ac:dyDescent="0.25">
      <c r="A6" s="179"/>
      <c r="B6" s="13" t="s">
        <v>1232</v>
      </c>
      <c r="C6" s="14">
        <v>463</v>
      </c>
      <c r="D6" s="14">
        <v>499</v>
      </c>
      <c r="E6" s="15">
        <v>-7.2144288577154297E-2</v>
      </c>
    </row>
    <row r="7" spans="1:5" x14ac:dyDescent="0.25">
      <c r="A7" s="180"/>
      <c r="B7" s="13" t="s">
        <v>1233</v>
      </c>
      <c r="C7" s="14">
        <v>463</v>
      </c>
      <c r="D7" s="14">
        <v>434</v>
      </c>
      <c r="E7" s="15">
        <v>6.6820276497695896E-2</v>
      </c>
    </row>
    <row r="8" spans="1:5" x14ac:dyDescent="0.25">
      <c r="A8" s="16"/>
    </row>
    <row r="9" spans="1:5" x14ac:dyDescent="0.25">
      <c r="A9" s="49" t="s">
        <v>1234</v>
      </c>
    </row>
    <row r="10" spans="1:5" x14ac:dyDescent="0.25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25">
      <c r="A11" s="178" t="s">
        <v>1235</v>
      </c>
      <c r="B11" s="13" t="s">
        <v>1236</v>
      </c>
      <c r="C11" s="14">
        <v>0</v>
      </c>
      <c r="D11" s="14">
        <v>13</v>
      </c>
      <c r="E11" s="15">
        <v>-1</v>
      </c>
    </row>
    <row r="12" spans="1:5" x14ac:dyDescent="0.25">
      <c r="A12" s="179"/>
      <c r="B12" s="13" t="s">
        <v>1237</v>
      </c>
      <c r="C12" s="14">
        <v>118</v>
      </c>
      <c r="D12" s="14">
        <v>121</v>
      </c>
      <c r="E12" s="15">
        <v>-2.4793388429752101E-2</v>
      </c>
    </row>
    <row r="13" spans="1:5" x14ac:dyDescent="0.25">
      <c r="A13" s="179"/>
      <c r="B13" s="13" t="s">
        <v>1238</v>
      </c>
      <c r="C13" s="14">
        <v>559</v>
      </c>
      <c r="D13" s="14">
        <v>596</v>
      </c>
      <c r="E13" s="15">
        <v>-6.2080536912751699E-2</v>
      </c>
    </row>
    <row r="14" spans="1:5" x14ac:dyDescent="0.25">
      <c r="A14" s="179"/>
      <c r="B14" s="13" t="s">
        <v>1239</v>
      </c>
      <c r="C14" s="14">
        <v>85</v>
      </c>
      <c r="D14" s="14">
        <v>103</v>
      </c>
      <c r="E14" s="15">
        <v>-0.17475728155339801</v>
      </c>
    </row>
    <row r="15" spans="1:5" x14ac:dyDescent="0.25">
      <c r="A15" s="179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25">
      <c r="A16" s="179"/>
      <c r="B16" s="13" t="s">
        <v>1241</v>
      </c>
      <c r="C16" s="14">
        <v>17</v>
      </c>
      <c r="D16" s="14">
        <v>31</v>
      </c>
      <c r="E16" s="15">
        <v>-0.45161290322580599</v>
      </c>
    </row>
    <row r="17" spans="1:5" x14ac:dyDescent="0.25">
      <c r="A17" s="179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25">
      <c r="A18" s="179"/>
      <c r="B18" s="13" t="s">
        <v>1243</v>
      </c>
      <c r="C18" s="14">
        <v>141</v>
      </c>
      <c r="D18" s="14">
        <v>133</v>
      </c>
      <c r="E18" s="15">
        <v>6.01503759398496E-2</v>
      </c>
    </row>
    <row r="19" spans="1:5" x14ac:dyDescent="0.25">
      <c r="A19" s="180"/>
      <c r="B19" s="13" t="s">
        <v>1244</v>
      </c>
      <c r="C19" s="14">
        <v>0</v>
      </c>
      <c r="D19" s="14">
        <v>802</v>
      </c>
      <c r="E19" s="15">
        <v>-1</v>
      </c>
    </row>
    <row r="20" spans="1:5" x14ac:dyDescent="0.25">
      <c r="A20" s="16"/>
    </row>
    <row r="21" spans="1:5" x14ac:dyDescent="0.25">
      <c r="A21" s="49" t="s">
        <v>1245</v>
      </c>
    </row>
    <row r="22" spans="1:5" x14ac:dyDescent="0.25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25">
      <c r="A23" s="178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25">
      <c r="A24" s="179"/>
      <c r="B24" s="13" t="s">
        <v>1248</v>
      </c>
      <c r="C24" s="14">
        <v>17</v>
      </c>
      <c r="D24" s="14">
        <v>41</v>
      </c>
      <c r="E24" s="15">
        <v>-0.585365853658536</v>
      </c>
    </row>
    <row r="25" spans="1:5" x14ac:dyDescent="0.25">
      <c r="A25" s="179"/>
      <c r="B25" s="13" t="s">
        <v>169</v>
      </c>
      <c r="C25" s="14">
        <v>1</v>
      </c>
      <c r="D25" s="14">
        <v>0</v>
      </c>
      <c r="E25" s="15">
        <v>1</v>
      </c>
    </row>
    <row r="26" spans="1:5" x14ac:dyDescent="0.25">
      <c r="A26" s="180"/>
      <c r="B26" s="13" t="s">
        <v>1249</v>
      </c>
      <c r="C26" s="14">
        <v>192</v>
      </c>
      <c r="D26" s="14">
        <v>0</v>
      </c>
      <c r="E26" s="15">
        <v>192</v>
      </c>
    </row>
    <row r="27" spans="1:5" x14ac:dyDescent="0.25">
      <c r="A27" s="16"/>
    </row>
    <row r="28" spans="1:5" x14ac:dyDescent="0.25">
      <c r="A28" s="49" t="s">
        <v>1250</v>
      </c>
    </row>
    <row r="29" spans="1:5" x14ac:dyDescent="0.25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25">
      <c r="A30" s="178" t="s">
        <v>1251</v>
      </c>
      <c r="B30" s="13" t="s">
        <v>1252</v>
      </c>
      <c r="C30" s="14">
        <v>0</v>
      </c>
      <c r="D30" s="14">
        <v>8</v>
      </c>
      <c r="E30" s="15">
        <v>-1</v>
      </c>
    </row>
    <row r="31" spans="1:5" x14ac:dyDescent="0.25">
      <c r="A31" s="179"/>
      <c r="B31" s="13" t="s">
        <v>1253</v>
      </c>
      <c r="C31" s="14">
        <v>0</v>
      </c>
      <c r="D31" s="14">
        <v>7</v>
      </c>
      <c r="E31" s="15">
        <v>-1</v>
      </c>
    </row>
    <row r="32" spans="1:5" x14ac:dyDescent="0.25">
      <c r="A32" s="180"/>
      <c r="B32" s="13" t="s">
        <v>1254</v>
      </c>
      <c r="C32" s="14">
        <v>0</v>
      </c>
      <c r="D32" s="14">
        <v>3</v>
      </c>
      <c r="E32" s="15">
        <v>-1</v>
      </c>
    </row>
  </sheetData>
  <sheetProtection algorithmName="SHA-512" hashValue="ZrvjTe2XCVCvRSaj1MvwtJTvrbjtBkerJr3ktSJVmGc6ZSl9qyl9spJBG4yevkjUltdrTXJzYYulVNIZCqc8nw==" saltValue="Gu49h0T14JdgTHmQ7t7Lq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1255</v>
      </c>
    </row>
    <row r="3" spans="1:5" x14ac:dyDescent="0.25">
      <c r="A3" s="49" t="s">
        <v>1256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8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25">
      <c r="A6" s="179"/>
      <c r="B6" s="13" t="s">
        <v>1259</v>
      </c>
      <c r="C6" s="14">
        <v>0</v>
      </c>
      <c r="D6" s="14">
        <v>0</v>
      </c>
      <c r="E6" s="15">
        <v>0</v>
      </c>
    </row>
    <row r="7" spans="1:5" x14ac:dyDescent="0.25">
      <c r="A7" s="179"/>
      <c r="B7" s="13" t="s">
        <v>1260</v>
      </c>
      <c r="C7" s="14">
        <v>1</v>
      </c>
      <c r="D7" s="14">
        <v>1</v>
      </c>
      <c r="E7" s="15">
        <v>0</v>
      </c>
    </row>
    <row r="8" spans="1:5" x14ac:dyDescent="0.25">
      <c r="A8" s="179"/>
      <c r="B8" s="13" t="s">
        <v>1261</v>
      </c>
      <c r="C8" s="14">
        <v>19</v>
      </c>
      <c r="D8" s="14">
        <v>11</v>
      </c>
      <c r="E8" s="15">
        <v>0.72727272727272696</v>
      </c>
    </row>
    <row r="9" spans="1:5" x14ac:dyDescent="0.25">
      <c r="A9" s="179"/>
      <c r="B9" s="13" t="s">
        <v>1262</v>
      </c>
      <c r="C9" s="14">
        <v>3</v>
      </c>
      <c r="D9" s="14">
        <v>2</v>
      </c>
      <c r="E9" s="15">
        <v>0.5</v>
      </c>
    </row>
    <row r="10" spans="1:5" x14ac:dyDescent="0.25">
      <c r="A10" s="179"/>
      <c r="B10" s="13" t="s">
        <v>1263</v>
      </c>
      <c r="C10" s="14">
        <v>0</v>
      </c>
      <c r="D10" s="14">
        <v>0</v>
      </c>
      <c r="E10" s="15">
        <v>0</v>
      </c>
    </row>
    <row r="11" spans="1:5" x14ac:dyDescent="0.25">
      <c r="A11" s="179"/>
      <c r="B11" s="13" t="s">
        <v>1264</v>
      </c>
      <c r="C11" s="14">
        <v>15</v>
      </c>
      <c r="D11" s="14">
        <v>10</v>
      </c>
      <c r="E11" s="15">
        <v>0.5</v>
      </c>
    </row>
    <row r="12" spans="1:5" x14ac:dyDescent="0.25">
      <c r="A12" s="179"/>
      <c r="B12" s="13" t="s">
        <v>1265</v>
      </c>
      <c r="C12" s="14">
        <v>1</v>
      </c>
      <c r="D12" s="14">
        <v>0</v>
      </c>
      <c r="E12" s="15">
        <v>1</v>
      </c>
    </row>
    <row r="13" spans="1:5" x14ac:dyDescent="0.25">
      <c r="A13" s="179"/>
      <c r="B13" s="13" t="s">
        <v>1266</v>
      </c>
      <c r="C13" s="14">
        <v>1</v>
      </c>
      <c r="D13" s="14">
        <v>0</v>
      </c>
      <c r="E13" s="15">
        <v>1</v>
      </c>
    </row>
    <row r="14" spans="1:5" x14ac:dyDescent="0.25">
      <c r="A14" s="179"/>
      <c r="B14" s="13" t="s">
        <v>1267</v>
      </c>
      <c r="C14" s="14">
        <v>18</v>
      </c>
      <c r="D14" s="14">
        <v>1</v>
      </c>
      <c r="E14" s="15">
        <v>17</v>
      </c>
    </row>
    <row r="15" spans="1:5" x14ac:dyDescent="0.25">
      <c r="A15" s="179"/>
      <c r="B15" s="13" t="s">
        <v>1268</v>
      </c>
      <c r="C15" s="14">
        <v>4</v>
      </c>
      <c r="D15" s="14">
        <v>0</v>
      </c>
      <c r="E15" s="15">
        <v>4</v>
      </c>
    </row>
    <row r="16" spans="1:5" x14ac:dyDescent="0.25">
      <c r="A16" s="180"/>
      <c r="B16" s="13" t="s">
        <v>106</v>
      </c>
      <c r="C16" s="14">
        <v>30</v>
      </c>
      <c r="D16" s="14">
        <v>15</v>
      </c>
      <c r="E16" s="15">
        <v>1</v>
      </c>
    </row>
  </sheetData>
  <sheetProtection algorithmName="SHA-512" hashValue="8FS/4HFfcSd3ZboUkdOApEM6+wyGga/u0RECkMXu0P9PiwHhdWzXCx1jh5g0dOotJnKQxS7o5a/PA7tX8CErKg==" saltValue="c7z9WV0nmPMly+LZNxJvf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1269</v>
      </c>
    </row>
    <row r="3" spans="1:12" ht="45" x14ac:dyDescent="0.25">
      <c r="A3" s="50"/>
      <c r="B3" s="51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25">
      <c r="A4" s="178" t="s">
        <v>1280</v>
      </c>
      <c r="B4" s="52" t="s">
        <v>1281</v>
      </c>
      <c r="C4" s="53">
        <v>0</v>
      </c>
      <c r="D4" s="53">
        <v>0</v>
      </c>
      <c r="E4" s="53">
        <v>2</v>
      </c>
      <c r="F4" s="53">
        <v>0</v>
      </c>
      <c r="G4" s="53">
        <v>0</v>
      </c>
      <c r="H4" s="53">
        <v>5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179"/>
      <c r="B5" s="52" t="s">
        <v>1023</v>
      </c>
      <c r="C5" s="53">
        <v>33</v>
      </c>
      <c r="D5" s="53">
        <v>0</v>
      </c>
      <c r="E5" s="53">
        <v>37</v>
      </c>
      <c r="F5" s="53">
        <v>2</v>
      </c>
      <c r="G5" s="53">
        <v>0</v>
      </c>
      <c r="H5" s="53">
        <v>73</v>
      </c>
      <c r="I5" s="53">
        <v>1</v>
      </c>
      <c r="J5" s="53">
        <v>27</v>
      </c>
      <c r="K5" s="53">
        <v>0</v>
      </c>
      <c r="L5" s="54">
        <v>0</v>
      </c>
    </row>
    <row r="6" spans="1:12" x14ac:dyDescent="0.25">
      <c r="A6" s="179"/>
      <c r="B6" s="52" t="s">
        <v>1282</v>
      </c>
      <c r="C6" s="53">
        <v>0</v>
      </c>
      <c r="D6" s="53">
        <v>0</v>
      </c>
      <c r="E6" s="53">
        <v>3</v>
      </c>
      <c r="F6" s="53">
        <v>0</v>
      </c>
      <c r="G6" s="53">
        <v>0</v>
      </c>
      <c r="H6" s="53">
        <v>3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180"/>
      <c r="B7" s="52" t="s">
        <v>1283</v>
      </c>
      <c r="C7" s="53">
        <v>1</v>
      </c>
      <c r="D7" s="53">
        <v>0</v>
      </c>
      <c r="E7" s="53">
        <v>0</v>
      </c>
      <c r="F7" s="53">
        <v>0</v>
      </c>
      <c r="G7" s="53">
        <v>0</v>
      </c>
      <c r="H7" s="53">
        <v>2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178" t="s">
        <v>1284</v>
      </c>
      <c r="B8" s="52" t="s">
        <v>1285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179"/>
      <c r="B9" s="52" t="s">
        <v>1286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179"/>
      <c r="B10" s="52" t="s">
        <v>1287</v>
      </c>
      <c r="C10" s="53">
        <v>11</v>
      </c>
      <c r="D10" s="53">
        <v>0</v>
      </c>
      <c r="E10" s="53">
        <v>3</v>
      </c>
      <c r="F10" s="53">
        <v>0</v>
      </c>
      <c r="G10" s="53">
        <v>0</v>
      </c>
      <c r="H10" s="53">
        <v>3</v>
      </c>
      <c r="I10" s="53">
        <v>0</v>
      </c>
      <c r="J10" s="53">
        <v>3</v>
      </c>
      <c r="K10" s="53">
        <v>0</v>
      </c>
      <c r="L10" s="54">
        <v>0</v>
      </c>
    </row>
    <row r="11" spans="1:12" x14ac:dyDescent="0.25">
      <c r="A11" s="179"/>
      <c r="B11" s="52" t="s">
        <v>1288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179"/>
      <c r="B12" s="52" t="s">
        <v>1289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179"/>
      <c r="B13" s="52" t="s">
        <v>1290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179"/>
      <c r="B14" s="52" t="s">
        <v>1291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179"/>
      <c r="B15" s="52" t="s">
        <v>1292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179"/>
      <c r="B16" s="52" t="s">
        <v>1293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179"/>
      <c r="B17" s="52" t="s">
        <v>1294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179"/>
      <c r="B18" s="52" t="s">
        <v>1295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179"/>
      <c r="B19" s="52" t="s">
        <v>1296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179"/>
      <c r="B20" s="52" t="s">
        <v>1297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179"/>
      <c r="B21" s="52" t="s">
        <v>1298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179"/>
      <c r="B22" s="52" t="s">
        <v>1299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179"/>
      <c r="B23" s="52" t="s">
        <v>1300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179"/>
      <c r="B24" s="52" t="s">
        <v>1301</v>
      </c>
      <c r="C24" s="53">
        <v>5</v>
      </c>
      <c r="D24" s="53">
        <v>0</v>
      </c>
      <c r="E24" s="53">
        <v>0</v>
      </c>
      <c r="F24" s="53">
        <v>0</v>
      </c>
      <c r="G24" s="53">
        <v>0</v>
      </c>
      <c r="H24" s="53">
        <v>2</v>
      </c>
      <c r="I24" s="53">
        <v>0</v>
      </c>
      <c r="J24" s="53">
        <v>1</v>
      </c>
      <c r="K24" s="53">
        <v>0</v>
      </c>
      <c r="L24" s="54">
        <v>0</v>
      </c>
    </row>
    <row r="25" spans="1:12" x14ac:dyDescent="0.25">
      <c r="A25" s="179"/>
      <c r="B25" s="52" t="s">
        <v>1302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179"/>
      <c r="B26" s="52" t="s">
        <v>1303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179"/>
      <c r="B27" s="52" t="s">
        <v>1304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179"/>
      <c r="B28" s="52" t="s">
        <v>1305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179"/>
      <c r="B29" s="52" t="s">
        <v>1306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179"/>
      <c r="B30" s="52" t="s">
        <v>1307</v>
      </c>
      <c r="C30" s="53">
        <v>1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179"/>
      <c r="B31" s="52" t="s">
        <v>1308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179"/>
      <c r="B32" s="52" t="s">
        <v>1309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179"/>
      <c r="B33" s="52" t="s">
        <v>1310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179"/>
      <c r="B34" s="52" t="s">
        <v>1311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179"/>
      <c r="B35" s="52" t="s">
        <v>1312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179"/>
      <c r="B36" s="52" t="s">
        <v>1313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179"/>
      <c r="B37" s="52" t="s">
        <v>1314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179"/>
      <c r="B38" s="52" t="s">
        <v>1315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179"/>
      <c r="B39" s="52" t="s">
        <v>1316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179"/>
      <c r="B40" s="52" t="s">
        <v>1317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179"/>
      <c r="B41" s="52" t="s">
        <v>1318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179"/>
      <c r="B42" s="52" t="s">
        <v>1319</v>
      </c>
      <c r="C42" s="53">
        <v>0</v>
      </c>
      <c r="D42" s="53">
        <v>0</v>
      </c>
      <c r="E42" s="53">
        <v>1</v>
      </c>
      <c r="F42" s="53">
        <v>0</v>
      </c>
      <c r="G42" s="53">
        <v>0</v>
      </c>
      <c r="H42" s="53">
        <v>2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179"/>
      <c r="B43" s="52" t="s">
        <v>1320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179"/>
      <c r="B44" s="52" t="s">
        <v>1321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179"/>
      <c r="B45" s="52" t="s">
        <v>1322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179"/>
      <c r="B46" s="52" t="s">
        <v>1323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179"/>
      <c r="B47" s="52" t="s">
        <v>1324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179"/>
      <c r="B48" s="52" t="s">
        <v>1325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179"/>
      <c r="B49" s="52" t="s">
        <v>1326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179"/>
      <c r="B50" s="52" t="s">
        <v>1327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179"/>
      <c r="B51" s="52" t="s">
        <v>1328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179"/>
      <c r="B52" s="52" t="s">
        <v>1329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179"/>
      <c r="B53" s="52" t="s">
        <v>1330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179"/>
      <c r="B54" s="52" t="s">
        <v>1331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179"/>
      <c r="B55" s="52" t="s">
        <v>1332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179"/>
      <c r="B56" s="52" t="s">
        <v>1333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179"/>
      <c r="B57" s="52" t="s">
        <v>1334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179"/>
      <c r="B58" s="52" t="s">
        <v>1335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179"/>
      <c r="B59" s="52" t="s">
        <v>1336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179"/>
      <c r="B60" s="52" t="s">
        <v>1337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179"/>
      <c r="B61" s="52" t="s">
        <v>1338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179"/>
      <c r="B62" s="52" t="s">
        <v>1339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179"/>
      <c r="B63" s="52" t="s">
        <v>1340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179"/>
      <c r="B64" s="52" t="s">
        <v>1341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179"/>
      <c r="B65" s="52" t="s">
        <v>1342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179"/>
      <c r="B66" s="52" t="s">
        <v>1343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179"/>
      <c r="B67" s="52" t="s">
        <v>1344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179"/>
      <c r="B68" s="52" t="s">
        <v>1345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179"/>
      <c r="B69" s="52" t="s">
        <v>1346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179"/>
      <c r="B70" s="52" t="s">
        <v>1347</v>
      </c>
      <c r="C70" s="53">
        <v>1</v>
      </c>
      <c r="D70" s="53">
        <v>0</v>
      </c>
      <c r="E70" s="53">
        <v>0</v>
      </c>
      <c r="F70" s="53">
        <v>0</v>
      </c>
      <c r="G70" s="53">
        <v>0</v>
      </c>
      <c r="H70" s="53">
        <v>1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179"/>
      <c r="B71" s="52" t="s">
        <v>1348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179"/>
      <c r="B72" s="52" t="s">
        <v>1349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179"/>
      <c r="B73" s="52" t="s">
        <v>1350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179"/>
      <c r="B74" s="52" t="s">
        <v>1351</v>
      </c>
      <c r="C74" s="53">
        <v>0</v>
      </c>
      <c r="D74" s="53">
        <v>0</v>
      </c>
      <c r="E74" s="53">
        <v>1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179"/>
      <c r="B75" s="52" t="s">
        <v>1352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179"/>
      <c r="B76" s="52" t="s">
        <v>1353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179"/>
      <c r="B77" s="52" t="s">
        <v>1354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179"/>
      <c r="B78" s="52" t="s">
        <v>1355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179"/>
      <c r="B79" s="52" t="s">
        <v>1356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179"/>
      <c r="B80" s="52" t="s">
        <v>1357</v>
      </c>
      <c r="C80" s="53">
        <v>0</v>
      </c>
      <c r="D80" s="53">
        <v>0</v>
      </c>
      <c r="E80" s="53">
        <v>1</v>
      </c>
      <c r="F80" s="53">
        <v>0</v>
      </c>
      <c r="G80" s="53">
        <v>0</v>
      </c>
      <c r="H80" s="53">
        <v>2</v>
      </c>
      <c r="I80" s="53">
        <v>0</v>
      </c>
      <c r="J80" s="53">
        <v>1</v>
      </c>
      <c r="K80" s="53">
        <v>0</v>
      </c>
      <c r="L80" s="54">
        <v>0</v>
      </c>
    </row>
    <row r="81" spans="1:12" x14ac:dyDescent="0.25">
      <c r="A81" s="179"/>
      <c r="B81" s="52" t="s">
        <v>1358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179"/>
      <c r="B82" s="52" t="s">
        <v>1359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179"/>
      <c r="B83" s="52" t="s">
        <v>1360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179"/>
      <c r="B84" s="52" t="s">
        <v>1361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179"/>
      <c r="B85" s="52" t="s">
        <v>1362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179"/>
      <c r="B86" s="52" t="s">
        <v>1363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179"/>
      <c r="B87" s="52" t="s">
        <v>1364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179"/>
      <c r="B88" s="52" t="s">
        <v>1365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179"/>
      <c r="B89" s="52" t="s">
        <v>1366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179"/>
      <c r="B90" s="52" t="s">
        <v>1367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179"/>
      <c r="B91" s="52" t="s">
        <v>1368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179"/>
      <c r="B92" s="52" t="s">
        <v>1369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179"/>
      <c r="B93" s="52" t="s">
        <v>1370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179"/>
      <c r="B94" s="52" t="s">
        <v>1371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179"/>
      <c r="B95" s="52" t="s">
        <v>1372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179"/>
      <c r="B96" s="52" t="s">
        <v>1373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179"/>
      <c r="B97" s="52" t="s">
        <v>1374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179"/>
      <c r="B98" s="52" t="s">
        <v>1375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179"/>
      <c r="B99" s="52" t="s">
        <v>1376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179"/>
      <c r="B100" s="52" t="s">
        <v>1377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179"/>
      <c r="B101" s="52" t="s">
        <v>1378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179"/>
      <c r="B102" s="52" t="s">
        <v>1379</v>
      </c>
      <c r="C102" s="53">
        <v>1</v>
      </c>
      <c r="D102" s="53">
        <v>0</v>
      </c>
      <c r="E102" s="53">
        <v>1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179"/>
      <c r="B103" s="52" t="s">
        <v>1380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179"/>
      <c r="B104" s="52" t="s">
        <v>1381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179"/>
      <c r="B105" s="52" t="s">
        <v>1382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179"/>
      <c r="B106" s="52" t="s">
        <v>1383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179"/>
      <c r="B107" s="52" t="s">
        <v>1384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179"/>
      <c r="B108" s="52" t="s">
        <v>1385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179"/>
      <c r="B109" s="52" t="s">
        <v>1386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179"/>
      <c r="B110" s="52" t="s">
        <v>1387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179"/>
      <c r="B111" s="52" t="s">
        <v>1388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179"/>
      <c r="B112" s="52" t="s">
        <v>1389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179"/>
      <c r="B113" s="52" t="s">
        <v>1390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179"/>
      <c r="B114" s="52" t="s">
        <v>1391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179"/>
      <c r="B115" s="52" t="s">
        <v>1392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179"/>
      <c r="B116" s="52" t="s">
        <v>1393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179"/>
      <c r="B117" s="52" t="s">
        <v>1394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179"/>
      <c r="B118" s="52" t="s">
        <v>1395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179"/>
      <c r="B119" s="52" t="s">
        <v>1396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179"/>
      <c r="B120" s="52" t="s">
        <v>1397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179"/>
      <c r="B121" s="52" t="s">
        <v>1398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179"/>
      <c r="B122" s="52" t="s">
        <v>1399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179"/>
      <c r="B123" s="52" t="s">
        <v>1400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179"/>
      <c r="B124" s="52" t="s">
        <v>1401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179"/>
      <c r="B125" s="52" t="s">
        <v>1402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179"/>
      <c r="B126" s="52" t="s">
        <v>1403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179"/>
      <c r="B127" s="52" t="s">
        <v>1404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179"/>
      <c r="B128" s="52" t="s">
        <v>1405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179"/>
      <c r="B129" s="52" t="s">
        <v>1406</v>
      </c>
      <c r="C129" s="53">
        <v>0</v>
      </c>
      <c r="D129" s="53">
        <v>0</v>
      </c>
      <c r="E129" s="53">
        <v>0</v>
      </c>
      <c r="F129" s="53">
        <v>1</v>
      </c>
      <c r="G129" s="53">
        <v>0</v>
      </c>
      <c r="H129" s="53">
        <v>2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25">
      <c r="A130" s="179"/>
      <c r="B130" s="52" t="s">
        <v>1407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179"/>
      <c r="B131" s="52" t="s">
        <v>1408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179"/>
      <c r="B132" s="52" t="s">
        <v>1409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179"/>
      <c r="B133" s="52" t="s">
        <v>1410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179"/>
      <c r="B134" s="52" t="s">
        <v>1411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179"/>
      <c r="B135" s="52" t="s">
        <v>1412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179"/>
      <c r="B136" s="52" t="s">
        <v>1413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179"/>
      <c r="B137" s="52" t="s">
        <v>1414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179"/>
      <c r="B138" s="52" t="s">
        <v>1415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179"/>
      <c r="B139" s="52" t="s">
        <v>1416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179"/>
      <c r="B140" s="52" t="s">
        <v>1417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179"/>
      <c r="B141" s="52" t="s">
        <v>1418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179"/>
      <c r="B142" s="52" t="s">
        <v>1419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179"/>
      <c r="B143" s="52" t="s">
        <v>1420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179"/>
      <c r="B144" s="52" t="s">
        <v>1421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179"/>
      <c r="B145" s="52" t="s">
        <v>1422</v>
      </c>
      <c r="C145" s="53">
        <v>1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179"/>
      <c r="B146" s="52" t="s">
        <v>1423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179"/>
      <c r="B147" s="52" t="s">
        <v>1424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179"/>
      <c r="B148" s="52" t="s">
        <v>1425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179"/>
      <c r="B149" s="52" t="s">
        <v>1426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179"/>
      <c r="B150" s="52" t="s">
        <v>1427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179"/>
      <c r="B151" s="52" t="s">
        <v>1428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179"/>
      <c r="B152" s="52" t="s">
        <v>1429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179"/>
      <c r="B153" s="52" t="s">
        <v>1430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179"/>
      <c r="B154" s="52" t="s">
        <v>1431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179"/>
      <c r="B155" s="52" t="s">
        <v>1432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179"/>
      <c r="B156" s="52" t="s">
        <v>1433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179"/>
      <c r="B157" s="52" t="s">
        <v>1434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179"/>
      <c r="B158" s="52" t="s">
        <v>1435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179"/>
      <c r="B159" s="52" t="s">
        <v>1436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179"/>
      <c r="B160" s="52" t="s">
        <v>1437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179"/>
      <c r="B161" s="52" t="s">
        <v>1438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179"/>
      <c r="B162" s="52" t="s">
        <v>1439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179"/>
      <c r="B163" s="52" t="s">
        <v>1440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179"/>
      <c r="B164" s="52" t="s">
        <v>1441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179"/>
      <c r="B165" s="52" t="s">
        <v>1442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179"/>
      <c r="B166" s="52" t="s">
        <v>1443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179"/>
      <c r="B167" s="52" t="s">
        <v>1444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179"/>
      <c r="B168" s="52" t="s">
        <v>1445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179"/>
      <c r="B169" s="52" t="s">
        <v>1446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179"/>
      <c r="B170" s="52" t="s">
        <v>1447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179"/>
      <c r="B171" s="52" t="s">
        <v>1448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179"/>
      <c r="B172" s="52" t="s">
        <v>1449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179"/>
      <c r="B173" s="52" t="s">
        <v>1450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179"/>
      <c r="B174" s="52" t="s">
        <v>1451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179"/>
      <c r="B175" s="52" t="s">
        <v>1452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179"/>
      <c r="B176" s="52" t="s">
        <v>1453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179"/>
      <c r="B177" s="52" t="s">
        <v>1454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179"/>
      <c r="B178" s="52" t="s">
        <v>1455</v>
      </c>
      <c r="C178" s="53">
        <v>0</v>
      </c>
      <c r="D178" s="53">
        <v>0</v>
      </c>
      <c r="E178" s="53">
        <v>1</v>
      </c>
      <c r="F178" s="53">
        <v>0</v>
      </c>
      <c r="G178" s="53">
        <v>0</v>
      </c>
      <c r="H178" s="53">
        <v>0</v>
      </c>
      <c r="I178" s="53">
        <v>0</v>
      </c>
      <c r="J178" s="53">
        <v>15</v>
      </c>
      <c r="K178" s="53">
        <v>0</v>
      </c>
      <c r="L178" s="54">
        <v>0</v>
      </c>
    </row>
    <row r="179" spans="1:12" x14ac:dyDescent="0.25">
      <c r="A179" s="179"/>
      <c r="B179" s="52" t="s">
        <v>1456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179"/>
      <c r="B180" s="52" t="s">
        <v>1457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179"/>
      <c r="B181" s="52" t="s">
        <v>1458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179"/>
      <c r="B182" s="52" t="s">
        <v>1459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179"/>
      <c r="B183" s="52" t="s">
        <v>1460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179"/>
      <c r="B184" s="52" t="s">
        <v>1461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179"/>
      <c r="B185" s="52" t="s">
        <v>1462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179"/>
      <c r="B186" s="52" t="s">
        <v>1463</v>
      </c>
      <c r="C186" s="53">
        <v>3</v>
      </c>
      <c r="D186" s="53">
        <v>0</v>
      </c>
      <c r="E186" s="53">
        <v>0</v>
      </c>
      <c r="F186" s="53">
        <v>0</v>
      </c>
      <c r="G186" s="53">
        <v>0</v>
      </c>
      <c r="H186" s="53">
        <v>4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25">
      <c r="A187" s="179"/>
      <c r="B187" s="52" t="s">
        <v>1464</v>
      </c>
      <c r="C187" s="53">
        <v>5</v>
      </c>
      <c r="D187" s="53">
        <v>0</v>
      </c>
      <c r="E187" s="53">
        <v>27</v>
      </c>
      <c r="F187" s="53">
        <v>1</v>
      </c>
      <c r="G187" s="53">
        <v>0</v>
      </c>
      <c r="H187" s="53">
        <v>56</v>
      </c>
      <c r="I187" s="53">
        <v>1</v>
      </c>
      <c r="J187" s="53">
        <v>7</v>
      </c>
      <c r="K187" s="53">
        <v>0</v>
      </c>
      <c r="L187" s="54">
        <v>0</v>
      </c>
    </row>
    <row r="188" spans="1:12" x14ac:dyDescent="0.25">
      <c r="A188" s="179"/>
      <c r="B188" s="52" t="s">
        <v>1465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179"/>
      <c r="B189" s="52" t="s">
        <v>1466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179"/>
      <c r="B190" s="52" t="s">
        <v>1467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25">
      <c r="A191" s="179"/>
      <c r="B191" s="52" t="s">
        <v>1468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179"/>
      <c r="B192" s="52" t="s">
        <v>1469</v>
      </c>
      <c r="C192" s="53">
        <v>1</v>
      </c>
      <c r="D192" s="53">
        <v>0</v>
      </c>
      <c r="E192" s="53">
        <v>0</v>
      </c>
      <c r="F192" s="53">
        <v>0</v>
      </c>
      <c r="G192" s="53">
        <v>0</v>
      </c>
      <c r="H192" s="53">
        <v>1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179"/>
      <c r="B193" s="52" t="s">
        <v>1470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179"/>
      <c r="B194" s="52" t="s">
        <v>1471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179"/>
      <c r="B195" s="52" t="s">
        <v>1472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179"/>
      <c r="B196" s="52" t="s">
        <v>1473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179"/>
      <c r="B197" s="52" t="s">
        <v>1474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179"/>
      <c r="B198" s="52" t="s">
        <v>1475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179"/>
      <c r="B199" s="52" t="s">
        <v>1476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179"/>
      <c r="B200" s="52" t="s">
        <v>1477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179"/>
      <c r="B201" s="52" t="s">
        <v>1478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179"/>
      <c r="B202" s="52" t="s">
        <v>1479</v>
      </c>
      <c r="C202" s="53">
        <v>3</v>
      </c>
      <c r="D202" s="53">
        <v>0</v>
      </c>
      <c r="E202" s="53">
        <v>0</v>
      </c>
      <c r="F202" s="53">
        <v>0</v>
      </c>
      <c r="G202" s="53">
        <v>0</v>
      </c>
      <c r="H202" s="53">
        <v>0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179"/>
      <c r="B203" s="52" t="s">
        <v>1480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179"/>
      <c r="B204" s="52" t="s">
        <v>1481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179"/>
      <c r="B205" s="52" t="s">
        <v>1482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179"/>
      <c r="B206" s="52" t="s">
        <v>1483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179"/>
      <c r="B207" s="52" t="s">
        <v>1484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179"/>
      <c r="B208" s="52" t="s">
        <v>1485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179"/>
      <c r="B209" s="52" t="s">
        <v>1486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179"/>
      <c r="B210" s="52" t="s">
        <v>1487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179"/>
      <c r="B211" s="52" t="s">
        <v>1488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179"/>
      <c r="B212" s="52" t="s">
        <v>1489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179"/>
      <c r="B213" s="52" t="s">
        <v>1490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179"/>
      <c r="B214" s="52" t="s">
        <v>1491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179"/>
      <c r="B215" s="52" t="s">
        <v>1492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179"/>
      <c r="B216" s="52" t="s">
        <v>1493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179"/>
      <c r="B217" s="52" t="s">
        <v>1494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179"/>
      <c r="B218" s="52" t="s">
        <v>1495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179"/>
      <c r="B219" s="52" t="s">
        <v>1496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179"/>
      <c r="B220" s="52" t="s">
        <v>1497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179"/>
      <c r="B221" s="52" t="s">
        <v>1498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179"/>
      <c r="B222" s="52" t="s">
        <v>1499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179"/>
      <c r="B223" s="52" t="s">
        <v>1500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179"/>
      <c r="B224" s="52" t="s">
        <v>1501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179"/>
      <c r="B225" s="52" t="s">
        <v>1502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179"/>
      <c r="B226" s="52" t="s">
        <v>1503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179"/>
      <c r="B227" s="52" t="s">
        <v>1504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179"/>
      <c r="B228" s="52" t="s">
        <v>1505</v>
      </c>
      <c r="C228" s="53">
        <v>1</v>
      </c>
      <c r="D228" s="53">
        <v>0</v>
      </c>
      <c r="E228" s="53">
        <v>2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179"/>
      <c r="B229" s="52" t="s">
        <v>1506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179"/>
      <c r="B230" s="52" t="s">
        <v>1507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179"/>
      <c r="B231" s="52" t="s">
        <v>1508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179"/>
      <c r="B232" s="52" t="s">
        <v>1509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179"/>
      <c r="B233" s="52" t="s">
        <v>1510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179"/>
      <c r="B234" s="52" t="s">
        <v>1511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179"/>
      <c r="B235" s="52" t="s">
        <v>1512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179"/>
      <c r="B236" s="52" t="s">
        <v>1513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179"/>
      <c r="B237" s="52" t="s">
        <v>1514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179"/>
      <c r="B238" s="52" t="s">
        <v>1515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179"/>
      <c r="B239" s="52" t="s">
        <v>1516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179"/>
      <c r="B240" s="52" t="s">
        <v>1517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179"/>
      <c r="B241" s="52" t="s">
        <v>1518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179"/>
      <c r="B242" s="52" t="s">
        <v>1519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179"/>
      <c r="B243" s="52" t="s">
        <v>1520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179"/>
      <c r="B244" s="52" t="s">
        <v>1521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179"/>
      <c r="B245" s="52" t="s">
        <v>1522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179"/>
      <c r="B246" s="52" t="s">
        <v>1523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179"/>
      <c r="B247" s="52" t="s">
        <v>1524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179"/>
      <c r="B248" s="52" t="s">
        <v>1525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179"/>
      <c r="B249" s="52" t="s">
        <v>1526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179"/>
      <c r="B250" s="52" t="s">
        <v>1527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179"/>
      <c r="B251" s="52" t="s">
        <v>1528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179"/>
      <c r="B252" s="52" t="s">
        <v>1529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179"/>
      <c r="B253" s="52" t="s">
        <v>1530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179"/>
      <c r="B254" s="52" t="s">
        <v>1531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179"/>
      <c r="B255" s="52" t="s">
        <v>1532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179"/>
      <c r="B256" s="52" t="s">
        <v>1533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179"/>
      <c r="B257" s="52" t="s">
        <v>1534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179"/>
      <c r="B258" s="52" t="s">
        <v>1535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180"/>
      <c r="B259" s="52" t="s">
        <v>1536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178" t="s">
        <v>1537</v>
      </c>
      <c r="B260" s="52" t="s">
        <v>1538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179"/>
      <c r="B261" s="52" t="s">
        <v>1539</v>
      </c>
      <c r="C261" s="53">
        <v>1</v>
      </c>
      <c r="D261" s="53">
        <v>0</v>
      </c>
      <c r="E261" s="53">
        <v>1</v>
      </c>
      <c r="F261" s="53">
        <v>0</v>
      </c>
      <c r="G261" s="53">
        <v>0</v>
      </c>
      <c r="H261" s="53">
        <v>0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25">
      <c r="A262" s="179"/>
      <c r="B262" s="52" t="s">
        <v>1540</v>
      </c>
      <c r="C262" s="53">
        <v>32</v>
      </c>
      <c r="D262" s="53">
        <v>0</v>
      </c>
      <c r="E262" s="53">
        <v>13</v>
      </c>
      <c r="F262" s="53">
        <v>1</v>
      </c>
      <c r="G262" s="53">
        <v>0</v>
      </c>
      <c r="H262" s="53">
        <v>47</v>
      </c>
      <c r="I262" s="53">
        <v>0</v>
      </c>
      <c r="J262" s="53">
        <v>1</v>
      </c>
      <c r="K262" s="53">
        <v>0</v>
      </c>
      <c r="L262" s="54">
        <v>0</v>
      </c>
    </row>
    <row r="263" spans="1:12" x14ac:dyDescent="0.25">
      <c r="A263" s="179"/>
      <c r="B263" s="52" t="s">
        <v>1541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179"/>
      <c r="B264" s="52" t="s">
        <v>1542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179"/>
      <c r="B265" s="52" t="s">
        <v>1543</v>
      </c>
      <c r="C265" s="53">
        <v>0</v>
      </c>
      <c r="D265" s="53">
        <v>0</v>
      </c>
      <c r="E265" s="53">
        <v>1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179"/>
      <c r="B266" s="52" t="s">
        <v>1544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1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179"/>
      <c r="B267" s="52" t="s">
        <v>1545</v>
      </c>
      <c r="C267" s="53">
        <v>0</v>
      </c>
      <c r="D267" s="53">
        <v>0</v>
      </c>
      <c r="E267" s="53">
        <v>0</v>
      </c>
      <c r="F267" s="53">
        <v>0</v>
      </c>
      <c r="G267" s="53">
        <v>0</v>
      </c>
      <c r="H267" s="53">
        <v>9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25">
      <c r="A268" s="179"/>
      <c r="B268" s="52" t="s">
        <v>1546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179"/>
      <c r="B269" s="52" t="s">
        <v>1547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179"/>
      <c r="B270" s="52" t="s">
        <v>1548</v>
      </c>
      <c r="C270" s="53">
        <v>0</v>
      </c>
      <c r="D270" s="53">
        <v>0</v>
      </c>
      <c r="E270" s="53">
        <v>1</v>
      </c>
      <c r="F270" s="53">
        <v>0</v>
      </c>
      <c r="G270" s="53">
        <v>0</v>
      </c>
      <c r="H270" s="53">
        <v>1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179"/>
      <c r="B271" s="52" t="s">
        <v>961</v>
      </c>
      <c r="C271" s="53">
        <v>0</v>
      </c>
      <c r="D271" s="53">
        <v>0</v>
      </c>
      <c r="E271" s="53">
        <v>2</v>
      </c>
      <c r="F271" s="53">
        <v>0</v>
      </c>
      <c r="G271" s="53">
        <v>0</v>
      </c>
      <c r="H271" s="53">
        <v>3</v>
      </c>
      <c r="I271" s="53">
        <v>0</v>
      </c>
      <c r="J271" s="53">
        <v>0</v>
      </c>
      <c r="K271" s="53">
        <v>0</v>
      </c>
      <c r="L271" s="54">
        <v>0</v>
      </c>
    </row>
    <row r="272" spans="1:12" x14ac:dyDescent="0.25">
      <c r="A272" s="179"/>
      <c r="B272" s="52" t="s">
        <v>1549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179"/>
      <c r="B273" s="52" t="s">
        <v>1550</v>
      </c>
      <c r="C273" s="53">
        <v>0</v>
      </c>
      <c r="D273" s="53">
        <v>0</v>
      </c>
      <c r="E273" s="53">
        <v>1</v>
      </c>
      <c r="F273" s="53">
        <v>0</v>
      </c>
      <c r="G273" s="53">
        <v>0</v>
      </c>
      <c r="H273" s="53">
        <v>4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25">
      <c r="A274" s="179"/>
      <c r="B274" s="52" t="s">
        <v>1551</v>
      </c>
      <c r="C274" s="53">
        <v>0</v>
      </c>
      <c r="D274" s="53">
        <v>0</v>
      </c>
      <c r="E274" s="53">
        <v>1</v>
      </c>
      <c r="F274" s="53">
        <v>0</v>
      </c>
      <c r="G274" s="53">
        <v>0</v>
      </c>
      <c r="H274" s="53">
        <v>1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179"/>
      <c r="B275" s="52" t="s">
        <v>1552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179"/>
      <c r="B276" s="52" t="s">
        <v>1553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6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179"/>
      <c r="B277" s="52" t="s">
        <v>1554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179"/>
      <c r="B278" s="52" t="s">
        <v>1555</v>
      </c>
      <c r="C278" s="53">
        <v>0</v>
      </c>
      <c r="D278" s="53">
        <v>0</v>
      </c>
      <c r="E278" s="53">
        <v>3</v>
      </c>
      <c r="F278" s="53">
        <v>0</v>
      </c>
      <c r="G278" s="53">
        <v>0</v>
      </c>
      <c r="H278" s="53">
        <v>3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179"/>
      <c r="B279" s="52" t="s">
        <v>1556</v>
      </c>
      <c r="C279" s="53">
        <v>0</v>
      </c>
      <c r="D279" s="53">
        <v>0</v>
      </c>
      <c r="E279" s="53">
        <v>1</v>
      </c>
      <c r="F279" s="53">
        <v>0</v>
      </c>
      <c r="G279" s="53">
        <v>0</v>
      </c>
      <c r="H279" s="53">
        <v>6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179"/>
      <c r="B280" s="52" t="s">
        <v>1557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179"/>
      <c r="B281" s="52" t="s">
        <v>1558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179"/>
      <c r="B282" s="52" t="s">
        <v>1559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179"/>
      <c r="B283" s="52" t="s">
        <v>1560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179"/>
      <c r="B284" s="52" t="s">
        <v>1561</v>
      </c>
      <c r="C284" s="53">
        <v>0</v>
      </c>
      <c r="D284" s="53">
        <v>0</v>
      </c>
      <c r="E284" s="53">
        <v>2</v>
      </c>
      <c r="F284" s="53">
        <v>0</v>
      </c>
      <c r="G284" s="53">
        <v>0</v>
      </c>
      <c r="H284" s="53">
        <v>0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179"/>
      <c r="B285" s="52" t="s">
        <v>921</v>
      </c>
      <c r="C285" s="53">
        <v>1</v>
      </c>
      <c r="D285" s="53">
        <v>0</v>
      </c>
      <c r="E285" s="53">
        <v>13</v>
      </c>
      <c r="F285" s="53">
        <v>1</v>
      </c>
      <c r="G285" s="53">
        <v>0</v>
      </c>
      <c r="H285" s="53">
        <v>3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25">
      <c r="A286" s="179"/>
      <c r="B286" s="52" t="s">
        <v>947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179"/>
      <c r="B287" s="52" t="s">
        <v>1562</v>
      </c>
      <c r="C287" s="53">
        <v>0</v>
      </c>
      <c r="D287" s="53">
        <v>0</v>
      </c>
      <c r="E287" s="53">
        <v>0</v>
      </c>
      <c r="F287" s="53">
        <v>0</v>
      </c>
      <c r="G287" s="53">
        <v>0</v>
      </c>
      <c r="H287" s="53">
        <v>0</v>
      </c>
      <c r="I287" s="53">
        <v>1</v>
      </c>
      <c r="J287" s="53">
        <v>26</v>
      </c>
      <c r="K287" s="53">
        <v>0</v>
      </c>
      <c r="L287" s="54">
        <v>0</v>
      </c>
    </row>
    <row r="288" spans="1:12" x14ac:dyDescent="0.25">
      <c r="A288" s="179"/>
      <c r="B288" s="52" t="s">
        <v>1563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179"/>
      <c r="B289" s="52" t="s">
        <v>1564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179"/>
      <c r="B290" s="52" t="s">
        <v>1565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179"/>
      <c r="B291" s="52" t="s">
        <v>1566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180"/>
      <c r="B292" s="52" t="s">
        <v>1567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178" t="s">
        <v>1568</v>
      </c>
      <c r="B293" s="52" t="s">
        <v>1569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179"/>
      <c r="B294" s="52" t="s">
        <v>1570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43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179"/>
      <c r="B295" s="52" t="s">
        <v>1571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4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179"/>
      <c r="B296" s="52" t="s">
        <v>1572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0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179"/>
      <c r="B297" s="52" t="s">
        <v>1573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14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179"/>
      <c r="B298" s="52" t="s">
        <v>1574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9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179"/>
      <c r="B299" s="52" t="s">
        <v>1575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2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179"/>
      <c r="B300" s="52" t="s">
        <v>1576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179"/>
      <c r="B301" s="52" t="s">
        <v>1577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2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179"/>
      <c r="B302" s="52" t="s">
        <v>1578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179"/>
      <c r="B303" s="52" t="s">
        <v>1579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8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179"/>
      <c r="B304" s="52" t="s">
        <v>1580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1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179"/>
      <c r="B305" s="52" t="s">
        <v>972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7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179"/>
      <c r="B306" s="52" t="s">
        <v>1581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180"/>
      <c r="B307" s="52" t="s">
        <v>1582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</sheetData>
  <sheetProtection algorithmName="SHA-512" hashValue="rqV/8bSQzsyR0K2jKjdeN1mgqhRDM0avyOnySeRjDW66uZdyaD/9zCvV8PXdGvSnhHm9jUlmWAYByvNWtVZCXA==" saltValue="orimE31Xi3umvMPLFAndz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40625" defaultRowHeight="15" x14ac:dyDescent="0.25"/>
  <cols>
    <col min="1" max="1" width="42.85546875" customWidth="1"/>
    <col min="2" max="2" width="45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5" width="9.140625" customWidth="1"/>
  </cols>
  <sheetData>
    <row r="1" spans="1:5" x14ac:dyDescent="0.25">
      <c r="A1" s="34" t="s">
        <v>1583</v>
      </c>
    </row>
    <row r="3" spans="1:5" x14ac:dyDescent="0.25">
      <c r="A3" s="35" t="s">
        <v>1584</v>
      </c>
    </row>
    <row r="4" spans="1:5" x14ac:dyDescent="0.25">
      <c r="A4" s="36" t="s">
        <v>9</v>
      </c>
      <c r="B4" s="36" t="s">
        <v>10</v>
      </c>
      <c r="C4" s="55" t="s">
        <v>2</v>
      </c>
      <c r="D4" s="55" t="s">
        <v>11</v>
      </c>
      <c r="E4" s="37" t="s">
        <v>12</v>
      </c>
    </row>
    <row r="5" spans="1:5" ht="22.5" x14ac:dyDescent="0.25">
      <c r="A5" s="38" t="s">
        <v>1585</v>
      </c>
      <c r="B5" s="44" t="s">
        <v>1586</v>
      </c>
      <c r="C5" s="45">
        <v>3</v>
      </c>
      <c r="D5" s="45">
        <v>273</v>
      </c>
      <c r="E5" s="56">
        <v>-0.98901098901098905</v>
      </c>
    </row>
    <row r="6" spans="1:5" ht="22.5" x14ac:dyDescent="0.25">
      <c r="A6" s="38" t="s">
        <v>1587</v>
      </c>
      <c r="B6" s="44" t="s">
        <v>1588</v>
      </c>
      <c r="C6" s="45">
        <v>72</v>
      </c>
      <c r="D6" s="18"/>
      <c r="E6" s="56">
        <v>0</v>
      </c>
    </row>
    <row r="7" spans="1:5" ht="22.5" x14ac:dyDescent="0.25">
      <c r="A7" s="38" t="s">
        <v>1585</v>
      </c>
      <c r="B7" s="44" t="s">
        <v>1589</v>
      </c>
      <c r="C7" s="45">
        <v>12</v>
      </c>
      <c r="D7" s="45">
        <v>343</v>
      </c>
      <c r="E7" s="56">
        <v>-0.96501457725947504</v>
      </c>
    </row>
    <row r="8" spans="1:5" ht="22.5" x14ac:dyDescent="0.25">
      <c r="A8" s="38" t="s">
        <v>1587</v>
      </c>
      <c r="B8" s="44" t="s">
        <v>1590</v>
      </c>
      <c r="C8" s="45">
        <v>124</v>
      </c>
      <c r="D8" s="18"/>
      <c r="E8" s="56">
        <v>0</v>
      </c>
    </row>
    <row r="9" spans="1:5" ht="22.5" x14ac:dyDescent="0.25">
      <c r="A9" s="38" t="s">
        <v>1585</v>
      </c>
      <c r="B9" s="44" t="s">
        <v>1591</v>
      </c>
      <c r="C9" s="45">
        <v>2</v>
      </c>
      <c r="D9" s="45">
        <v>4</v>
      </c>
      <c r="E9" s="56">
        <v>-0.5</v>
      </c>
    </row>
    <row r="10" spans="1:5" ht="22.5" x14ac:dyDescent="0.25">
      <c r="A10" s="38" t="s">
        <v>1587</v>
      </c>
      <c r="B10" s="44" t="s">
        <v>1592</v>
      </c>
      <c r="C10" s="45">
        <v>41</v>
      </c>
      <c r="D10" s="18"/>
      <c r="E10" s="56">
        <v>0</v>
      </c>
    </row>
    <row r="11" spans="1:5" x14ac:dyDescent="0.25">
      <c r="A11" s="38" t="s">
        <v>1593</v>
      </c>
      <c r="B11" s="17"/>
      <c r="C11" s="45">
        <v>30</v>
      </c>
      <c r="D11" s="45">
        <v>199</v>
      </c>
      <c r="E11" s="56">
        <v>-0.84924623115577902</v>
      </c>
    </row>
    <row r="12" spans="1:5" x14ac:dyDescent="0.25">
      <c r="A12" s="38" t="s">
        <v>1594</v>
      </c>
      <c r="B12" s="17"/>
      <c r="C12" s="45">
        <v>503</v>
      </c>
      <c r="D12" s="18"/>
      <c r="E12" s="56">
        <v>0</v>
      </c>
    </row>
    <row r="13" spans="1:5" x14ac:dyDescent="0.25">
      <c r="A13" s="194" t="s">
        <v>1595</v>
      </c>
      <c r="B13" s="44" t="s">
        <v>1596</v>
      </c>
      <c r="C13" s="45">
        <v>38</v>
      </c>
      <c r="D13" s="18"/>
      <c r="E13" s="56">
        <v>0</v>
      </c>
    </row>
    <row r="14" spans="1:5" x14ac:dyDescent="0.25">
      <c r="A14" s="196"/>
      <c r="B14" s="44" t="s">
        <v>1597</v>
      </c>
      <c r="C14" s="45">
        <v>0</v>
      </c>
      <c r="D14" s="18"/>
      <c r="E14" s="56">
        <v>0</v>
      </c>
    </row>
    <row r="15" spans="1:5" x14ac:dyDescent="0.25">
      <c r="A15" s="35" t="s">
        <v>1598</v>
      </c>
    </row>
    <row r="16" spans="1:5" ht="22.5" x14ac:dyDescent="0.25">
      <c r="A16" s="36" t="s">
        <v>9</v>
      </c>
      <c r="B16" s="36" t="s">
        <v>10</v>
      </c>
      <c r="C16" s="57" t="s">
        <v>113</v>
      </c>
      <c r="D16" s="57" t="s">
        <v>156</v>
      </c>
      <c r="E16" s="58" t="s">
        <v>192</v>
      </c>
    </row>
    <row r="17" spans="1:5" x14ac:dyDescent="0.25">
      <c r="A17" s="197" t="s">
        <v>1599</v>
      </c>
      <c r="B17" s="44" t="s">
        <v>1600</v>
      </c>
      <c r="C17" s="45">
        <v>0</v>
      </c>
      <c r="D17" s="45">
        <v>0</v>
      </c>
      <c r="E17" s="40">
        <v>0</v>
      </c>
    </row>
    <row r="18" spans="1:5" x14ac:dyDescent="0.25">
      <c r="A18" s="198"/>
      <c r="B18" s="44" t="s">
        <v>1601</v>
      </c>
      <c r="C18" s="45">
        <v>248</v>
      </c>
      <c r="D18" s="45">
        <v>398</v>
      </c>
      <c r="E18" s="40">
        <v>25</v>
      </c>
    </row>
    <row r="19" spans="1:5" x14ac:dyDescent="0.25">
      <c r="A19" s="198"/>
      <c r="B19" s="44" t="s">
        <v>1602</v>
      </c>
      <c r="C19" s="45">
        <v>0</v>
      </c>
      <c r="D19" s="45">
        <v>0</v>
      </c>
      <c r="E19" s="40">
        <v>0</v>
      </c>
    </row>
    <row r="20" spans="1:5" x14ac:dyDescent="0.25">
      <c r="A20" s="198"/>
      <c r="B20" s="44" t="s">
        <v>1603</v>
      </c>
      <c r="C20" s="45">
        <v>0</v>
      </c>
      <c r="D20" s="45">
        <v>0</v>
      </c>
      <c r="E20" s="40">
        <v>0</v>
      </c>
    </row>
    <row r="21" spans="1:5" x14ac:dyDescent="0.25">
      <c r="A21" s="198"/>
      <c r="B21" s="44" t="s">
        <v>1604</v>
      </c>
      <c r="C21" s="45">
        <v>2</v>
      </c>
      <c r="D21" s="45">
        <v>2</v>
      </c>
      <c r="E21" s="40">
        <v>0</v>
      </c>
    </row>
    <row r="22" spans="1:5" x14ac:dyDescent="0.25">
      <c r="A22" s="198"/>
      <c r="B22" s="44" t="s">
        <v>975</v>
      </c>
      <c r="C22" s="45">
        <v>2279</v>
      </c>
      <c r="D22" s="45">
        <v>5123</v>
      </c>
      <c r="E22" s="40">
        <v>0</v>
      </c>
    </row>
    <row r="23" spans="1:5" x14ac:dyDescent="0.25">
      <c r="A23" s="198"/>
      <c r="B23" s="44" t="s">
        <v>1605</v>
      </c>
      <c r="C23" s="45">
        <v>28</v>
      </c>
      <c r="D23" s="45">
        <v>80</v>
      </c>
      <c r="E23" s="40">
        <v>4</v>
      </c>
    </row>
    <row r="24" spans="1:5" x14ac:dyDescent="0.25">
      <c r="A24" s="198"/>
      <c r="B24" s="44" t="s">
        <v>1606</v>
      </c>
      <c r="C24" s="45">
        <v>3</v>
      </c>
      <c r="D24" s="45">
        <v>1</v>
      </c>
      <c r="E24" s="40">
        <v>0</v>
      </c>
    </row>
    <row r="25" spans="1:5" x14ac:dyDescent="0.25">
      <c r="A25" s="198"/>
      <c r="B25" s="44" t="s">
        <v>1607</v>
      </c>
      <c r="C25" s="45">
        <v>27</v>
      </c>
      <c r="D25" s="45">
        <v>58</v>
      </c>
      <c r="E25" s="40">
        <v>8</v>
      </c>
    </row>
    <row r="26" spans="1:5" x14ac:dyDescent="0.25">
      <c r="A26" s="198"/>
      <c r="B26" s="44" t="s">
        <v>1608</v>
      </c>
      <c r="C26" s="45">
        <v>383</v>
      </c>
      <c r="D26" s="45">
        <v>2122</v>
      </c>
      <c r="E26" s="40">
        <v>2</v>
      </c>
    </row>
    <row r="27" spans="1:5" x14ac:dyDescent="0.25">
      <c r="A27" s="198"/>
      <c r="B27" s="44" t="s">
        <v>1609</v>
      </c>
      <c r="C27" s="45">
        <v>2</v>
      </c>
      <c r="D27" s="45">
        <v>0</v>
      </c>
      <c r="E27" s="40">
        <v>0</v>
      </c>
    </row>
    <row r="28" spans="1:5" x14ac:dyDescent="0.25">
      <c r="A28" s="198"/>
      <c r="B28" s="44" t="s">
        <v>1610</v>
      </c>
      <c r="C28" s="45">
        <v>560</v>
      </c>
      <c r="D28" s="45">
        <v>402</v>
      </c>
      <c r="E28" s="40">
        <v>2</v>
      </c>
    </row>
    <row r="29" spans="1:5" x14ac:dyDescent="0.25">
      <c r="A29" s="198"/>
      <c r="B29" s="44" t="s">
        <v>1611</v>
      </c>
      <c r="C29" s="45">
        <v>316</v>
      </c>
      <c r="D29" s="45">
        <v>239</v>
      </c>
      <c r="E29" s="40">
        <v>0</v>
      </c>
    </row>
    <row r="30" spans="1:5" x14ac:dyDescent="0.25">
      <c r="A30" s="199"/>
      <c r="B30" s="44" t="s">
        <v>1612</v>
      </c>
      <c r="C30" s="45">
        <v>2</v>
      </c>
      <c r="D30" s="45">
        <v>2</v>
      </c>
      <c r="E30" s="40">
        <v>0</v>
      </c>
    </row>
    <row r="31" spans="1:5" ht="15.95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tCpFwc9VfVe0fFttCMTkYkXf5kt0Nv9i/rz++9/Nl4qLVFji54eR5SY2jDXSBIJ8NhXQtCuaBfPHO7aIhvjQWQ==" saltValue="+0s9W7XrHV9Cknzli41aKw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8F340-6707-4EB7-8EB9-A6973D8ADD40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7" customWidth="1"/>
    <col min="2" max="2" width="4.42578125" style="107" customWidth="1"/>
    <col min="3" max="3" width="18.7109375" style="107" customWidth="1"/>
    <col min="4" max="4" width="36.42578125" style="107" customWidth="1"/>
    <col min="5" max="5" width="18.7109375" style="107" customWidth="1"/>
    <col min="6" max="6" width="7.42578125" style="107" customWidth="1"/>
    <col min="7" max="7" width="2.7109375" style="107" customWidth="1"/>
    <col min="8" max="8" width="10.140625" style="107" customWidth="1"/>
    <col min="9" max="13" width="11.42578125" style="107"/>
    <col min="14" max="14" width="5.5703125" style="107" customWidth="1"/>
    <col min="15" max="15" width="11" style="107" customWidth="1"/>
    <col min="16" max="16" width="2.7109375" style="107" customWidth="1"/>
    <col min="17" max="17" width="11.42578125" style="107"/>
    <col min="18" max="19" width="12.85546875" style="107" customWidth="1"/>
    <col min="20" max="23" width="11.42578125" style="107"/>
    <col min="24" max="24" width="2.7109375" style="107" customWidth="1"/>
    <col min="25" max="25" width="6.28515625" style="107" customWidth="1"/>
    <col min="26" max="29" width="13.85546875" style="107" customWidth="1"/>
    <col min="30" max="30" width="11.42578125" style="107"/>
    <col min="31" max="31" width="9.42578125" style="107" customWidth="1"/>
    <col min="32" max="32" width="2.7109375" style="107" customWidth="1"/>
    <col min="33" max="38" width="11.42578125" style="107"/>
    <col min="39" max="39" width="14.5703125" style="107" customWidth="1"/>
    <col min="40" max="40" width="2.7109375" style="107" customWidth="1"/>
    <col min="41" max="41" width="11.42578125" style="107"/>
    <col min="42" max="44" width="19.28515625" style="107" customWidth="1"/>
    <col min="45" max="45" width="14.85546875" style="107" customWidth="1"/>
    <col min="46" max="46" width="2.7109375" style="107" customWidth="1"/>
    <col min="47" max="47" width="7" style="107" customWidth="1"/>
    <col min="48" max="48" width="14" style="107" customWidth="1"/>
    <col min="49" max="53" width="11.42578125" style="107"/>
    <col min="54" max="54" width="5.42578125" style="107" customWidth="1"/>
    <col min="55" max="55" width="2.7109375" style="107" customWidth="1"/>
    <col min="56" max="56" width="11.42578125" style="107"/>
    <col min="57" max="59" width="13.85546875" style="107" customWidth="1"/>
    <col min="60" max="60" width="11.42578125" style="107"/>
    <col min="61" max="61" width="19.28515625" style="107" customWidth="1"/>
    <col min="62" max="62" width="2.7109375" style="107" customWidth="1"/>
    <col min="63" max="63" width="7.140625" style="107" customWidth="1"/>
    <col min="64" max="65" width="6.5703125" style="107" customWidth="1"/>
    <col min="66" max="66" width="9" style="107" customWidth="1"/>
    <col min="67" max="67" width="7.140625" style="107" bestFit="1" customWidth="1"/>
    <col min="68" max="68" width="7" style="107" customWidth="1"/>
    <col min="69" max="69" width="8.7109375" style="107" customWidth="1"/>
    <col min="70" max="70" width="6.7109375" style="107" customWidth="1"/>
    <col min="71" max="71" width="9" style="107" customWidth="1"/>
    <col min="72" max="73" width="6.140625" style="107" customWidth="1"/>
    <col min="74" max="74" width="6.7109375" style="107" customWidth="1"/>
    <col min="75" max="75" width="2.7109375" style="107" customWidth="1"/>
    <col min="76" max="76" width="21.140625" style="107" customWidth="1"/>
    <col min="77" max="80" width="11.42578125" style="107"/>
    <col min="81" max="81" width="16.42578125" style="107" customWidth="1"/>
    <col min="82" max="82" width="2.7109375" style="107" customWidth="1"/>
    <col min="83" max="83" width="17" style="107" customWidth="1"/>
    <col min="84" max="85" width="21.140625" style="107" customWidth="1"/>
    <col min="86" max="88" width="11.42578125" style="107"/>
    <col min="89" max="89" width="2.7109375" style="107" customWidth="1"/>
    <col min="90" max="90" width="15.140625" style="107" customWidth="1"/>
    <col min="91" max="91" width="8.28515625" style="107" customWidth="1"/>
    <col min="92" max="92" width="23.42578125" style="107" customWidth="1"/>
    <col min="93" max="93" width="14.85546875" style="107" customWidth="1"/>
    <col min="94" max="94" width="18" style="107" customWidth="1"/>
    <col min="95" max="16384" width="11.42578125" style="107"/>
  </cols>
  <sheetData>
    <row r="1" spans="1:93" ht="18.75" x14ac:dyDescent="0.25">
      <c r="A1" s="105"/>
      <c r="B1" s="106"/>
      <c r="C1" s="206" t="s">
        <v>1735</v>
      </c>
      <c r="D1" s="206"/>
      <c r="E1" s="206"/>
      <c r="G1" s="105"/>
      <c r="P1" s="105"/>
      <c r="X1" s="105"/>
      <c r="AF1" s="105"/>
      <c r="AN1" s="105"/>
      <c r="AT1" s="105"/>
      <c r="BC1" s="105"/>
      <c r="BJ1" s="105"/>
      <c r="BW1" s="105"/>
      <c r="CD1" s="105"/>
      <c r="CK1" s="105"/>
    </row>
    <row r="2" spans="1:93" s="109" customFormat="1" ht="11.25" x14ac:dyDescent="0.25">
      <c r="A2" s="108">
        <v>0</v>
      </c>
      <c r="H2" s="110"/>
      <c r="Z2" s="204"/>
      <c r="AA2" s="204"/>
      <c r="AB2" s="204"/>
      <c r="AC2" s="204"/>
      <c r="AH2" s="204"/>
      <c r="AI2" s="204"/>
      <c r="AJ2" s="204"/>
      <c r="AK2" s="204"/>
      <c r="AV2" s="205"/>
      <c r="AW2" s="205"/>
      <c r="AX2" s="205"/>
      <c r="AY2" s="205"/>
      <c r="AZ2" s="205"/>
      <c r="BA2" s="205"/>
      <c r="BK2" s="205" t="s">
        <v>1736</v>
      </c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CL2" s="110"/>
    </row>
    <row r="3" spans="1:93" s="109" customFormat="1" ht="11.25" x14ac:dyDescent="0.25">
      <c r="Z3" s="204" t="s">
        <v>1737</v>
      </c>
      <c r="AA3" s="204"/>
      <c r="AB3" s="204"/>
      <c r="AC3" s="204"/>
      <c r="AH3" s="204" t="s">
        <v>1738</v>
      </c>
      <c r="AI3" s="204"/>
      <c r="AJ3" s="204"/>
      <c r="AK3" s="204"/>
      <c r="AV3" s="205" t="s">
        <v>1054</v>
      </c>
      <c r="AW3" s="205"/>
      <c r="AX3" s="205"/>
      <c r="AY3" s="205"/>
      <c r="AZ3" s="205"/>
      <c r="BA3" s="205"/>
      <c r="CL3" s="110"/>
    </row>
    <row r="4" spans="1:93" s="111" customFormat="1" ht="21.75" customHeight="1" x14ac:dyDescent="0.25">
      <c r="C4" s="204" t="s">
        <v>8</v>
      </c>
      <c r="D4" s="204"/>
      <c r="E4" s="204"/>
      <c r="I4" s="204" t="s">
        <v>35</v>
      </c>
      <c r="J4" s="204"/>
      <c r="K4" s="204"/>
      <c r="L4" s="204"/>
      <c r="M4" s="204"/>
      <c r="Q4" s="204" t="s">
        <v>1739</v>
      </c>
      <c r="R4" s="204"/>
      <c r="S4" s="204"/>
      <c r="T4" s="204"/>
      <c r="U4" s="204"/>
      <c r="V4" s="204"/>
      <c r="AP4" s="204" t="s">
        <v>1740</v>
      </c>
      <c r="AQ4" s="204"/>
      <c r="AR4" s="204"/>
      <c r="BE4" s="204" t="s">
        <v>1054</v>
      </c>
      <c r="BF4" s="204"/>
      <c r="BG4" s="204"/>
      <c r="BK4" s="208" t="s">
        <v>1741</v>
      </c>
      <c r="BL4" s="207" t="s">
        <v>1742</v>
      </c>
      <c r="BM4" s="207" t="s">
        <v>1743</v>
      </c>
      <c r="BN4" s="207" t="s">
        <v>169</v>
      </c>
      <c r="BO4" s="207" t="s">
        <v>1744</v>
      </c>
      <c r="BP4" s="207" t="s">
        <v>1745</v>
      </c>
      <c r="BQ4" s="207" t="s">
        <v>1746</v>
      </c>
      <c r="BR4" s="207" t="s">
        <v>204</v>
      </c>
      <c r="BS4" s="209" t="s">
        <v>1747</v>
      </c>
      <c r="BT4" s="209" t="s">
        <v>1748</v>
      </c>
      <c r="BU4" s="209" t="s">
        <v>284</v>
      </c>
      <c r="BV4" s="210"/>
      <c r="BY4" s="211" t="s">
        <v>163</v>
      </c>
      <c r="BZ4" s="211"/>
      <c r="CA4" s="211"/>
      <c r="CF4" s="204" t="s">
        <v>1749</v>
      </c>
      <c r="CG4" s="204"/>
      <c r="CL4" s="204" t="s">
        <v>43</v>
      </c>
      <c r="CM4" s="204"/>
      <c r="CN4" s="204"/>
      <c r="CO4" s="204"/>
    </row>
    <row r="5" spans="1:93" s="111" customFormat="1" ht="14.25" customHeight="1" x14ac:dyDescent="0.25">
      <c r="Z5" s="112" t="s">
        <v>1750</v>
      </c>
      <c r="AA5" s="113" t="s">
        <v>1751</v>
      </c>
      <c r="AB5" s="113" t="s">
        <v>76</v>
      </c>
      <c r="AC5" s="114" t="s">
        <v>76</v>
      </c>
      <c r="AH5" s="112" t="s">
        <v>1750</v>
      </c>
      <c r="AI5" s="113" t="s">
        <v>1751</v>
      </c>
      <c r="AJ5" s="113" t="s">
        <v>76</v>
      </c>
      <c r="AK5" s="114" t="s">
        <v>76</v>
      </c>
      <c r="AV5" s="208" t="s">
        <v>1752</v>
      </c>
      <c r="AW5" s="207" t="s">
        <v>1753</v>
      </c>
      <c r="AX5" s="207" t="s">
        <v>1754</v>
      </c>
      <c r="AY5" s="207" t="s">
        <v>104</v>
      </c>
      <c r="AZ5" s="207" t="s">
        <v>105</v>
      </c>
      <c r="BA5" s="209" t="s">
        <v>106</v>
      </c>
      <c r="BK5" s="208"/>
      <c r="BL5" s="207"/>
      <c r="BM5" s="207"/>
      <c r="BN5" s="207"/>
      <c r="BO5" s="207"/>
      <c r="BP5" s="207"/>
      <c r="BQ5" s="207"/>
      <c r="BR5" s="207"/>
      <c r="BS5" s="209"/>
      <c r="BT5" s="209"/>
      <c r="BU5" s="209"/>
      <c r="BV5" s="210"/>
    </row>
    <row r="6" spans="1:93" s="111" customFormat="1" ht="14.25" customHeight="1" x14ac:dyDescent="0.25">
      <c r="C6" s="115" t="s">
        <v>15</v>
      </c>
      <c r="D6" s="116" t="s">
        <v>1755</v>
      </c>
      <c r="E6" s="115" t="s">
        <v>19</v>
      </c>
      <c r="I6" s="117" t="s">
        <v>44</v>
      </c>
      <c r="J6" s="116" t="s">
        <v>1756</v>
      </c>
      <c r="K6" s="116" t="s">
        <v>58</v>
      </c>
      <c r="L6" s="116" t="s">
        <v>60</v>
      </c>
      <c r="M6" s="118" t="s">
        <v>1757</v>
      </c>
      <c r="N6" s="119" t="s">
        <v>1758</v>
      </c>
      <c r="O6" s="119"/>
      <c r="Q6" s="117" t="s">
        <v>1283</v>
      </c>
      <c r="R6" s="116" t="s">
        <v>1759</v>
      </c>
      <c r="S6" s="116" t="s">
        <v>1760</v>
      </c>
      <c r="T6" s="116" t="s">
        <v>1026</v>
      </c>
      <c r="U6" s="116" t="s">
        <v>1761</v>
      </c>
      <c r="V6" s="118" t="s">
        <v>1656</v>
      </c>
      <c r="Z6" s="120" t="s">
        <v>1762</v>
      </c>
      <c r="AA6" s="121" t="s">
        <v>1762</v>
      </c>
      <c r="AB6" s="121" t="s">
        <v>1763</v>
      </c>
      <c r="AC6" s="122" t="s">
        <v>1764</v>
      </c>
      <c r="AH6" s="120" t="s">
        <v>1762</v>
      </c>
      <c r="AI6" s="121" t="s">
        <v>1762</v>
      </c>
      <c r="AJ6" s="121" t="s">
        <v>1763</v>
      </c>
      <c r="AK6" s="122" t="s">
        <v>1764</v>
      </c>
      <c r="AP6" s="117" t="s">
        <v>1765</v>
      </c>
      <c r="AQ6" s="116" t="s">
        <v>95</v>
      </c>
      <c r="AR6" s="118" t="s">
        <v>1766</v>
      </c>
      <c r="AV6" s="208"/>
      <c r="AW6" s="207"/>
      <c r="AX6" s="207"/>
      <c r="AY6" s="207"/>
      <c r="AZ6" s="207"/>
      <c r="BA6" s="209"/>
      <c r="BE6" s="117" t="s">
        <v>108</v>
      </c>
      <c r="BF6" s="116" t="s">
        <v>109</v>
      </c>
      <c r="BG6" s="118" t="s">
        <v>1767</v>
      </c>
      <c r="BK6" s="208"/>
      <c r="BL6" s="207"/>
      <c r="BM6" s="207"/>
      <c r="BN6" s="207"/>
      <c r="BO6" s="207"/>
      <c r="BP6" s="207"/>
      <c r="BQ6" s="207"/>
      <c r="BR6" s="207"/>
      <c r="BS6" s="209"/>
      <c r="BT6" s="209"/>
      <c r="BU6" s="209"/>
      <c r="BV6" s="210"/>
      <c r="BY6" s="117" t="s">
        <v>1741</v>
      </c>
      <c r="BZ6" s="116" t="s">
        <v>1768</v>
      </c>
      <c r="CA6" s="118" t="s">
        <v>106</v>
      </c>
      <c r="CF6" s="117" t="s">
        <v>1769</v>
      </c>
      <c r="CG6" s="118" t="s">
        <v>1770</v>
      </c>
      <c r="CM6" s="117" t="s">
        <v>44</v>
      </c>
      <c r="CN6" s="118" t="s">
        <v>45</v>
      </c>
    </row>
    <row r="7" spans="1:93" s="123" customFormat="1" ht="21" customHeight="1" x14ac:dyDescent="0.25">
      <c r="C7" s="124">
        <f>DatosGenerales!C8</f>
        <v>31921</v>
      </c>
      <c r="D7" s="125">
        <f>SUM(DatosGenerales!C15:C19)</f>
        <v>5491</v>
      </c>
      <c r="E7" s="124">
        <f>SUM(DatosGenerales!C12:C14)</f>
        <v>25426</v>
      </c>
      <c r="I7" s="126">
        <f>DatosGenerales!C31</f>
        <v>4031</v>
      </c>
      <c r="J7" s="125">
        <f>DatosGenerales!C32</f>
        <v>398</v>
      </c>
      <c r="K7" s="124">
        <f>SUM(DatosGenerales!C33:C34)</f>
        <v>159</v>
      </c>
      <c r="L7" s="125">
        <f>DatosGenerales!C36</f>
        <v>3072</v>
      </c>
      <c r="M7" s="124">
        <f>DatosGenerales!C95</f>
        <v>2625</v>
      </c>
      <c r="N7" s="127">
        <f>L7-M7</f>
        <v>447</v>
      </c>
      <c r="O7" s="127"/>
      <c r="Q7" s="126">
        <f>DatosGenerales!C36</f>
        <v>3072</v>
      </c>
      <c r="R7" s="125">
        <f>DatosGenerales!C49</f>
        <v>2387</v>
      </c>
      <c r="S7" s="125">
        <f>DatosGenerales!C50</f>
        <v>184</v>
      </c>
      <c r="T7" s="125">
        <f>DatosGenerales!C62</f>
        <v>31</v>
      </c>
      <c r="U7" s="125">
        <f>DatosGenerales!C78</f>
        <v>6</v>
      </c>
      <c r="V7" s="128">
        <f>SUM(Q7:U7)</f>
        <v>5680</v>
      </c>
      <c r="Z7" s="126">
        <f>SUM(DatosGenerales!C106,DatosGenerales!C107,DatosGenerales!C109)</f>
        <v>1906</v>
      </c>
      <c r="AA7" s="125">
        <f>SUM(DatosGenerales!C108,DatosGenerales!C110)</f>
        <v>465</v>
      </c>
      <c r="AB7" s="125">
        <f>DatosGenerales!C106</f>
        <v>1361</v>
      </c>
      <c r="AC7" s="128">
        <f>DatosGenerales!C107</f>
        <v>407</v>
      </c>
      <c r="AH7" s="126">
        <f>SUM(DatosGenerales!C115,DatosGenerales!C116,DatosGenerales!C118)</f>
        <v>168</v>
      </c>
      <c r="AI7" s="125">
        <f>SUM(DatosGenerales!C117,DatosGenerales!C119)</f>
        <v>61</v>
      </c>
      <c r="AJ7" s="125">
        <f>DatosGenerales!C115</f>
        <v>138</v>
      </c>
      <c r="AK7" s="128">
        <f>DatosGenerales!C116</f>
        <v>23</v>
      </c>
      <c r="AP7" s="126">
        <f>SUM(DatosGenerales!C135:C136)</f>
        <v>223</v>
      </c>
      <c r="AQ7" s="125">
        <f>SUM(DatosGenerales!C137:C138)</f>
        <v>1</v>
      </c>
      <c r="AR7" s="128">
        <f>SUM(DatosGenerales!C139:C140)</f>
        <v>223</v>
      </c>
      <c r="AV7" s="126">
        <f>DatosGenerales!C145</f>
        <v>19</v>
      </c>
      <c r="AW7" s="125">
        <f>DatosGenerales!C146</f>
        <v>69</v>
      </c>
      <c r="AX7" s="125">
        <f>DatosGenerales!C147</f>
        <v>36</v>
      </c>
      <c r="AY7" s="125">
        <f>DatosGenerales!C148</f>
        <v>32</v>
      </c>
      <c r="AZ7" s="125">
        <f>DatosGenerales!C149</f>
        <v>139</v>
      </c>
      <c r="BA7" s="128">
        <f>DatosGenerales!C150</f>
        <v>7</v>
      </c>
      <c r="BE7" s="126">
        <f>DatosGenerales!C151</f>
        <v>93</v>
      </c>
      <c r="BF7" s="125">
        <f>DatosGenerales!C152</f>
        <v>207</v>
      </c>
      <c r="BG7" s="128">
        <f>DatosGenerales!C154</f>
        <v>48</v>
      </c>
      <c r="BK7" s="126">
        <f>SUM(DatosGenerales!C297:C311)</f>
        <v>3203</v>
      </c>
      <c r="BL7" s="125">
        <f>SUM(DatosGenerales!C294:C296)</f>
        <v>47</v>
      </c>
      <c r="BM7" s="125">
        <f>SUM(DatosGenerales!C312:C344)</f>
        <v>699</v>
      </c>
      <c r="BN7" s="125">
        <f>SUM(DatosGenerales!C289)</f>
        <v>14</v>
      </c>
      <c r="BO7" s="125">
        <f>SUM(DatosGenerales!C356:C364)</f>
        <v>40</v>
      </c>
      <c r="BP7" s="125">
        <f>SUM(DatosGenerales!C286:C288)</f>
        <v>4</v>
      </c>
      <c r="BQ7" s="125">
        <f>SUM(DatosGenerales!C345:C355)</f>
        <v>16</v>
      </c>
      <c r="BR7" s="125">
        <f>SUM(DatosGenerales!C290:C292)</f>
        <v>46</v>
      </c>
      <c r="BS7" s="128">
        <f>SUM(DatosGenerales!C283:C285)</f>
        <v>941</v>
      </c>
      <c r="BT7" s="128">
        <f>SUM(DatosGenerales!C293)</f>
        <v>1</v>
      </c>
      <c r="BU7" s="128">
        <f>SUM(DatosGenerales!C365:C377)</f>
        <v>316</v>
      </c>
      <c r="BY7" s="126">
        <f>DatosGenerales!C246</f>
        <v>6</v>
      </c>
      <c r="BZ7" s="125">
        <f>DatosGenerales!C247</f>
        <v>11</v>
      </c>
      <c r="CA7" s="128">
        <f>DatosGenerales!C248</f>
        <v>21</v>
      </c>
      <c r="CF7" s="126">
        <f>DatosDiscapacidad!C5</f>
        <v>3</v>
      </c>
      <c r="CG7" s="128">
        <f>DatosDiscapacidad!C11</f>
        <v>30</v>
      </c>
      <c r="CM7" s="126">
        <f>DatosGenerales!C40</f>
        <v>7289</v>
      </c>
      <c r="CN7" s="128">
        <f>DatosGenerales!C41</f>
        <v>3770</v>
      </c>
    </row>
    <row r="8" spans="1:93" x14ac:dyDescent="0.25">
      <c r="B8" s="129"/>
    </row>
    <row r="11" spans="1:93" x14ac:dyDescent="0.25">
      <c r="R11" s="107" t="s">
        <v>1771</v>
      </c>
    </row>
    <row r="16" spans="1:93" ht="12.75" customHeight="1" x14ac:dyDescent="0.25">
      <c r="AV16" s="130"/>
      <c r="AW16" s="130"/>
      <c r="AX16" s="130"/>
      <c r="AY16" s="130"/>
      <c r="AZ16" s="130"/>
      <c r="BA16" s="130"/>
    </row>
    <row r="17" spans="19:93" x14ac:dyDescent="0.25">
      <c r="AV17" s="130"/>
      <c r="AW17" s="130"/>
      <c r="AX17" s="130"/>
      <c r="AY17" s="130"/>
      <c r="AZ17" s="130"/>
      <c r="BA17" s="130"/>
    </row>
    <row r="19" spans="19:93" x14ac:dyDescent="0.25">
      <c r="CO19" s="107" t="s">
        <v>1772</v>
      </c>
    </row>
    <row r="22" spans="19:93" x14ac:dyDescent="0.2">
      <c r="BK22" s="131" t="s">
        <v>1773</v>
      </c>
      <c r="BO22" s="131"/>
    </row>
    <row r="23" spans="19:93" x14ac:dyDescent="0.25">
      <c r="S23" s="132"/>
      <c r="Z23" s="133"/>
      <c r="AH23" s="133"/>
    </row>
    <row r="30" spans="19:93" x14ac:dyDescent="0.25">
      <c r="BJ30" s="134"/>
    </row>
    <row r="31" spans="19:93" s="111" customFormat="1" ht="12.75" customHeight="1" x14ac:dyDescent="0.25">
      <c r="BJ31" s="135"/>
    </row>
    <row r="32" spans="19:93" s="123" customFormat="1" ht="12" x14ac:dyDescent="0.25">
      <c r="BJ32" s="136"/>
    </row>
    <row r="33" spans="62:67" x14ac:dyDescent="0.25">
      <c r="BJ33" s="134"/>
    </row>
    <row r="38" spans="62:67" ht="15.75" x14ac:dyDescent="0.25">
      <c r="BN38" s="137" t="s">
        <v>1774</v>
      </c>
      <c r="BO38" s="138">
        <v>13</v>
      </c>
    </row>
    <row r="41" spans="62:67" x14ac:dyDescent="0.2">
      <c r="BK41" s="131" t="s">
        <v>1775</v>
      </c>
    </row>
    <row r="51" spans="63:74" x14ac:dyDescent="0.25">
      <c r="BK51" s="135" t="s">
        <v>1776</v>
      </c>
      <c r="BL51" s="135" t="s">
        <v>1776</v>
      </c>
      <c r="BM51" s="134"/>
    </row>
    <row r="52" spans="63:74" x14ac:dyDescent="0.25">
      <c r="BK52" s="135" t="s">
        <v>1777</v>
      </c>
      <c r="BL52" s="135" t="s">
        <v>1778</v>
      </c>
      <c r="BM52" s="135"/>
      <c r="BN52" s="111"/>
      <c r="BO52" s="111"/>
      <c r="BP52" s="111"/>
      <c r="BQ52" s="111"/>
      <c r="BR52" s="111"/>
      <c r="BS52" s="111"/>
      <c r="BT52" s="111"/>
      <c r="BU52" s="111"/>
      <c r="BV52" s="111"/>
    </row>
    <row r="53" spans="63:74" x14ac:dyDescent="0.25">
      <c r="BK53" s="136">
        <f>SUM(DatosGenerales!C310,DatosGenerales!C299,DatosGenerales!C308)</f>
        <v>760</v>
      </c>
      <c r="BL53" s="136">
        <f>SUM(DatosGenerales!C311,DatosGenerales!C300,DatosGenerales!C309)</f>
        <v>971</v>
      </c>
      <c r="BM53" s="136"/>
      <c r="BN53" s="123"/>
      <c r="BO53" s="123"/>
      <c r="BP53" s="123"/>
      <c r="BQ53" s="123"/>
      <c r="BR53" s="123"/>
      <c r="BS53" s="123"/>
      <c r="BT53" s="123"/>
      <c r="BU53" s="123"/>
      <c r="BV53" s="123"/>
    </row>
    <row r="55" spans="63:74" x14ac:dyDescent="0.2">
      <c r="BK55" s="131" t="s">
        <v>1779</v>
      </c>
    </row>
    <row r="65" spans="63:71" x14ac:dyDescent="0.25">
      <c r="BK65" s="135" t="s">
        <v>1780</v>
      </c>
      <c r="BL65" s="135" t="s">
        <v>1781</v>
      </c>
      <c r="BM65" s="135" t="s">
        <v>1782</v>
      </c>
      <c r="BN65" s="135"/>
    </row>
    <row r="66" spans="63:71" x14ac:dyDescent="0.25">
      <c r="BK66" s="136">
        <f>SUM(DatosGenerales!C310:C311)</f>
        <v>32</v>
      </c>
      <c r="BL66" s="136">
        <f>SUM(DatosGenerales!C299:C300)</f>
        <v>919</v>
      </c>
      <c r="BM66" s="136">
        <f>SUM(DatosGenerales!C308:C309)</f>
        <v>780</v>
      </c>
      <c r="BN66" s="136"/>
      <c r="BO66" s="123"/>
      <c r="BP66" s="123"/>
      <c r="BQ66" s="123"/>
      <c r="BR66" s="123"/>
      <c r="BS66" s="123"/>
    </row>
  </sheetData>
  <sheetProtection algorithmName="SHA-512" hashValue="0cafrBmhAB0HDFfGxGMg2R1uJqU1AVxhkf967X9qBrHanKikyMiXXBsR6mFFDZTh/yBFoivGlfL2IcyQbkt6fA==" saltValue="YAPuRtKi9H9/8UIQg4KHz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C9D5-CB22-4E5F-8E21-5962AA7ED704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40" customWidth="1"/>
    <col min="2" max="2" width="7.85546875" style="140" customWidth="1"/>
    <col min="3" max="3" width="11.42578125" style="140"/>
    <col min="4" max="4" width="12" style="140" customWidth="1"/>
    <col min="5" max="5" width="51.28515625" style="140" customWidth="1"/>
    <col min="6" max="6" width="2.7109375" style="140" customWidth="1"/>
    <col min="7" max="7" width="7.85546875" style="140" customWidth="1"/>
    <col min="8" max="9" width="11.42578125" style="140"/>
    <col min="10" max="10" width="51.28515625" style="140" customWidth="1"/>
    <col min="11" max="11" width="2.7109375" style="140" customWidth="1"/>
    <col min="12" max="12" width="7.85546875" style="140" customWidth="1"/>
    <col min="13" max="14" width="11.42578125" style="140"/>
    <col min="15" max="15" width="51.28515625" style="140" customWidth="1"/>
    <col min="16" max="16" width="2.7109375" style="140" customWidth="1"/>
    <col min="17" max="17" width="7.85546875" style="140" customWidth="1"/>
    <col min="18" max="19" width="11.42578125" style="140"/>
    <col min="20" max="20" width="51.28515625" style="140" customWidth="1"/>
    <col min="21" max="21" width="2.7109375" style="140" customWidth="1"/>
    <col min="22" max="22" width="7.85546875" style="140" customWidth="1"/>
    <col min="23" max="24" width="11.42578125" style="140"/>
    <col min="25" max="25" width="51.28515625" style="140" customWidth="1"/>
    <col min="26" max="26" width="2.7109375" style="140" customWidth="1"/>
    <col min="27" max="27" width="7.85546875" style="140" customWidth="1"/>
    <col min="28" max="29" width="11.42578125" style="140"/>
    <col min="30" max="30" width="51.28515625" style="140" customWidth="1"/>
    <col min="31" max="31" width="2.7109375" style="140" customWidth="1"/>
    <col min="32" max="32" width="7.85546875" style="140" customWidth="1"/>
    <col min="33" max="34" width="11.42578125" style="140"/>
    <col min="35" max="35" width="51.28515625" style="140" customWidth="1"/>
    <col min="36" max="36" width="2.7109375" style="140" customWidth="1"/>
    <col min="37" max="37" width="7.85546875" style="140" customWidth="1"/>
    <col min="38" max="39" width="11.42578125" style="140"/>
    <col min="40" max="40" width="51.28515625" style="140" customWidth="1"/>
    <col min="41" max="41" width="2.7109375" style="140" customWidth="1"/>
    <col min="42" max="42" width="7.85546875" style="140" customWidth="1"/>
    <col min="43" max="44" width="11.42578125" style="140"/>
    <col min="45" max="45" width="51.28515625" style="140" customWidth="1"/>
    <col min="46" max="46" width="2.7109375" style="140" customWidth="1"/>
    <col min="47" max="47" width="7.85546875" style="140" customWidth="1"/>
    <col min="48" max="49" width="11.42578125" style="140"/>
    <col min="50" max="50" width="51.28515625" style="140" customWidth="1"/>
    <col min="51" max="51" width="2.7109375" style="140" customWidth="1"/>
    <col min="52" max="52" width="7.85546875" style="140" customWidth="1"/>
    <col min="53" max="54" width="11.42578125" style="140"/>
    <col min="55" max="55" width="51.28515625" style="140" customWidth="1"/>
    <col min="56" max="56" width="2.7109375" style="140" customWidth="1"/>
    <col min="57" max="57" width="7.85546875" style="140" customWidth="1"/>
    <col min="58" max="59" width="11.42578125" style="140"/>
    <col min="60" max="60" width="51.28515625" style="140" customWidth="1"/>
    <col min="61" max="61" width="2.7109375" style="140" customWidth="1"/>
    <col min="62" max="16384" width="11.42578125" style="140"/>
  </cols>
  <sheetData>
    <row r="1" spans="1:61" ht="18.75" customHeight="1" x14ac:dyDescent="0.2">
      <c r="A1" s="139"/>
      <c r="C1" s="131" t="s">
        <v>1783</v>
      </c>
      <c r="F1" s="139"/>
      <c r="K1" s="139"/>
      <c r="P1" s="139"/>
      <c r="U1" s="139"/>
      <c r="Z1" s="139"/>
      <c r="AE1" s="139"/>
      <c r="AJ1" s="139"/>
      <c r="AO1" s="139"/>
      <c r="AT1" s="139"/>
      <c r="AY1" s="139"/>
      <c r="BD1" s="139"/>
      <c r="BI1" s="139"/>
    </row>
    <row r="2" spans="1:61" x14ac:dyDescent="0.2">
      <c r="BG2" s="141"/>
    </row>
    <row r="3" spans="1:61" s="131" customFormat="1" x14ac:dyDescent="0.2">
      <c r="C3" s="131" t="s">
        <v>1784</v>
      </c>
      <c r="H3" s="131" t="s">
        <v>1785</v>
      </c>
      <c r="M3" s="131" t="s">
        <v>1786</v>
      </c>
      <c r="R3" s="131" t="s">
        <v>1787</v>
      </c>
      <c r="W3" s="131" t="s">
        <v>1788</v>
      </c>
      <c r="AB3" s="131" t="s">
        <v>1789</v>
      </c>
      <c r="AG3" s="131" t="s">
        <v>1790</v>
      </c>
      <c r="AL3" s="131" t="s">
        <v>1791</v>
      </c>
      <c r="AQ3" s="131" t="s">
        <v>1792</v>
      </c>
      <c r="AV3" s="131" t="s">
        <v>1793</v>
      </c>
      <c r="BA3" s="131" t="s">
        <v>1794</v>
      </c>
      <c r="BF3" s="131" t="s">
        <v>1795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2" customFormat="1" ht="15.75" x14ac:dyDescent="0.25">
      <c r="C25" s="137" t="s">
        <v>1774</v>
      </c>
      <c r="D25" s="138">
        <v>100</v>
      </c>
      <c r="H25" s="137" t="s">
        <v>1774</v>
      </c>
      <c r="I25" s="138">
        <v>50</v>
      </c>
      <c r="M25" s="137" t="s">
        <v>1774</v>
      </c>
      <c r="N25" s="138">
        <v>10</v>
      </c>
      <c r="R25" s="137" t="s">
        <v>1774</v>
      </c>
      <c r="S25" s="138">
        <v>50</v>
      </c>
      <c r="W25" s="137" t="s">
        <v>1774</v>
      </c>
      <c r="X25" s="138">
        <v>50</v>
      </c>
      <c r="AB25" s="137" t="s">
        <v>1774</v>
      </c>
      <c r="AC25" s="138">
        <v>0</v>
      </c>
      <c r="AG25" s="137" t="s">
        <v>1774</v>
      </c>
      <c r="AH25" s="138">
        <v>0</v>
      </c>
      <c r="AL25" s="137" t="s">
        <v>1774</v>
      </c>
      <c r="AM25" s="138">
        <v>0</v>
      </c>
      <c r="AQ25" s="137" t="s">
        <v>1774</v>
      </c>
      <c r="AR25" s="138">
        <v>0</v>
      </c>
      <c r="AV25" s="137" t="s">
        <v>1774</v>
      </c>
      <c r="AW25" s="138">
        <v>10</v>
      </c>
      <c r="BA25" s="137" t="s">
        <v>1774</v>
      </c>
      <c r="BB25" s="138">
        <v>0</v>
      </c>
      <c r="BF25" s="137" t="s">
        <v>1774</v>
      </c>
      <c r="BG25" s="138">
        <v>50</v>
      </c>
    </row>
  </sheetData>
  <sheetProtection algorithmName="SHA-512" hashValue="sVDMKO7EMJxoWmqfeyyBeT9UHM5NnDM23Fu+nLACMV4RcT6R0D6ok1JDB5+GVsvAzscMmqoQYbBFz/8bd4seBQ==" saltValue="3gjIBIf2CqjGJbMrRMgAw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E4DCE-77B2-45F4-AED3-2E1789E4096B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7" customWidth="1"/>
    <col min="2" max="2" width="4.42578125" style="107" customWidth="1"/>
    <col min="3" max="8" width="18.85546875" style="107" customWidth="1"/>
    <col min="9" max="9" width="4.42578125" style="107" customWidth="1"/>
    <col min="10" max="10" width="2.7109375" style="107" customWidth="1"/>
    <col min="11" max="11" width="4.5703125" style="107" customWidth="1"/>
    <col min="12" max="12" width="20.85546875" style="107" customWidth="1"/>
    <col min="13" max="13" width="20.7109375" style="107" customWidth="1"/>
    <col min="14" max="16" width="20.85546875" style="107" customWidth="1"/>
    <col min="17" max="17" width="2.7109375" style="107" customWidth="1"/>
    <col min="18" max="18" width="4.5703125" style="107" customWidth="1"/>
    <col min="19" max="27" width="14.85546875" style="107" customWidth="1"/>
    <col min="28" max="28" width="4.5703125" style="107" customWidth="1"/>
    <col min="29" max="29" width="2.7109375" style="107" customWidth="1"/>
    <col min="30" max="30" width="4.5703125" style="107" customWidth="1"/>
    <col min="31" max="38" width="13.85546875" style="107" customWidth="1"/>
    <col min="39" max="39" width="13.42578125" style="107" customWidth="1"/>
    <col min="40" max="40" width="2.7109375" style="107" customWidth="1"/>
    <col min="41" max="41" width="4.5703125" style="107" customWidth="1"/>
    <col min="42" max="47" width="13.85546875" style="107" customWidth="1"/>
    <col min="48" max="48" width="4.5703125" style="107" customWidth="1"/>
    <col min="49" max="50" width="11.42578125" style="107" hidden="1" customWidth="1"/>
    <col min="51" max="16384" width="11.42578125" style="107"/>
  </cols>
  <sheetData>
    <row r="1" spans="1:50" ht="19.7" customHeight="1" x14ac:dyDescent="0.25">
      <c r="A1" s="105"/>
      <c r="B1" s="106"/>
      <c r="C1" s="213" t="s">
        <v>1796</v>
      </c>
      <c r="D1" s="213"/>
      <c r="E1" s="213"/>
      <c r="F1" s="213"/>
      <c r="G1" s="213"/>
      <c r="H1" s="213"/>
      <c r="J1" s="105"/>
      <c r="Q1" s="105"/>
      <c r="AC1" s="105"/>
      <c r="AN1" s="105"/>
    </row>
    <row r="2" spans="1:50" s="109" customFormat="1" ht="12.4" customHeight="1" x14ac:dyDescent="0.25">
      <c r="I2" s="110"/>
      <c r="S2" s="110"/>
      <c r="T2" s="110"/>
    </row>
    <row r="3" spans="1:50" s="109" customFormat="1" ht="14.85" customHeight="1" x14ac:dyDescent="0.25">
      <c r="I3" s="107"/>
      <c r="L3" s="107"/>
      <c r="M3" s="107"/>
      <c r="N3" s="107"/>
      <c r="O3" s="107"/>
      <c r="P3" s="107"/>
      <c r="S3" s="110"/>
      <c r="T3" s="110"/>
    </row>
    <row r="4" spans="1:50" s="111" customFormat="1" ht="14.25" customHeight="1" x14ac:dyDescent="0.25">
      <c r="C4" s="204" t="s">
        <v>998</v>
      </c>
      <c r="D4" s="204"/>
      <c r="E4" s="204"/>
      <c r="F4" s="204"/>
      <c r="G4" s="204"/>
      <c r="H4" s="204"/>
      <c r="I4" s="107"/>
      <c r="L4" s="204" t="s">
        <v>1222</v>
      </c>
      <c r="M4" s="204"/>
      <c r="N4" s="204"/>
      <c r="O4" s="204"/>
      <c r="P4" s="204"/>
      <c r="T4" s="204" t="s">
        <v>973</v>
      </c>
      <c r="U4" s="204"/>
      <c r="V4" s="204"/>
      <c r="W4" s="204"/>
      <c r="X4" s="204"/>
      <c r="Y4" s="204"/>
      <c r="Z4" s="204"/>
      <c r="AA4" s="204"/>
      <c r="AE4" s="204" t="s">
        <v>1797</v>
      </c>
      <c r="AF4" s="204"/>
      <c r="AG4" s="204"/>
      <c r="AH4" s="204"/>
      <c r="AI4" s="204"/>
      <c r="AJ4" s="204"/>
      <c r="AK4" s="204"/>
      <c r="AL4" s="204"/>
      <c r="AP4" s="204" t="s">
        <v>1661</v>
      </c>
      <c r="AQ4" s="204"/>
      <c r="AR4" s="204"/>
      <c r="AS4" s="204"/>
      <c r="AT4" s="204"/>
      <c r="AU4" s="204"/>
    </row>
    <row r="5" spans="1:50" s="111" customFormat="1" ht="14.25" customHeight="1" x14ac:dyDescent="0.25">
      <c r="I5" s="107"/>
      <c r="AC5" s="109"/>
      <c r="AN5" s="109"/>
    </row>
    <row r="6" spans="1:50" s="111" customFormat="1" ht="14.25" customHeight="1" x14ac:dyDescent="0.25">
      <c r="I6" s="107"/>
      <c r="L6" s="214" t="s">
        <v>77</v>
      </c>
      <c r="M6" s="215" t="s">
        <v>1798</v>
      </c>
      <c r="N6" s="215" t="s">
        <v>1799</v>
      </c>
      <c r="O6" s="216" t="s">
        <v>995</v>
      </c>
      <c r="P6" s="216"/>
      <c r="AC6" s="109"/>
      <c r="AN6" s="109"/>
    </row>
    <row r="7" spans="1:50" s="111" customFormat="1" ht="20.85" customHeight="1" x14ac:dyDescent="0.25">
      <c r="C7" s="212" t="s">
        <v>240</v>
      </c>
      <c r="D7" s="115" t="s">
        <v>15</v>
      </c>
      <c r="E7" s="143" t="s">
        <v>999</v>
      </c>
      <c r="F7" s="143" t="s">
        <v>1000</v>
      </c>
      <c r="G7" s="118" t="s">
        <v>1001</v>
      </c>
      <c r="H7" s="118" t="s">
        <v>1002</v>
      </c>
      <c r="I7" s="107"/>
      <c r="L7" s="214"/>
      <c r="M7" s="215"/>
      <c r="N7" s="215"/>
      <c r="O7" s="116" t="s">
        <v>996</v>
      </c>
      <c r="P7" s="118" t="s">
        <v>997</v>
      </c>
      <c r="S7" s="144" t="s">
        <v>974</v>
      </c>
      <c r="T7" s="145" t="s">
        <v>975</v>
      </c>
      <c r="U7" s="145" t="s">
        <v>1800</v>
      </c>
      <c r="V7" s="145" t="s">
        <v>981</v>
      </c>
      <c r="W7" s="145" t="s">
        <v>982</v>
      </c>
      <c r="X7" s="145" t="s">
        <v>983</v>
      </c>
      <c r="Y7" s="145" t="s">
        <v>1801</v>
      </c>
      <c r="Z7" s="145" t="s">
        <v>984</v>
      </c>
      <c r="AA7" s="144" t="s">
        <v>972</v>
      </c>
      <c r="AE7" s="146" t="s">
        <v>955</v>
      </c>
      <c r="AF7" s="145" t="s">
        <v>329</v>
      </c>
      <c r="AG7" s="145" t="s">
        <v>956</v>
      </c>
      <c r="AH7" s="145" t="s">
        <v>957</v>
      </c>
      <c r="AI7" s="145" t="s">
        <v>958</v>
      </c>
      <c r="AJ7" s="144" t="s">
        <v>959</v>
      </c>
      <c r="AK7" s="145" t="s">
        <v>960</v>
      </c>
      <c r="AL7" s="145" t="s">
        <v>513</v>
      </c>
      <c r="AM7" s="144" t="s">
        <v>961</v>
      </c>
      <c r="AP7" s="146" t="s">
        <v>1662</v>
      </c>
      <c r="AQ7" s="145" t="s">
        <v>1663</v>
      </c>
      <c r="AR7" s="145" t="s">
        <v>1664</v>
      </c>
      <c r="AS7" s="145" t="s">
        <v>1665</v>
      </c>
      <c r="AT7" s="145" t="s">
        <v>1016</v>
      </c>
      <c r="AU7" s="144" t="s">
        <v>1666</v>
      </c>
      <c r="AW7" s="147" t="s">
        <v>1662</v>
      </c>
      <c r="AX7" s="148">
        <f>DatosMenores!C69</f>
        <v>170</v>
      </c>
    </row>
    <row r="8" spans="1:50" s="123" customFormat="1" ht="14.85" customHeight="1" x14ac:dyDescent="0.25">
      <c r="C8" s="212"/>
      <c r="D8" s="125">
        <f>DatosMenores!C56</f>
        <v>827</v>
      </c>
      <c r="E8" s="125">
        <f>DatosMenores!C57</f>
        <v>121</v>
      </c>
      <c r="F8" s="125">
        <f>DatosMenores!C58</f>
        <v>101</v>
      </c>
      <c r="G8" s="125">
        <f>DatosMenores!C59</f>
        <v>291</v>
      </c>
      <c r="H8" s="124">
        <f>DatosMenores!C60</f>
        <v>142</v>
      </c>
      <c r="I8" s="107"/>
      <c r="L8" s="124">
        <f>DatosMenores!C48</f>
        <v>24</v>
      </c>
      <c r="M8" s="125">
        <f>DatosMenores!C49</f>
        <v>26</v>
      </c>
      <c r="N8" s="125">
        <f>DatosMenores!C50</f>
        <v>104</v>
      </c>
      <c r="O8" s="125">
        <f>DatosMenores!C51</f>
        <v>7</v>
      </c>
      <c r="P8" s="124">
        <f>DatosMenores!C52</f>
        <v>0</v>
      </c>
      <c r="S8" s="124">
        <f>DatosMenores!C28</f>
        <v>158</v>
      </c>
      <c r="T8" s="125">
        <f>SUM(DatosMenores!C29:C32)</f>
        <v>7</v>
      </c>
      <c r="U8" s="125">
        <f>DatosMenores!C33</f>
        <v>1</v>
      </c>
      <c r="V8" s="125">
        <f>DatosMenores!C34</f>
        <v>72</v>
      </c>
      <c r="W8" s="125">
        <f>DatosMenores!C35</f>
        <v>28</v>
      </c>
      <c r="X8" s="125">
        <f>DatosMenores!C36</f>
        <v>1</v>
      </c>
      <c r="Y8" s="125">
        <f>DatosMenores!C38</f>
        <v>1</v>
      </c>
      <c r="Z8" s="125">
        <f>DatosMenores!C37</f>
        <v>0</v>
      </c>
      <c r="AA8" s="124">
        <f>DatosMenores!C39</f>
        <v>64</v>
      </c>
      <c r="AC8" s="109"/>
      <c r="AE8" s="126">
        <f>DatosMenores!C5</f>
        <v>0</v>
      </c>
      <c r="AF8" s="125">
        <f>DatosMenores!C6</f>
        <v>119</v>
      </c>
      <c r="AG8" s="125">
        <f>DatosMenores!C7</f>
        <v>16</v>
      </c>
      <c r="AH8" s="125">
        <f>DatosMenores!C8</f>
        <v>20</v>
      </c>
      <c r="AI8" s="125">
        <f>DatosMenores!C9</f>
        <v>36</v>
      </c>
      <c r="AJ8" s="124">
        <f>DatosMenores!C10</f>
        <v>23</v>
      </c>
      <c r="AK8" s="125">
        <f>DatosMenores!C11</f>
        <v>38</v>
      </c>
      <c r="AL8" s="125">
        <f>DatosMenores!C12</f>
        <v>59</v>
      </c>
      <c r="AM8" s="124">
        <f>DatosMenores!C13</f>
        <v>16</v>
      </c>
      <c r="AN8" s="109"/>
      <c r="AP8" s="126">
        <f>DatosMenores!C69</f>
        <v>170</v>
      </c>
      <c r="AQ8" s="126">
        <f>DatosMenores!C70</f>
        <v>236</v>
      </c>
      <c r="AR8" s="125">
        <f>DatosMenores!C71</f>
        <v>1128</v>
      </c>
      <c r="AS8" s="125">
        <f>DatosMenores!C74</f>
        <v>0</v>
      </c>
      <c r="AT8" s="125">
        <f>DatosMenores!C75</f>
        <v>100</v>
      </c>
      <c r="AU8" s="124">
        <f>DatosMenores!C76</f>
        <v>398</v>
      </c>
      <c r="AW8" s="147" t="s">
        <v>1663</v>
      </c>
      <c r="AX8" s="148">
        <f>DatosMenores!C70</f>
        <v>236</v>
      </c>
    </row>
    <row r="9" spans="1:50" ht="14.85" customHeight="1" x14ac:dyDescent="0.25">
      <c r="B9" s="129"/>
      <c r="C9" s="212" t="s">
        <v>1003</v>
      </c>
      <c r="D9" s="115" t="s">
        <v>1004</v>
      </c>
      <c r="E9" s="116" t="s">
        <v>1005</v>
      </c>
      <c r="F9" s="118" t="s">
        <v>1006</v>
      </c>
      <c r="G9" s="118" t="s">
        <v>1007</v>
      </c>
      <c r="H9" s="118" t="s">
        <v>1002</v>
      </c>
      <c r="AC9" s="111"/>
      <c r="AE9" s="149"/>
      <c r="AN9" s="111"/>
      <c r="AQ9" s="150"/>
      <c r="AR9" s="151"/>
      <c r="AW9" s="147" t="s">
        <v>1664</v>
      </c>
      <c r="AX9" s="148">
        <f>DatosMenores!C71</f>
        <v>1128</v>
      </c>
    </row>
    <row r="10" spans="1:50" ht="29.85" customHeight="1" x14ac:dyDescent="0.25">
      <c r="C10" s="212"/>
      <c r="D10" s="124">
        <f>DatosMenores!C61</f>
        <v>317</v>
      </c>
      <c r="E10" s="125">
        <f>DatosMenores!C62</f>
        <v>41</v>
      </c>
      <c r="F10" s="128">
        <f>DatosMenores!C63</f>
        <v>4</v>
      </c>
      <c r="G10" s="128">
        <f>DatosMenores!C64</f>
        <v>135</v>
      </c>
      <c r="H10" s="128">
        <f>DatosMenores!C65</f>
        <v>49</v>
      </c>
      <c r="AE10" s="146" t="s">
        <v>962</v>
      </c>
      <c r="AF10" s="145" t="s">
        <v>646</v>
      </c>
      <c r="AG10" s="145" t="s">
        <v>963</v>
      </c>
      <c r="AH10" s="145" t="s">
        <v>1802</v>
      </c>
      <c r="AI10" s="145" t="s">
        <v>965</v>
      </c>
      <c r="AJ10" s="145" t="s">
        <v>967</v>
      </c>
      <c r="AK10" s="145" t="s">
        <v>968</v>
      </c>
      <c r="AL10" s="144" t="s">
        <v>106</v>
      </c>
      <c r="AP10" s="146" t="s">
        <v>260</v>
      </c>
      <c r="AQ10" s="145" t="s">
        <v>1667</v>
      </c>
      <c r="AR10" s="145" t="s">
        <v>1668</v>
      </c>
      <c r="AS10" s="146" t="s">
        <v>1803</v>
      </c>
      <c r="AT10" s="144" t="s">
        <v>1804</v>
      </c>
      <c r="AW10" s="147" t="s">
        <v>1803</v>
      </c>
      <c r="AX10" s="148">
        <f>DatosMenores!C72</f>
        <v>0</v>
      </c>
    </row>
    <row r="11" spans="1:50" ht="14.85" customHeight="1" x14ac:dyDescent="0.25">
      <c r="AE11" s="126">
        <f>DatosMenores!C14</f>
        <v>0</v>
      </c>
      <c r="AF11" s="125">
        <f>DatosMenores!C15</f>
        <v>1</v>
      </c>
      <c r="AG11" s="125">
        <f>DatosMenores!C16</f>
        <v>15</v>
      </c>
      <c r="AH11" s="125">
        <f>DatosMenores!C17</f>
        <v>77</v>
      </c>
      <c r="AI11" s="125">
        <f>DatosMenores!C18</f>
        <v>13</v>
      </c>
      <c r="AJ11" s="125">
        <f>DatosMenores!C20</f>
        <v>19</v>
      </c>
      <c r="AK11" s="125">
        <f>DatosMenores!C21</f>
        <v>0</v>
      </c>
      <c r="AL11" s="124">
        <f>DatosMenores!C19</f>
        <v>110</v>
      </c>
      <c r="AP11" s="126">
        <f>DatosMenores!C78</f>
        <v>0</v>
      </c>
      <c r="AQ11" s="125">
        <f>DatosMenores!C77</f>
        <v>33</v>
      </c>
      <c r="AR11" s="125">
        <f>DatosMenores!C79</f>
        <v>0</v>
      </c>
      <c r="AS11" s="126">
        <f>DatosMenores!C72</f>
        <v>0</v>
      </c>
      <c r="AT11" s="124">
        <f>DatosMenores!C73</f>
        <v>48</v>
      </c>
      <c r="AW11" s="147" t="s">
        <v>1804</v>
      </c>
      <c r="AX11" s="148">
        <f>DatosMenores!C73</f>
        <v>48</v>
      </c>
    </row>
    <row r="12" spans="1:50" ht="12.75" customHeight="1" x14ac:dyDescent="0.25">
      <c r="AW12" s="147" t="s">
        <v>1665</v>
      </c>
      <c r="AX12" s="148">
        <f>DatosMenores!C74</f>
        <v>0</v>
      </c>
    </row>
    <row r="13" spans="1:50" ht="12.75" customHeight="1" x14ac:dyDescent="0.25">
      <c r="AW13" s="147" t="s">
        <v>1016</v>
      </c>
      <c r="AX13" s="148">
        <f>DatosMenores!C75</f>
        <v>100</v>
      </c>
    </row>
    <row r="14" spans="1:50" ht="12.75" customHeight="1" x14ac:dyDescent="0.25">
      <c r="AW14" s="147" t="s">
        <v>1666</v>
      </c>
      <c r="AX14" s="148">
        <f>DatosMenores!C76</f>
        <v>398</v>
      </c>
    </row>
    <row r="15" spans="1:50" ht="12.75" customHeight="1" x14ac:dyDescent="0.25">
      <c r="AW15" s="147" t="s">
        <v>1667</v>
      </c>
      <c r="AX15" s="148">
        <f>DatosMenores!C77</f>
        <v>33</v>
      </c>
    </row>
    <row r="16" spans="1:50" ht="12.75" customHeight="1" x14ac:dyDescent="0.25">
      <c r="AW16" s="147" t="s">
        <v>260</v>
      </c>
      <c r="AX16" s="148">
        <f>DatosMenores!C78</f>
        <v>0</v>
      </c>
    </row>
    <row r="17" spans="49:50" ht="12.75" customHeight="1" x14ac:dyDescent="0.25">
      <c r="AW17" s="147" t="s">
        <v>1668</v>
      </c>
      <c r="AX17" s="148">
        <f>DatosMenores!C79</f>
        <v>0</v>
      </c>
    </row>
  </sheetData>
  <sheetProtection algorithmName="SHA-512" hashValue="7nLkTAzB2zRfXlQEvdS72pl8Gg5oOGShTKBQg0Y1Dd7RfF9hWeYlA//1/f8QG/hzjbrROeYsvZg5w7GIYUFv8w==" saltValue="23z0wQmN4JwC0GgdDxTpS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0FC78-7170-45F2-B414-2AA4EC406EFA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4" customWidth="1"/>
    <col min="2" max="2" width="4.42578125" style="154" customWidth="1"/>
    <col min="3" max="3" width="26.85546875" style="154" customWidth="1"/>
    <col min="4" max="4" width="17" style="154" customWidth="1"/>
    <col min="5" max="5" width="6.140625" style="154" customWidth="1"/>
    <col min="6" max="6" width="30.85546875" style="154" customWidth="1"/>
    <col min="7" max="7" width="10" style="154" customWidth="1"/>
    <col min="8" max="8" width="3.85546875" style="154" customWidth="1"/>
    <col min="9" max="9" width="2.7109375" style="156" customWidth="1"/>
    <col min="10" max="10" width="7.85546875" style="156" customWidth="1"/>
    <col min="11" max="12" width="11.42578125" style="156"/>
    <col min="13" max="13" width="51.28515625" style="156" customWidth="1"/>
    <col min="14" max="14" width="2.7109375" style="156" customWidth="1"/>
    <col min="15" max="15" width="7.85546875" style="156" customWidth="1"/>
    <col min="16" max="17" width="11.42578125" style="156"/>
    <col min="18" max="18" width="51.28515625" style="156" customWidth="1"/>
    <col min="19" max="19" width="2.7109375" style="156" customWidth="1"/>
    <col min="20" max="20" width="7.85546875" style="156" customWidth="1"/>
    <col min="21" max="22" width="11.42578125" style="156"/>
    <col min="23" max="23" width="51.28515625" style="156" customWidth="1"/>
    <col min="24" max="24" width="2.7109375" style="156" customWidth="1"/>
    <col min="25" max="25" width="7.85546875" style="156" customWidth="1"/>
    <col min="26" max="27" width="11.42578125" style="156"/>
    <col min="28" max="28" width="51.28515625" style="156" customWidth="1"/>
    <col min="29" max="29" width="2.7109375" style="156" customWidth="1"/>
    <col min="30" max="16384" width="11.42578125" style="154"/>
  </cols>
  <sheetData>
    <row r="1" spans="1:30" ht="18.75" x14ac:dyDescent="0.2">
      <c r="A1" s="152"/>
      <c r="B1" s="153"/>
      <c r="C1" s="217" t="s">
        <v>1805</v>
      </c>
      <c r="D1" s="217"/>
      <c r="E1" s="217"/>
      <c r="F1" s="217"/>
      <c r="I1" s="155"/>
      <c r="N1" s="155"/>
      <c r="S1" s="155"/>
      <c r="X1" s="155"/>
      <c r="AC1" s="155"/>
    </row>
    <row r="2" spans="1:30" s="157" customFormat="1" ht="12" x14ac:dyDescent="0.2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5" customHeight="1" x14ac:dyDescent="0.2">
      <c r="C3" s="218" t="s">
        <v>1806</v>
      </c>
      <c r="D3" s="218"/>
      <c r="F3" s="218" t="s">
        <v>1222</v>
      </c>
      <c r="G3" s="218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">
      <c r="C4" s="161" t="s">
        <v>1811</v>
      </c>
      <c r="D4" s="162">
        <f>DatosViolenciaDoméstica!C5</f>
        <v>10</v>
      </c>
      <c r="F4" s="161" t="s">
        <v>1812</v>
      </c>
      <c r="G4" s="163">
        <f>DatosViolenciaDoméstica!E67</f>
        <v>62</v>
      </c>
      <c r="H4" s="164"/>
    </row>
    <row r="5" spans="1:30" x14ac:dyDescent="0.2">
      <c r="C5" s="161" t="s">
        <v>8</v>
      </c>
      <c r="D5" s="162">
        <f>DatosViolenciaDoméstica!C6</f>
        <v>648</v>
      </c>
      <c r="F5" s="161" t="s">
        <v>1813</v>
      </c>
      <c r="G5" s="165">
        <f>DatosViolenciaDoméstica!F67</f>
        <v>27</v>
      </c>
      <c r="H5" s="164"/>
    </row>
    <row r="6" spans="1:30" x14ac:dyDescent="0.2">
      <c r="C6" s="161" t="s">
        <v>1814</v>
      </c>
      <c r="D6" s="162">
        <f>DatosViolenciaDoméstica!C7</f>
        <v>95</v>
      </c>
    </row>
    <row r="7" spans="1:30" x14ac:dyDescent="0.2">
      <c r="C7" s="161" t="s">
        <v>55</v>
      </c>
      <c r="D7" s="162">
        <f>DatosViolenciaDoméstica!C8</f>
        <v>2</v>
      </c>
    </row>
    <row r="8" spans="1:30" x14ac:dyDescent="0.2">
      <c r="C8" s="161" t="s">
        <v>1815</v>
      </c>
      <c r="D8" s="162">
        <f>DatosViolenciaDoméstica!C9</f>
        <v>1</v>
      </c>
    </row>
    <row r="9" spans="1:30" x14ac:dyDescent="0.2">
      <c r="C9" s="161" t="s">
        <v>1816</v>
      </c>
      <c r="D9" s="162">
        <f>SUM(DatosViolenciaDoméstica!C10:C11)</f>
        <v>0</v>
      </c>
    </row>
    <row r="21" spans="6:32" x14ac:dyDescent="0.2">
      <c r="F21" s="166"/>
      <c r="G21" s="166"/>
    </row>
    <row r="22" spans="6:32" s="166" customFormat="1" ht="12.75" customHeight="1" x14ac:dyDescent="0.2">
      <c r="F22" s="167"/>
      <c r="G22" s="167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6:32" s="167" customFormat="1" x14ac:dyDescent="0.2">
      <c r="F23" s="154"/>
      <c r="G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6:32" x14ac:dyDescent="0.2">
      <c r="AB24" s="154"/>
    </row>
    <row r="25" spans="6:32" ht="15.75" x14ac:dyDescent="0.25">
      <c r="I25" s="168"/>
      <c r="J25" s="168"/>
      <c r="K25" s="169" t="s">
        <v>1774</v>
      </c>
      <c r="L25" s="170">
        <v>0</v>
      </c>
      <c r="M25" s="168"/>
      <c r="N25" s="168"/>
      <c r="O25" s="168"/>
      <c r="P25" s="169" t="s">
        <v>1774</v>
      </c>
      <c r="Q25" s="170">
        <v>0</v>
      </c>
      <c r="R25" s="168"/>
      <c r="S25" s="168"/>
      <c r="T25" s="168"/>
      <c r="U25" s="169" t="s">
        <v>1774</v>
      </c>
      <c r="V25" s="170">
        <v>0</v>
      </c>
      <c r="W25" s="168"/>
      <c r="X25" s="168"/>
      <c r="Y25" s="168"/>
      <c r="Z25" s="168"/>
      <c r="AA25" s="168"/>
      <c r="AB25" s="154"/>
      <c r="AC25" s="168"/>
      <c r="AE25" s="169" t="s">
        <v>1774</v>
      </c>
      <c r="AF25" s="170">
        <v>0</v>
      </c>
    </row>
  </sheetData>
  <sheetProtection algorithmName="SHA-512" hashValue="oah6Et5YT1p6uuhCgnOkUtuJX65NKVVdwvTgSmoULRnOV/Ky3gc2V6nfNeNpGnamwrq1faW12nwiiIK804KmsQ==" saltValue="f/ryAeZAdWklCxeJEsj8N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62AE4-32BC-419D-8B0C-D5F8765AC486}">
  <dimension ref="A3:E377"/>
  <sheetViews>
    <sheetView showGridLines="0" showRowColHeaders="0" workbookViewId="0"/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178" t="s">
        <v>13</v>
      </c>
      <c r="B7" s="13" t="s">
        <v>14</v>
      </c>
      <c r="C7" s="14">
        <v>11385</v>
      </c>
      <c r="D7" s="14">
        <v>11886</v>
      </c>
      <c r="E7" s="15">
        <v>-4.21504290762241E-2</v>
      </c>
    </row>
    <row r="8" spans="1:5" x14ac:dyDescent="0.25">
      <c r="A8" s="179"/>
      <c r="B8" s="13" t="s">
        <v>15</v>
      </c>
      <c r="C8" s="14">
        <v>31921</v>
      </c>
      <c r="D8" s="14">
        <v>30695</v>
      </c>
      <c r="E8" s="15">
        <v>3.9941358527447499E-2</v>
      </c>
    </row>
    <row r="9" spans="1:5" x14ac:dyDescent="0.25">
      <c r="A9" s="179"/>
      <c r="B9" s="13" t="s">
        <v>16</v>
      </c>
      <c r="C9" s="14">
        <v>31015</v>
      </c>
      <c r="D9" s="14">
        <v>29711</v>
      </c>
      <c r="E9" s="15">
        <v>4.3889468547002798E-2</v>
      </c>
    </row>
    <row r="10" spans="1:5" x14ac:dyDescent="0.25">
      <c r="A10" s="179"/>
      <c r="B10" s="13" t="s">
        <v>17</v>
      </c>
      <c r="C10" s="14">
        <v>497</v>
      </c>
      <c r="D10" s="14">
        <v>456</v>
      </c>
      <c r="E10" s="15">
        <v>8.9912280701754402E-2</v>
      </c>
    </row>
    <row r="11" spans="1:5" x14ac:dyDescent="0.25">
      <c r="A11" s="180"/>
      <c r="B11" s="13" t="s">
        <v>18</v>
      </c>
      <c r="C11" s="14">
        <v>11716</v>
      </c>
      <c r="D11" s="14">
        <v>11150</v>
      </c>
      <c r="E11" s="15">
        <v>5.0762331838565003E-2</v>
      </c>
    </row>
    <row r="12" spans="1:5" x14ac:dyDescent="0.25">
      <c r="A12" s="178" t="s">
        <v>19</v>
      </c>
      <c r="B12" s="13" t="s">
        <v>20</v>
      </c>
      <c r="C12" s="14">
        <v>9993</v>
      </c>
      <c r="D12" s="14">
        <v>9875</v>
      </c>
      <c r="E12" s="15">
        <v>1.1949367088607599E-2</v>
      </c>
    </row>
    <row r="13" spans="1:5" x14ac:dyDescent="0.25">
      <c r="A13" s="179"/>
      <c r="B13" s="13" t="s">
        <v>21</v>
      </c>
      <c r="C13" s="14">
        <v>3129</v>
      </c>
      <c r="D13" s="14">
        <v>4264</v>
      </c>
      <c r="E13" s="15">
        <v>-0.266181988742964</v>
      </c>
    </row>
    <row r="14" spans="1:5" x14ac:dyDescent="0.25">
      <c r="A14" s="180"/>
      <c r="B14" s="13" t="s">
        <v>22</v>
      </c>
      <c r="C14" s="14">
        <v>12304</v>
      </c>
      <c r="D14" s="14">
        <v>11029</v>
      </c>
      <c r="E14" s="15">
        <v>0.11560431589446001</v>
      </c>
    </row>
    <row r="15" spans="1:5" x14ac:dyDescent="0.25">
      <c r="A15" s="178" t="s">
        <v>23</v>
      </c>
      <c r="B15" s="13" t="s">
        <v>24</v>
      </c>
      <c r="C15" s="14">
        <v>2082</v>
      </c>
      <c r="D15" s="14">
        <v>1991</v>
      </c>
      <c r="E15" s="15">
        <v>4.5705675539929699E-2</v>
      </c>
    </row>
    <row r="16" spans="1:5" x14ac:dyDescent="0.25">
      <c r="A16" s="179"/>
      <c r="B16" s="13" t="s">
        <v>25</v>
      </c>
      <c r="C16" s="14">
        <v>2908</v>
      </c>
      <c r="D16" s="14">
        <v>2861</v>
      </c>
      <c r="E16" s="15">
        <v>1.6427822439706401E-2</v>
      </c>
    </row>
    <row r="17" spans="1:5" x14ac:dyDescent="0.25">
      <c r="A17" s="179"/>
      <c r="B17" s="13" t="s">
        <v>26</v>
      </c>
      <c r="C17" s="14">
        <v>47</v>
      </c>
      <c r="D17" s="14">
        <v>23</v>
      </c>
      <c r="E17" s="15">
        <v>1.0434782608695701</v>
      </c>
    </row>
    <row r="18" spans="1:5" x14ac:dyDescent="0.25">
      <c r="A18" s="179"/>
      <c r="B18" s="13" t="s">
        <v>27</v>
      </c>
      <c r="C18" s="14">
        <v>5</v>
      </c>
      <c r="D18" s="14">
        <v>9</v>
      </c>
      <c r="E18" s="15">
        <v>-0.44444444444444398</v>
      </c>
    </row>
    <row r="19" spans="1:5" x14ac:dyDescent="0.25">
      <c r="A19" s="180"/>
      <c r="B19" s="13" t="s">
        <v>28</v>
      </c>
      <c r="C19" s="14">
        <v>449</v>
      </c>
      <c r="D19" s="14">
        <v>517</v>
      </c>
      <c r="E19" s="15">
        <v>-0.13152804642166299</v>
      </c>
    </row>
    <row r="20" spans="1:5" x14ac:dyDescent="0.25">
      <c r="A20" s="16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7"/>
      <c r="C23" s="18"/>
      <c r="D23" s="18"/>
      <c r="E23" s="15">
        <v>0</v>
      </c>
    </row>
    <row r="24" spans="1:5" x14ac:dyDescent="0.25">
      <c r="A24" s="12" t="s">
        <v>31</v>
      </c>
      <c r="B24" s="17"/>
      <c r="C24" s="18"/>
      <c r="D24" s="18"/>
      <c r="E24" s="15">
        <v>0</v>
      </c>
    </row>
    <row r="25" spans="1:5" x14ac:dyDescent="0.25">
      <c r="A25" s="12" t="s">
        <v>32</v>
      </c>
      <c r="B25" s="17"/>
      <c r="C25" s="14">
        <v>1311</v>
      </c>
      <c r="D25" s="14">
        <v>1216</v>
      </c>
      <c r="E25" s="15">
        <v>7.8125E-2</v>
      </c>
    </row>
    <row r="26" spans="1:5" x14ac:dyDescent="0.25">
      <c r="A26" s="12" t="s">
        <v>33</v>
      </c>
      <c r="B26" s="17"/>
      <c r="C26" s="14">
        <v>1518</v>
      </c>
      <c r="D26" s="14">
        <v>1080</v>
      </c>
      <c r="E26" s="15">
        <v>0.405555555555556</v>
      </c>
    </row>
    <row r="27" spans="1:5" x14ac:dyDescent="0.25">
      <c r="A27" s="12" t="s">
        <v>34</v>
      </c>
      <c r="B27" s="17"/>
      <c r="C27" s="14">
        <v>177</v>
      </c>
      <c r="D27" s="14">
        <v>184</v>
      </c>
      <c r="E27" s="15">
        <v>-3.8043478260869602E-2</v>
      </c>
    </row>
    <row r="28" spans="1:5" x14ac:dyDescent="0.25">
      <c r="A28" s="16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4031</v>
      </c>
      <c r="D31" s="14">
        <v>3581</v>
      </c>
      <c r="E31" s="15">
        <v>0.12566322256352999</v>
      </c>
    </row>
    <row r="32" spans="1:5" x14ac:dyDescent="0.25">
      <c r="A32" s="178" t="s">
        <v>37</v>
      </c>
      <c r="B32" s="13" t="s">
        <v>38</v>
      </c>
      <c r="C32" s="14">
        <v>398</v>
      </c>
      <c r="D32" s="14">
        <v>418</v>
      </c>
      <c r="E32" s="15">
        <v>-4.7846889952153103E-2</v>
      </c>
    </row>
    <row r="33" spans="1:5" x14ac:dyDescent="0.25">
      <c r="A33" s="179"/>
      <c r="B33" s="13" t="s">
        <v>39</v>
      </c>
      <c r="C33" s="14">
        <v>153</v>
      </c>
      <c r="D33" s="14">
        <v>119</v>
      </c>
      <c r="E33" s="15">
        <v>0.28571428571428598</v>
      </c>
    </row>
    <row r="34" spans="1:5" x14ac:dyDescent="0.25">
      <c r="A34" s="179"/>
      <c r="B34" s="13" t="s">
        <v>40</v>
      </c>
      <c r="C34" s="14">
        <v>6</v>
      </c>
      <c r="D34" s="14">
        <v>7</v>
      </c>
      <c r="E34" s="15">
        <v>-0.14285714285714299</v>
      </c>
    </row>
    <row r="35" spans="1:5" x14ac:dyDescent="0.25">
      <c r="A35" s="179"/>
      <c r="B35" s="13" t="s">
        <v>41</v>
      </c>
      <c r="C35" s="14">
        <v>218</v>
      </c>
      <c r="D35" s="14">
        <v>193</v>
      </c>
      <c r="E35" s="15">
        <v>0.12953367875647701</v>
      </c>
    </row>
    <row r="36" spans="1:5" x14ac:dyDescent="0.25">
      <c r="A36" s="180"/>
      <c r="B36" s="13" t="s">
        <v>42</v>
      </c>
      <c r="C36" s="14">
        <v>3072</v>
      </c>
      <c r="D36" s="14">
        <v>2595</v>
      </c>
      <c r="E36" s="15">
        <v>0.18381502890173401</v>
      </c>
    </row>
    <row r="37" spans="1:5" x14ac:dyDescent="0.25">
      <c r="A37" s="16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7289</v>
      </c>
      <c r="D40" s="14">
        <v>6795</v>
      </c>
      <c r="E40" s="15">
        <v>7.2700515084620998E-2</v>
      </c>
    </row>
    <row r="41" spans="1:5" x14ac:dyDescent="0.25">
      <c r="A41" s="12" t="s">
        <v>45</v>
      </c>
      <c r="B41" s="17"/>
      <c r="C41" s="14">
        <v>3770</v>
      </c>
      <c r="D41" s="14">
        <v>3911</v>
      </c>
      <c r="E41" s="15">
        <v>-3.6052160572743498E-2</v>
      </c>
    </row>
    <row r="42" spans="1:5" x14ac:dyDescent="0.25">
      <c r="A42" s="16"/>
    </row>
    <row r="43" spans="1:5" x14ac:dyDescent="0.25">
      <c r="A43" s="181" t="s">
        <v>46</v>
      </c>
      <c r="B43" s="181"/>
      <c r="C43" s="181"/>
      <c r="D43" s="181"/>
      <c r="E43" s="181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178" t="s">
        <v>47</v>
      </c>
      <c r="B45" s="13" t="s">
        <v>14</v>
      </c>
      <c r="C45" s="14">
        <v>1544</v>
      </c>
      <c r="D45" s="14">
        <v>1639</v>
      </c>
      <c r="E45" s="15">
        <v>-5.79621720561318E-2</v>
      </c>
    </row>
    <row r="46" spans="1:5" x14ac:dyDescent="0.25">
      <c r="A46" s="179"/>
      <c r="B46" s="13" t="s">
        <v>48</v>
      </c>
      <c r="C46" s="14">
        <v>135</v>
      </c>
      <c r="D46" s="14">
        <v>124</v>
      </c>
      <c r="E46" s="15">
        <v>8.8709677419354802E-2</v>
      </c>
    </row>
    <row r="47" spans="1:5" x14ac:dyDescent="0.25">
      <c r="A47" s="179"/>
      <c r="B47" s="13" t="s">
        <v>49</v>
      </c>
      <c r="C47" s="14">
        <v>2908</v>
      </c>
      <c r="D47" s="14">
        <v>2861</v>
      </c>
      <c r="E47" s="15">
        <v>1.6427822439706401E-2</v>
      </c>
    </row>
    <row r="48" spans="1:5" x14ac:dyDescent="0.25">
      <c r="A48" s="180"/>
      <c r="B48" s="13" t="s">
        <v>18</v>
      </c>
      <c r="C48" s="14">
        <v>991</v>
      </c>
      <c r="D48" s="14">
        <v>1045</v>
      </c>
      <c r="E48" s="15">
        <v>-5.1674641148325401E-2</v>
      </c>
    </row>
    <row r="49" spans="1:5" x14ac:dyDescent="0.25">
      <c r="A49" s="178" t="s">
        <v>50</v>
      </c>
      <c r="B49" s="13" t="s">
        <v>51</v>
      </c>
      <c r="C49" s="14">
        <v>2387</v>
      </c>
      <c r="D49" s="14">
        <v>2205</v>
      </c>
      <c r="E49" s="15">
        <v>8.2539682539682496E-2</v>
      </c>
    </row>
    <row r="50" spans="1:5" x14ac:dyDescent="0.25">
      <c r="A50" s="179"/>
      <c r="B50" s="13" t="s">
        <v>52</v>
      </c>
      <c r="C50" s="14">
        <v>184</v>
      </c>
      <c r="D50" s="14">
        <v>155</v>
      </c>
      <c r="E50" s="15">
        <v>0.187096774193548</v>
      </c>
    </row>
    <row r="51" spans="1:5" x14ac:dyDescent="0.25">
      <c r="A51" s="179"/>
      <c r="B51" s="13" t="s">
        <v>53</v>
      </c>
      <c r="C51" s="14">
        <v>233</v>
      </c>
      <c r="D51" s="14">
        <v>220</v>
      </c>
      <c r="E51" s="15">
        <v>5.9090909090909097E-2</v>
      </c>
    </row>
    <row r="52" spans="1:5" x14ac:dyDescent="0.25">
      <c r="A52" s="180"/>
      <c r="B52" s="13" t="s">
        <v>54</v>
      </c>
      <c r="C52" s="14">
        <v>65</v>
      </c>
      <c r="D52" s="14">
        <v>57</v>
      </c>
      <c r="E52" s="15">
        <v>0.140350877192982</v>
      </c>
    </row>
    <row r="53" spans="1:5" x14ac:dyDescent="0.25">
      <c r="A53" s="16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178" t="s">
        <v>56</v>
      </c>
      <c r="B56" s="13" t="s">
        <v>49</v>
      </c>
      <c r="C56" s="14">
        <v>57</v>
      </c>
      <c r="D56" s="14">
        <v>39</v>
      </c>
      <c r="E56" s="15">
        <v>0.46153846153846101</v>
      </c>
    </row>
    <row r="57" spans="1:5" x14ac:dyDescent="0.25">
      <c r="A57" s="179"/>
      <c r="B57" s="13" t="s">
        <v>48</v>
      </c>
      <c r="C57" s="14">
        <v>0</v>
      </c>
      <c r="D57" s="14">
        <v>1</v>
      </c>
      <c r="E57" s="15">
        <v>-1</v>
      </c>
    </row>
    <row r="58" spans="1:5" x14ac:dyDescent="0.25">
      <c r="A58" s="179"/>
      <c r="B58" s="13" t="s">
        <v>14</v>
      </c>
      <c r="C58" s="14">
        <v>44</v>
      </c>
      <c r="D58" s="14">
        <v>49</v>
      </c>
      <c r="E58" s="15">
        <v>-0.102040816326531</v>
      </c>
    </row>
    <row r="59" spans="1:5" x14ac:dyDescent="0.25">
      <c r="A59" s="179"/>
      <c r="B59" s="13" t="s">
        <v>18</v>
      </c>
      <c r="C59" s="14">
        <v>53</v>
      </c>
      <c r="D59" s="14">
        <v>44</v>
      </c>
      <c r="E59" s="15">
        <v>0.204545454545455</v>
      </c>
    </row>
    <row r="60" spans="1:5" x14ac:dyDescent="0.25">
      <c r="A60" s="179"/>
      <c r="B60" s="13" t="s">
        <v>57</v>
      </c>
      <c r="C60" s="14">
        <v>36</v>
      </c>
      <c r="D60" s="14">
        <v>24</v>
      </c>
      <c r="E60" s="15">
        <v>0.5</v>
      </c>
    </row>
    <row r="61" spans="1:5" x14ac:dyDescent="0.25">
      <c r="A61" s="180"/>
      <c r="B61" s="13" t="s">
        <v>58</v>
      </c>
      <c r="C61" s="14">
        <v>1</v>
      </c>
      <c r="D61" s="14">
        <v>1</v>
      </c>
      <c r="E61" s="15">
        <v>0</v>
      </c>
    </row>
    <row r="62" spans="1:5" x14ac:dyDescent="0.25">
      <c r="A62" s="178" t="s">
        <v>59</v>
      </c>
      <c r="B62" s="13" t="s">
        <v>60</v>
      </c>
      <c r="C62" s="14">
        <v>31</v>
      </c>
      <c r="D62" s="14">
        <v>44</v>
      </c>
      <c r="E62" s="15">
        <v>-0.29545454545454503</v>
      </c>
    </row>
    <row r="63" spans="1:5" x14ac:dyDescent="0.25">
      <c r="A63" s="179"/>
      <c r="B63" s="13" t="s">
        <v>53</v>
      </c>
      <c r="C63" s="14">
        <v>11</v>
      </c>
      <c r="D63" s="14">
        <v>10</v>
      </c>
      <c r="E63" s="15">
        <v>0.1</v>
      </c>
    </row>
    <row r="64" spans="1:5" x14ac:dyDescent="0.25">
      <c r="A64" s="180"/>
      <c r="B64" s="13" t="s">
        <v>61</v>
      </c>
      <c r="C64" s="14">
        <v>0</v>
      </c>
      <c r="D64" s="14">
        <v>1</v>
      </c>
      <c r="E64" s="15">
        <v>-1</v>
      </c>
    </row>
    <row r="65" spans="1:5" x14ac:dyDescent="0.25">
      <c r="A65" s="16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7"/>
      <c r="C68" s="18"/>
      <c r="D68" s="18"/>
      <c r="E68" s="15">
        <v>0</v>
      </c>
    </row>
    <row r="69" spans="1:5" x14ac:dyDescent="0.25">
      <c r="A69" s="12" t="s">
        <v>31</v>
      </c>
      <c r="B69" s="17"/>
      <c r="C69" s="18"/>
      <c r="D69" s="18"/>
      <c r="E69" s="15">
        <v>0</v>
      </c>
    </row>
    <row r="70" spans="1:5" x14ac:dyDescent="0.25">
      <c r="A70" s="12" t="s">
        <v>32</v>
      </c>
      <c r="B70" s="17"/>
      <c r="C70" s="14">
        <v>13</v>
      </c>
      <c r="D70" s="14">
        <v>14</v>
      </c>
      <c r="E70" s="15">
        <v>-7.1428571428571397E-2</v>
      </c>
    </row>
    <row r="71" spans="1:5" x14ac:dyDescent="0.25">
      <c r="A71" s="12" t="s">
        <v>33</v>
      </c>
      <c r="B71" s="17"/>
      <c r="C71" s="14">
        <v>21</v>
      </c>
      <c r="D71" s="14">
        <v>10</v>
      </c>
      <c r="E71" s="15">
        <v>1.1000000000000001</v>
      </c>
    </row>
    <row r="72" spans="1:5" x14ac:dyDescent="0.25">
      <c r="A72" s="12" t="s">
        <v>34</v>
      </c>
      <c r="B72" s="17"/>
      <c r="C72" s="14">
        <v>2</v>
      </c>
      <c r="D72" s="14">
        <v>4</v>
      </c>
      <c r="E72" s="15">
        <v>-0.5</v>
      </c>
    </row>
    <row r="73" spans="1:5" x14ac:dyDescent="0.25">
      <c r="A73" s="16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182"/>
      <c r="B76" s="13" t="s">
        <v>44</v>
      </c>
      <c r="C76" s="14">
        <v>8</v>
      </c>
      <c r="D76" s="14">
        <v>12</v>
      </c>
      <c r="E76" s="15">
        <v>-0.33333333333333298</v>
      </c>
    </row>
    <row r="77" spans="1:5" x14ac:dyDescent="0.25">
      <c r="A77" s="183"/>
      <c r="B77" s="13" t="s">
        <v>53</v>
      </c>
      <c r="C77" s="14">
        <v>3</v>
      </c>
      <c r="D77" s="14">
        <v>1</v>
      </c>
      <c r="E77" s="15">
        <v>2</v>
      </c>
    </row>
    <row r="78" spans="1:5" x14ac:dyDescent="0.25">
      <c r="A78" s="183"/>
      <c r="B78" s="13" t="s">
        <v>60</v>
      </c>
      <c r="C78" s="14">
        <v>6</v>
      </c>
      <c r="D78" s="14">
        <v>7</v>
      </c>
      <c r="E78" s="15">
        <v>-0.14285714285714299</v>
      </c>
    </row>
    <row r="79" spans="1:5" x14ac:dyDescent="0.25">
      <c r="A79" s="183"/>
      <c r="B79" s="13" t="s">
        <v>64</v>
      </c>
      <c r="C79" s="14">
        <v>7</v>
      </c>
      <c r="D79" s="14">
        <v>9</v>
      </c>
      <c r="E79" s="15">
        <v>-0.22222222222222199</v>
      </c>
    </row>
    <row r="80" spans="1:5" x14ac:dyDescent="0.25">
      <c r="A80" s="184"/>
      <c r="B80" s="13" t="s">
        <v>65</v>
      </c>
      <c r="C80" s="14">
        <v>0</v>
      </c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178" t="s">
        <v>67</v>
      </c>
      <c r="B84" s="13" t="s">
        <v>68</v>
      </c>
      <c r="C84" s="14">
        <v>3770</v>
      </c>
      <c r="D84" s="14">
        <v>3911</v>
      </c>
      <c r="E84" s="15">
        <v>-3.6052160572743498E-2</v>
      </c>
    </row>
    <row r="85" spans="1:5" x14ac:dyDescent="0.25">
      <c r="A85" s="180"/>
      <c r="B85" s="13" t="s">
        <v>69</v>
      </c>
      <c r="C85" s="14">
        <v>1296</v>
      </c>
      <c r="D85" s="14">
        <v>1095</v>
      </c>
      <c r="E85" s="15">
        <v>0.18356164383561599</v>
      </c>
    </row>
    <row r="86" spans="1:5" x14ac:dyDescent="0.25">
      <c r="A86" s="178" t="s">
        <v>70</v>
      </c>
      <c r="B86" s="13" t="s">
        <v>68</v>
      </c>
      <c r="C86" s="14">
        <v>2389</v>
      </c>
      <c r="D86" s="14">
        <v>2640</v>
      </c>
      <c r="E86" s="15">
        <v>-9.5075757575757605E-2</v>
      </c>
    </row>
    <row r="87" spans="1:5" x14ac:dyDescent="0.25">
      <c r="A87" s="180"/>
      <c r="B87" s="13" t="s">
        <v>69</v>
      </c>
      <c r="C87" s="14">
        <v>1353</v>
      </c>
      <c r="D87" s="14">
        <v>1273</v>
      </c>
      <c r="E87" s="15">
        <v>6.2843676355066797E-2</v>
      </c>
    </row>
    <row r="88" spans="1:5" x14ac:dyDescent="0.25">
      <c r="A88" s="178" t="s">
        <v>71</v>
      </c>
      <c r="B88" s="13" t="s">
        <v>68</v>
      </c>
      <c r="C88" s="14">
        <v>221</v>
      </c>
      <c r="D88" s="14">
        <v>218</v>
      </c>
      <c r="E88" s="15">
        <v>1.3761467889908299E-2</v>
      </c>
    </row>
    <row r="89" spans="1:5" x14ac:dyDescent="0.25">
      <c r="A89" s="180"/>
      <c r="B89" s="13" t="s">
        <v>69</v>
      </c>
      <c r="C89" s="14">
        <v>223</v>
      </c>
      <c r="D89" s="14">
        <v>181</v>
      </c>
      <c r="E89" s="15">
        <v>0.232044198895028</v>
      </c>
    </row>
    <row r="90" spans="1:5" x14ac:dyDescent="0.25">
      <c r="A90" s="178" t="s">
        <v>72</v>
      </c>
      <c r="B90" s="13" t="s">
        <v>68</v>
      </c>
      <c r="C90" s="18"/>
      <c r="D90" s="18"/>
      <c r="E90" s="15">
        <v>0</v>
      </c>
    </row>
    <row r="91" spans="1:5" x14ac:dyDescent="0.25">
      <c r="A91" s="180"/>
      <c r="B91" s="13" t="s">
        <v>69</v>
      </c>
      <c r="C91" s="18"/>
      <c r="D91" s="18"/>
      <c r="E91" s="15">
        <v>0</v>
      </c>
    </row>
    <row r="92" spans="1:5" x14ac:dyDescent="0.25">
      <c r="A92" s="16"/>
    </row>
    <row r="93" spans="1:5" x14ac:dyDescent="0.25">
      <c r="A93" s="181" t="s">
        <v>73</v>
      </c>
      <c r="B93" s="181"/>
      <c r="C93" s="181"/>
      <c r="D93" s="181"/>
      <c r="E93" s="181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9"/>
      <c r="B95" s="17"/>
      <c r="C95" s="14">
        <v>2625</v>
      </c>
      <c r="D95" s="14">
        <v>2326</v>
      </c>
      <c r="E95" s="15">
        <v>0.12854686156491801</v>
      </c>
    </row>
    <row r="96" spans="1:5" x14ac:dyDescent="0.25">
      <c r="A96" s="12" t="s">
        <v>74</v>
      </c>
      <c r="B96" s="17"/>
      <c r="C96" s="14">
        <v>1</v>
      </c>
      <c r="D96" s="14">
        <v>1</v>
      </c>
      <c r="E96" s="15">
        <v>0</v>
      </c>
    </row>
    <row r="97" spans="1:5" x14ac:dyDescent="0.25">
      <c r="A97" s="16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1718</v>
      </c>
      <c r="D100" s="14">
        <v>1622</v>
      </c>
      <c r="E100" s="15">
        <v>5.9186189889025902E-2</v>
      </c>
    </row>
    <row r="101" spans="1:5" x14ac:dyDescent="0.25">
      <c r="A101" s="12" t="s">
        <v>77</v>
      </c>
      <c r="B101" s="17"/>
      <c r="C101" s="14">
        <v>1873</v>
      </c>
      <c r="D101" s="14">
        <v>2073</v>
      </c>
      <c r="E101" s="15">
        <v>-9.6478533526290405E-2</v>
      </c>
    </row>
    <row r="102" spans="1:5" x14ac:dyDescent="0.25">
      <c r="A102" s="12" t="s">
        <v>74</v>
      </c>
      <c r="B102" s="17"/>
      <c r="C102" s="14">
        <v>34</v>
      </c>
      <c r="D102" s="14">
        <v>37</v>
      </c>
      <c r="E102" s="15">
        <v>-8.1081081081081099E-2</v>
      </c>
    </row>
    <row r="103" spans="1:5" x14ac:dyDescent="0.25">
      <c r="A103" s="16"/>
    </row>
    <row r="104" spans="1:5" x14ac:dyDescent="0.25">
      <c r="A104" s="181" t="s">
        <v>78</v>
      </c>
      <c r="B104" s="181"/>
      <c r="C104" s="181"/>
      <c r="D104" s="181"/>
      <c r="E104" s="181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178" t="s">
        <v>76</v>
      </c>
      <c r="B106" s="13" t="s">
        <v>79</v>
      </c>
      <c r="C106" s="14">
        <v>1361</v>
      </c>
      <c r="D106" s="14">
        <v>1470</v>
      </c>
      <c r="E106" s="15">
        <v>-7.4149659863945602E-2</v>
      </c>
    </row>
    <row r="107" spans="1:5" x14ac:dyDescent="0.25">
      <c r="A107" s="179"/>
      <c r="B107" s="13" t="s">
        <v>80</v>
      </c>
      <c r="C107" s="14">
        <v>407</v>
      </c>
      <c r="D107" s="14">
        <v>507</v>
      </c>
      <c r="E107" s="15">
        <v>-0.19723865877711999</v>
      </c>
    </row>
    <row r="108" spans="1:5" x14ac:dyDescent="0.25">
      <c r="A108" s="180"/>
      <c r="B108" s="13" t="s">
        <v>81</v>
      </c>
      <c r="C108" s="14">
        <v>277</v>
      </c>
      <c r="D108" s="14">
        <v>269</v>
      </c>
      <c r="E108" s="15">
        <v>2.9739776951672899E-2</v>
      </c>
    </row>
    <row r="109" spans="1:5" x14ac:dyDescent="0.25">
      <c r="A109" s="178" t="s">
        <v>77</v>
      </c>
      <c r="B109" s="13" t="s">
        <v>82</v>
      </c>
      <c r="C109" s="14">
        <v>138</v>
      </c>
      <c r="D109" s="14">
        <v>168</v>
      </c>
      <c r="E109" s="15">
        <v>-0.17857142857142899</v>
      </c>
    </row>
    <row r="110" spans="1:5" x14ac:dyDescent="0.25">
      <c r="A110" s="180"/>
      <c r="B110" s="13" t="s">
        <v>81</v>
      </c>
      <c r="C110" s="14">
        <v>188</v>
      </c>
      <c r="D110" s="14">
        <v>223</v>
      </c>
      <c r="E110" s="15">
        <v>-0.15695067264574</v>
      </c>
    </row>
    <row r="111" spans="1:5" x14ac:dyDescent="0.25">
      <c r="A111" s="12" t="s">
        <v>74</v>
      </c>
      <c r="B111" s="17"/>
      <c r="C111" s="14">
        <v>48</v>
      </c>
      <c r="D111" s="14">
        <v>51</v>
      </c>
      <c r="E111" s="15">
        <v>-5.8823529411764698E-2</v>
      </c>
    </row>
    <row r="112" spans="1:5" x14ac:dyDescent="0.25">
      <c r="A112" s="16"/>
    </row>
    <row r="113" spans="1:5" x14ac:dyDescent="0.25">
      <c r="A113" s="181" t="s">
        <v>83</v>
      </c>
      <c r="B113" s="181"/>
      <c r="C113" s="181"/>
      <c r="D113" s="181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178" t="s">
        <v>76</v>
      </c>
      <c r="B115" s="13" t="s">
        <v>79</v>
      </c>
      <c r="C115" s="14">
        <v>138</v>
      </c>
      <c r="D115" s="14">
        <v>141</v>
      </c>
      <c r="E115" s="15">
        <v>-2.1276595744680899E-2</v>
      </c>
    </row>
    <row r="116" spans="1:5" x14ac:dyDescent="0.25">
      <c r="A116" s="179"/>
      <c r="B116" s="13" t="s">
        <v>80</v>
      </c>
      <c r="C116" s="14">
        <v>23</v>
      </c>
      <c r="D116" s="14">
        <v>35</v>
      </c>
      <c r="E116" s="15">
        <v>-0.34285714285714303</v>
      </c>
    </row>
    <row r="117" spans="1:5" x14ac:dyDescent="0.25">
      <c r="A117" s="180"/>
      <c r="B117" s="13" t="s">
        <v>81</v>
      </c>
      <c r="C117" s="14">
        <v>47</v>
      </c>
      <c r="D117" s="14">
        <v>17</v>
      </c>
      <c r="E117" s="15">
        <v>1.76470588235294</v>
      </c>
    </row>
    <row r="118" spans="1:5" x14ac:dyDescent="0.25">
      <c r="A118" s="178" t="s">
        <v>77</v>
      </c>
      <c r="B118" s="13" t="s">
        <v>82</v>
      </c>
      <c r="C118" s="14">
        <v>7</v>
      </c>
      <c r="D118" s="14">
        <v>1</v>
      </c>
      <c r="E118" s="15">
        <v>6</v>
      </c>
    </row>
    <row r="119" spans="1:5" x14ac:dyDescent="0.25">
      <c r="A119" s="180"/>
      <c r="B119" s="13" t="s">
        <v>81</v>
      </c>
      <c r="C119" s="14">
        <v>14</v>
      </c>
      <c r="D119" s="14">
        <v>19</v>
      </c>
      <c r="E119" s="15">
        <v>-0.26315789473684198</v>
      </c>
    </row>
    <row r="120" spans="1:5" x14ac:dyDescent="0.25">
      <c r="A120" s="12" t="s">
        <v>74</v>
      </c>
      <c r="B120" s="17"/>
      <c r="C120" s="14">
        <v>36</v>
      </c>
      <c r="D120" s="14">
        <v>6</v>
      </c>
      <c r="E120" s="15">
        <v>5</v>
      </c>
    </row>
    <row r="121" spans="1:5" x14ac:dyDescent="0.25">
      <c r="A121" s="16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178" t="s">
        <v>85</v>
      </c>
      <c r="B124" s="13" t="s">
        <v>86</v>
      </c>
      <c r="C124" s="18"/>
      <c r="D124" s="18"/>
      <c r="E124" s="15">
        <v>0</v>
      </c>
    </row>
    <row r="125" spans="1:5" x14ac:dyDescent="0.25">
      <c r="A125" s="180"/>
      <c r="B125" s="13" t="s">
        <v>87</v>
      </c>
      <c r="C125" s="18"/>
      <c r="D125" s="18"/>
      <c r="E125" s="15">
        <v>0</v>
      </c>
    </row>
    <row r="126" spans="1:5" x14ac:dyDescent="0.25">
      <c r="A126" s="178" t="s">
        <v>88</v>
      </c>
      <c r="B126" s="13" t="s">
        <v>86</v>
      </c>
      <c r="C126" s="14">
        <v>1018</v>
      </c>
      <c r="D126" s="14">
        <v>150</v>
      </c>
      <c r="E126" s="15">
        <v>5.7866666666666697</v>
      </c>
    </row>
    <row r="127" spans="1:5" x14ac:dyDescent="0.25">
      <c r="A127" s="180"/>
      <c r="B127" s="13" t="s">
        <v>87</v>
      </c>
      <c r="C127" s="14">
        <v>1943</v>
      </c>
      <c r="D127" s="14">
        <v>1746</v>
      </c>
      <c r="E127" s="15">
        <v>0.11282932416953</v>
      </c>
    </row>
    <row r="128" spans="1:5" x14ac:dyDescent="0.25">
      <c r="A128" s="178" t="s">
        <v>89</v>
      </c>
      <c r="B128" s="13" t="s">
        <v>86</v>
      </c>
      <c r="C128" s="14">
        <v>7837</v>
      </c>
      <c r="D128" s="14">
        <v>7180</v>
      </c>
      <c r="E128" s="15">
        <v>9.1504178272980505E-2</v>
      </c>
    </row>
    <row r="129" spans="1:5" x14ac:dyDescent="0.25">
      <c r="A129" s="180"/>
      <c r="B129" s="13" t="s">
        <v>87</v>
      </c>
      <c r="C129" s="14">
        <v>15025</v>
      </c>
      <c r="D129" s="14">
        <v>13673</v>
      </c>
      <c r="E129" s="15">
        <v>9.8881006362905005E-2</v>
      </c>
    </row>
    <row r="130" spans="1:5" x14ac:dyDescent="0.25">
      <c r="A130" s="178" t="s">
        <v>90</v>
      </c>
      <c r="B130" s="13" t="s">
        <v>86</v>
      </c>
      <c r="C130" s="14">
        <v>1018</v>
      </c>
      <c r="D130" s="14">
        <v>21</v>
      </c>
      <c r="E130" s="15">
        <v>47.476190476190503</v>
      </c>
    </row>
    <row r="131" spans="1:5" x14ac:dyDescent="0.25">
      <c r="A131" s="180"/>
      <c r="B131" s="13" t="s">
        <v>87</v>
      </c>
      <c r="C131" s="14">
        <v>1943</v>
      </c>
      <c r="D131" s="14">
        <v>24</v>
      </c>
      <c r="E131" s="15">
        <v>79.9583333333333</v>
      </c>
    </row>
    <row r="132" spans="1:5" x14ac:dyDescent="0.25">
      <c r="A132" s="16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178" t="s">
        <v>92</v>
      </c>
      <c r="B135" s="13" t="s">
        <v>93</v>
      </c>
      <c r="C135" s="14">
        <v>205</v>
      </c>
      <c r="D135" s="14">
        <v>132</v>
      </c>
      <c r="E135" s="15">
        <v>0.55303030303030298</v>
      </c>
    </row>
    <row r="136" spans="1:5" x14ac:dyDescent="0.25">
      <c r="A136" s="180"/>
      <c r="B136" s="13" t="s">
        <v>94</v>
      </c>
      <c r="C136" s="14">
        <v>18</v>
      </c>
      <c r="D136" s="14">
        <v>12</v>
      </c>
      <c r="E136" s="15">
        <v>0.5</v>
      </c>
    </row>
    <row r="137" spans="1:5" x14ac:dyDescent="0.25">
      <c r="A137" s="178" t="s">
        <v>95</v>
      </c>
      <c r="B137" s="13" t="s">
        <v>93</v>
      </c>
      <c r="C137" s="14">
        <v>0</v>
      </c>
      <c r="D137" s="14">
        <v>1</v>
      </c>
      <c r="E137" s="15">
        <v>-1</v>
      </c>
    </row>
    <row r="138" spans="1:5" x14ac:dyDescent="0.25">
      <c r="A138" s="180"/>
      <c r="B138" s="13" t="s">
        <v>94</v>
      </c>
      <c r="C138" s="14">
        <v>1</v>
      </c>
      <c r="D138" s="14">
        <v>0</v>
      </c>
      <c r="E138" s="15">
        <v>0</v>
      </c>
    </row>
    <row r="139" spans="1:5" x14ac:dyDescent="0.25">
      <c r="A139" s="178" t="s">
        <v>96</v>
      </c>
      <c r="B139" s="13" t="s">
        <v>93</v>
      </c>
      <c r="C139" s="14">
        <v>214</v>
      </c>
      <c r="D139" s="14">
        <v>257</v>
      </c>
      <c r="E139" s="15">
        <v>-0.167315175097276</v>
      </c>
    </row>
    <row r="140" spans="1:5" x14ac:dyDescent="0.25">
      <c r="A140" s="180"/>
      <c r="B140" s="13" t="s">
        <v>97</v>
      </c>
      <c r="C140" s="14">
        <v>9</v>
      </c>
      <c r="D140" s="14">
        <v>16</v>
      </c>
      <c r="E140" s="15">
        <v>-0.4375</v>
      </c>
    </row>
    <row r="141" spans="1:5" x14ac:dyDescent="0.25">
      <c r="A141" s="16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302</v>
      </c>
      <c r="D144" s="14">
        <v>343</v>
      </c>
      <c r="E144" s="15">
        <v>-0.119533527696793</v>
      </c>
    </row>
    <row r="145" spans="1:5" x14ac:dyDescent="0.25">
      <c r="A145" s="178" t="s">
        <v>100</v>
      </c>
      <c r="B145" s="13" t="s">
        <v>101</v>
      </c>
      <c r="C145" s="14">
        <v>19</v>
      </c>
      <c r="D145" s="14">
        <v>24</v>
      </c>
      <c r="E145" s="15">
        <v>-0.20833333333333301</v>
      </c>
    </row>
    <row r="146" spans="1:5" x14ac:dyDescent="0.25">
      <c r="A146" s="179"/>
      <c r="B146" s="13" t="s">
        <v>102</v>
      </c>
      <c r="C146" s="14">
        <v>69</v>
      </c>
      <c r="D146" s="14">
        <v>99</v>
      </c>
      <c r="E146" s="15">
        <v>-0.30303030303030298</v>
      </c>
    </row>
    <row r="147" spans="1:5" x14ac:dyDescent="0.25">
      <c r="A147" s="179"/>
      <c r="B147" s="13" t="s">
        <v>103</v>
      </c>
      <c r="C147" s="14">
        <v>36</v>
      </c>
      <c r="D147" s="14">
        <v>37</v>
      </c>
      <c r="E147" s="15">
        <v>-2.7027027027027001E-2</v>
      </c>
    </row>
    <row r="148" spans="1:5" x14ac:dyDescent="0.25">
      <c r="A148" s="179"/>
      <c r="B148" s="13" t="s">
        <v>104</v>
      </c>
      <c r="C148" s="14">
        <v>32</v>
      </c>
      <c r="D148" s="14">
        <v>28</v>
      </c>
      <c r="E148" s="15">
        <v>0.14285714285714299</v>
      </c>
    </row>
    <row r="149" spans="1:5" x14ac:dyDescent="0.25">
      <c r="A149" s="179"/>
      <c r="B149" s="13" t="s">
        <v>105</v>
      </c>
      <c r="C149" s="14">
        <v>139</v>
      </c>
      <c r="D149" s="14">
        <v>150</v>
      </c>
      <c r="E149" s="15">
        <v>-7.3333333333333306E-2</v>
      </c>
    </row>
    <row r="150" spans="1:5" x14ac:dyDescent="0.25">
      <c r="A150" s="180"/>
      <c r="B150" s="13" t="s">
        <v>106</v>
      </c>
      <c r="C150" s="14">
        <v>7</v>
      </c>
      <c r="D150" s="14">
        <v>5</v>
      </c>
      <c r="E150" s="15">
        <v>0.4</v>
      </c>
    </row>
    <row r="151" spans="1:5" x14ac:dyDescent="0.25">
      <c r="A151" s="178" t="s">
        <v>107</v>
      </c>
      <c r="B151" s="13" t="s">
        <v>108</v>
      </c>
      <c r="C151" s="14">
        <v>93</v>
      </c>
      <c r="D151" s="14">
        <v>92</v>
      </c>
      <c r="E151" s="15">
        <v>1.0869565217391301E-2</v>
      </c>
    </row>
    <row r="152" spans="1:5" x14ac:dyDescent="0.25">
      <c r="A152" s="180"/>
      <c r="B152" s="13" t="s">
        <v>109</v>
      </c>
      <c r="C152" s="14">
        <v>207</v>
      </c>
      <c r="D152" s="14">
        <v>307</v>
      </c>
      <c r="E152" s="15">
        <v>-0.325732899022801</v>
      </c>
    </row>
    <row r="153" spans="1:5" x14ac:dyDescent="0.25">
      <c r="A153" s="178" t="s">
        <v>110</v>
      </c>
      <c r="B153" s="13" t="s">
        <v>14</v>
      </c>
      <c r="C153" s="14">
        <v>45</v>
      </c>
      <c r="D153" s="14">
        <v>47</v>
      </c>
      <c r="E153" s="15">
        <v>-4.2553191489361701E-2</v>
      </c>
    </row>
    <row r="154" spans="1:5" x14ac:dyDescent="0.25">
      <c r="A154" s="180"/>
      <c r="B154" s="13" t="s">
        <v>18</v>
      </c>
      <c r="C154" s="14">
        <v>48</v>
      </c>
      <c r="D154" s="14">
        <v>43</v>
      </c>
      <c r="E154" s="15">
        <v>0.116279069767442</v>
      </c>
    </row>
    <row r="155" spans="1:5" x14ac:dyDescent="0.25">
      <c r="A155" s="12" t="s">
        <v>111</v>
      </c>
      <c r="B155" s="17"/>
      <c r="C155" s="18"/>
      <c r="D155" s="18"/>
      <c r="E155" s="15">
        <v>0</v>
      </c>
    </row>
    <row r="156" spans="1:5" x14ac:dyDescent="0.25">
      <c r="A156" s="16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178" t="s">
        <v>113</v>
      </c>
      <c r="B159" s="13" t="s">
        <v>114</v>
      </c>
      <c r="C159" s="14">
        <v>786</v>
      </c>
      <c r="D159" s="14">
        <v>1064</v>
      </c>
      <c r="E159" s="15">
        <v>-0.261278195488722</v>
      </c>
    </row>
    <row r="160" spans="1:5" x14ac:dyDescent="0.25">
      <c r="A160" s="179"/>
      <c r="B160" s="13" t="s">
        <v>115</v>
      </c>
      <c r="C160" s="14">
        <v>245</v>
      </c>
      <c r="D160" s="14">
        <v>259</v>
      </c>
      <c r="E160" s="15">
        <v>-5.4054054054054099E-2</v>
      </c>
    </row>
    <row r="161" spans="1:5" x14ac:dyDescent="0.25">
      <c r="A161" s="179"/>
      <c r="B161" s="13" t="s">
        <v>116</v>
      </c>
      <c r="C161" s="14">
        <v>307</v>
      </c>
      <c r="D161" s="14">
        <v>349</v>
      </c>
      <c r="E161" s="15">
        <v>-0.120343839541547</v>
      </c>
    </row>
    <row r="162" spans="1:5" x14ac:dyDescent="0.25">
      <c r="A162" s="179"/>
      <c r="B162" s="13" t="s">
        <v>117</v>
      </c>
      <c r="C162" s="14">
        <v>59</v>
      </c>
      <c r="D162" s="14">
        <v>85</v>
      </c>
      <c r="E162" s="15">
        <v>-0.30588235294117599</v>
      </c>
    </row>
    <row r="163" spans="1:5" x14ac:dyDescent="0.25">
      <c r="A163" s="179"/>
      <c r="B163" s="13" t="s">
        <v>118</v>
      </c>
      <c r="C163" s="14">
        <v>0</v>
      </c>
      <c r="D163" s="14">
        <v>0</v>
      </c>
      <c r="E163" s="15">
        <v>0</v>
      </c>
    </row>
    <row r="164" spans="1:5" x14ac:dyDescent="0.25">
      <c r="A164" s="179"/>
      <c r="B164" s="13" t="s">
        <v>119</v>
      </c>
      <c r="C164" s="14">
        <v>2</v>
      </c>
      <c r="D164" s="14">
        <v>58</v>
      </c>
      <c r="E164" s="15">
        <v>-0.96551724137931005</v>
      </c>
    </row>
    <row r="165" spans="1:5" x14ac:dyDescent="0.25">
      <c r="A165" s="179"/>
      <c r="B165" s="13" t="s">
        <v>120</v>
      </c>
      <c r="C165" s="14">
        <v>848</v>
      </c>
      <c r="D165" s="14">
        <v>834</v>
      </c>
      <c r="E165" s="15">
        <v>1.67865707434053E-2</v>
      </c>
    </row>
    <row r="166" spans="1:5" x14ac:dyDescent="0.25">
      <c r="A166" s="179"/>
      <c r="B166" s="13" t="s">
        <v>121</v>
      </c>
      <c r="C166" s="14">
        <v>1</v>
      </c>
      <c r="D166" s="14">
        <v>4</v>
      </c>
      <c r="E166" s="15">
        <v>-0.75</v>
      </c>
    </row>
    <row r="167" spans="1:5" x14ac:dyDescent="0.25">
      <c r="A167" s="179"/>
      <c r="B167" s="13" t="s">
        <v>122</v>
      </c>
      <c r="C167" s="14">
        <v>195</v>
      </c>
      <c r="D167" s="14">
        <v>207</v>
      </c>
      <c r="E167" s="15">
        <v>-5.7971014492753603E-2</v>
      </c>
    </row>
    <row r="168" spans="1:5" x14ac:dyDescent="0.25">
      <c r="A168" s="179"/>
      <c r="B168" s="13" t="s">
        <v>123</v>
      </c>
      <c r="C168" s="14">
        <v>575</v>
      </c>
      <c r="D168" s="14">
        <v>564</v>
      </c>
      <c r="E168" s="15">
        <v>1.9503546099290801E-2</v>
      </c>
    </row>
    <row r="169" spans="1:5" x14ac:dyDescent="0.25">
      <c r="A169" s="179"/>
      <c r="B169" s="13" t="s">
        <v>124</v>
      </c>
      <c r="C169" s="14">
        <v>32</v>
      </c>
      <c r="D169" s="14">
        <v>72</v>
      </c>
      <c r="E169" s="15">
        <v>-0.55555555555555503</v>
      </c>
    </row>
    <row r="170" spans="1:5" x14ac:dyDescent="0.25">
      <c r="A170" s="179"/>
      <c r="B170" s="13" t="s">
        <v>125</v>
      </c>
      <c r="C170" s="14">
        <v>244</v>
      </c>
      <c r="D170" s="14">
        <v>387</v>
      </c>
      <c r="E170" s="15">
        <v>-0.36950904392764899</v>
      </c>
    </row>
    <row r="171" spans="1:5" x14ac:dyDescent="0.25">
      <c r="A171" s="179"/>
      <c r="B171" s="13" t="s">
        <v>126</v>
      </c>
      <c r="C171" s="14">
        <v>0</v>
      </c>
      <c r="D171" s="14">
        <v>0</v>
      </c>
      <c r="E171" s="15">
        <v>0</v>
      </c>
    </row>
    <row r="172" spans="1:5" x14ac:dyDescent="0.25">
      <c r="A172" s="179"/>
      <c r="B172" s="13" t="s">
        <v>127</v>
      </c>
      <c r="C172" s="14">
        <v>16</v>
      </c>
      <c r="D172" s="14">
        <v>16</v>
      </c>
      <c r="E172" s="15">
        <v>0</v>
      </c>
    </row>
    <row r="173" spans="1:5" x14ac:dyDescent="0.25">
      <c r="A173" s="179"/>
      <c r="B173" s="13" t="s">
        <v>128</v>
      </c>
      <c r="C173" s="14">
        <v>6</v>
      </c>
      <c r="D173" s="14">
        <v>4</v>
      </c>
      <c r="E173" s="15">
        <v>0.5</v>
      </c>
    </row>
    <row r="174" spans="1:5" x14ac:dyDescent="0.25">
      <c r="A174" s="179"/>
      <c r="B174" s="13" t="s">
        <v>129</v>
      </c>
      <c r="C174" s="14">
        <v>0</v>
      </c>
      <c r="D174" s="14">
        <v>0</v>
      </c>
      <c r="E174" s="15">
        <v>0</v>
      </c>
    </row>
    <row r="175" spans="1:5" x14ac:dyDescent="0.25">
      <c r="A175" s="179"/>
      <c r="B175" s="13" t="s">
        <v>130</v>
      </c>
      <c r="C175" s="14">
        <v>5</v>
      </c>
      <c r="D175" s="14">
        <v>2</v>
      </c>
      <c r="E175" s="15">
        <v>1.5</v>
      </c>
    </row>
    <row r="176" spans="1:5" x14ac:dyDescent="0.25">
      <c r="A176" s="179"/>
      <c r="B176" s="13" t="s">
        <v>131</v>
      </c>
      <c r="C176" s="14">
        <v>874</v>
      </c>
      <c r="D176" s="14">
        <v>461</v>
      </c>
      <c r="E176" s="15">
        <v>0.89587852494577003</v>
      </c>
    </row>
    <row r="177" spans="1:5" x14ac:dyDescent="0.25">
      <c r="A177" s="179"/>
      <c r="B177" s="13" t="s">
        <v>132</v>
      </c>
      <c r="C177" s="14">
        <v>1202</v>
      </c>
      <c r="D177" s="14">
        <v>1350</v>
      </c>
      <c r="E177" s="15">
        <v>-0.10962962962962999</v>
      </c>
    </row>
    <row r="178" spans="1:5" x14ac:dyDescent="0.25">
      <c r="A178" s="179"/>
      <c r="B178" s="13" t="s">
        <v>133</v>
      </c>
      <c r="C178" s="14">
        <v>521</v>
      </c>
      <c r="D178" s="14">
        <v>320</v>
      </c>
      <c r="E178" s="15">
        <v>0.62812500000000004</v>
      </c>
    </row>
    <row r="179" spans="1:5" x14ac:dyDescent="0.25">
      <c r="A179" s="179"/>
      <c r="B179" s="13" t="s">
        <v>134</v>
      </c>
      <c r="C179" s="14">
        <v>287</v>
      </c>
      <c r="D179" s="14">
        <v>0</v>
      </c>
      <c r="E179" s="15">
        <v>0</v>
      </c>
    </row>
    <row r="180" spans="1:5" x14ac:dyDescent="0.25">
      <c r="A180" s="179"/>
      <c r="B180" s="13" t="s">
        <v>135</v>
      </c>
      <c r="C180" s="14">
        <v>172</v>
      </c>
      <c r="D180" s="14">
        <v>23</v>
      </c>
      <c r="E180" s="15">
        <v>6.4782608695652204</v>
      </c>
    </row>
    <row r="181" spans="1:5" x14ac:dyDescent="0.25">
      <c r="A181" s="179"/>
      <c r="B181" s="13" t="s">
        <v>136</v>
      </c>
      <c r="C181" s="14">
        <v>10</v>
      </c>
      <c r="D181" s="14">
        <v>14</v>
      </c>
      <c r="E181" s="15">
        <v>-0.28571428571428598</v>
      </c>
    </row>
    <row r="182" spans="1:5" x14ac:dyDescent="0.25">
      <c r="A182" s="179"/>
      <c r="B182" s="13" t="s">
        <v>137</v>
      </c>
      <c r="C182" s="14">
        <v>0</v>
      </c>
      <c r="D182" s="14">
        <v>1</v>
      </c>
      <c r="E182" s="15">
        <v>-1</v>
      </c>
    </row>
    <row r="183" spans="1:5" x14ac:dyDescent="0.25">
      <c r="A183" s="179"/>
      <c r="B183" s="13" t="s">
        <v>138</v>
      </c>
      <c r="C183" s="14">
        <v>0</v>
      </c>
      <c r="D183" s="14">
        <v>0</v>
      </c>
      <c r="E183" s="15">
        <v>0</v>
      </c>
    </row>
    <row r="184" spans="1:5" x14ac:dyDescent="0.25">
      <c r="A184" s="179"/>
      <c r="B184" s="13" t="s">
        <v>139</v>
      </c>
      <c r="C184" s="14">
        <v>0</v>
      </c>
      <c r="D184" s="14">
        <v>0</v>
      </c>
      <c r="E184" s="15">
        <v>0</v>
      </c>
    </row>
    <row r="185" spans="1:5" x14ac:dyDescent="0.25">
      <c r="A185" s="179"/>
      <c r="B185" s="13" t="s">
        <v>140</v>
      </c>
      <c r="C185" s="14">
        <v>0</v>
      </c>
      <c r="D185" s="14">
        <v>6</v>
      </c>
      <c r="E185" s="15">
        <v>-1</v>
      </c>
    </row>
    <row r="186" spans="1:5" x14ac:dyDescent="0.25">
      <c r="A186" s="179"/>
      <c r="B186" s="13" t="s">
        <v>141</v>
      </c>
      <c r="C186" s="14">
        <v>14</v>
      </c>
      <c r="D186" s="14">
        <v>157</v>
      </c>
      <c r="E186" s="15">
        <v>-0.91082802547770703</v>
      </c>
    </row>
    <row r="187" spans="1:5" x14ac:dyDescent="0.25">
      <c r="A187" s="179"/>
      <c r="B187" s="13" t="s">
        <v>142</v>
      </c>
      <c r="C187" s="14">
        <v>59</v>
      </c>
      <c r="D187" s="14">
        <v>0</v>
      </c>
      <c r="E187" s="15">
        <v>0</v>
      </c>
    </row>
    <row r="188" spans="1:5" x14ac:dyDescent="0.25">
      <c r="A188" s="179"/>
      <c r="B188" s="13" t="s">
        <v>143</v>
      </c>
      <c r="C188" s="14">
        <v>0</v>
      </c>
      <c r="D188" s="14">
        <v>3</v>
      </c>
      <c r="E188" s="15">
        <v>-1</v>
      </c>
    </row>
    <row r="189" spans="1:5" x14ac:dyDescent="0.25">
      <c r="A189" s="179"/>
      <c r="B189" s="13" t="s">
        <v>144</v>
      </c>
      <c r="C189" s="14">
        <v>0</v>
      </c>
      <c r="D189" s="14">
        <v>12</v>
      </c>
      <c r="E189" s="15">
        <v>-1</v>
      </c>
    </row>
    <row r="190" spans="1:5" x14ac:dyDescent="0.25">
      <c r="A190" s="179"/>
      <c r="B190" s="13" t="s">
        <v>145</v>
      </c>
      <c r="C190" s="14">
        <v>33</v>
      </c>
      <c r="D190" s="14">
        <v>19</v>
      </c>
      <c r="E190" s="15">
        <v>0.73684210526315796</v>
      </c>
    </row>
    <row r="191" spans="1:5" x14ac:dyDescent="0.25">
      <c r="A191" s="179"/>
      <c r="B191" s="13" t="s">
        <v>146</v>
      </c>
      <c r="C191" s="14">
        <v>61</v>
      </c>
      <c r="D191" s="14">
        <v>79</v>
      </c>
      <c r="E191" s="15">
        <v>-0.227848101265823</v>
      </c>
    </row>
    <row r="192" spans="1:5" x14ac:dyDescent="0.25">
      <c r="A192" s="179"/>
      <c r="B192" s="13" t="s">
        <v>147</v>
      </c>
      <c r="C192" s="14">
        <v>48</v>
      </c>
      <c r="D192" s="14">
        <v>0</v>
      </c>
      <c r="E192" s="15">
        <v>0</v>
      </c>
    </row>
    <row r="193" spans="1:5" x14ac:dyDescent="0.25">
      <c r="A193" s="179"/>
      <c r="B193" s="13" t="s">
        <v>148</v>
      </c>
      <c r="C193" s="14">
        <v>1562</v>
      </c>
      <c r="D193" s="14">
        <v>1727</v>
      </c>
      <c r="E193" s="15">
        <v>-9.5541401273885398E-2</v>
      </c>
    </row>
    <row r="194" spans="1:5" x14ac:dyDescent="0.25">
      <c r="A194" s="179"/>
      <c r="B194" s="13" t="s">
        <v>149</v>
      </c>
      <c r="C194" s="14">
        <v>0</v>
      </c>
      <c r="D194" s="14">
        <v>1</v>
      </c>
      <c r="E194" s="15">
        <v>-1</v>
      </c>
    </row>
    <row r="195" spans="1:5" x14ac:dyDescent="0.25">
      <c r="A195" s="179"/>
      <c r="B195" s="13" t="s">
        <v>150</v>
      </c>
      <c r="C195" s="14">
        <v>48</v>
      </c>
      <c r="D195" s="14">
        <v>94</v>
      </c>
      <c r="E195" s="15">
        <v>-0.489361702127659</v>
      </c>
    </row>
    <row r="196" spans="1:5" x14ac:dyDescent="0.25">
      <c r="A196" s="179"/>
      <c r="B196" s="13" t="s">
        <v>151</v>
      </c>
      <c r="C196" s="14">
        <v>2</v>
      </c>
      <c r="D196" s="14">
        <v>2</v>
      </c>
      <c r="E196" s="15">
        <v>0</v>
      </c>
    </row>
    <row r="197" spans="1:5" x14ac:dyDescent="0.25">
      <c r="A197" s="179"/>
      <c r="B197" s="13" t="s">
        <v>152</v>
      </c>
      <c r="C197" s="14">
        <v>427</v>
      </c>
      <c r="D197" s="14">
        <v>45</v>
      </c>
      <c r="E197" s="15">
        <v>8.4888888888888907</v>
      </c>
    </row>
    <row r="198" spans="1:5" x14ac:dyDescent="0.25">
      <c r="A198" s="179"/>
      <c r="B198" s="13" t="s">
        <v>153</v>
      </c>
      <c r="C198" s="14">
        <v>0</v>
      </c>
      <c r="D198" s="14">
        <v>41</v>
      </c>
      <c r="E198" s="15">
        <v>-1</v>
      </c>
    </row>
    <row r="199" spans="1:5" x14ac:dyDescent="0.25">
      <c r="A199" s="179"/>
      <c r="B199" s="13" t="s">
        <v>154</v>
      </c>
      <c r="C199" s="14">
        <v>0</v>
      </c>
      <c r="D199" s="14">
        <v>1</v>
      </c>
      <c r="E199" s="15">
        <v>-1</v>
      </c>
    </row>
    <row r="200" spans="1:5" x14ac:dyDescent="0.25">
      <c r="A200" s="180"/>
      <c r="B200" s="13" t="s">
        <v>155</v>
      </c>
      <c r="C200" s="14">
        <v>1</v>
      </c>
      <c r="D200" s="14">
        <v>0</v>
      </c>
      <c r="E200" s="15">
        <v>0</v>
      </c>
    </row>
    <row r="201" spans="1:5" x14ac:dyDescent="0.25">
      <c r="A201" s="178" t="s">
        <v>156</v>
      </c>
      <c r="B201" s="13" t="s">
        <v>157</v>
      </c>
      <c r="C201" s="14">
        <v>1859</v>
      </c>
      <c r="D201" s="14">
        <v>2457</v>
      </c>
      <c r="E201" s="15">
        <v>-0.24338624338624301</v>
      </c>
    </row>
    <row r="202" spans="1:5" x14ac:dyDescent="0.25">
      <c r="A202" s="179"/>
      <c r="B202" s="13" t="s">
        <v>115</v>
      </c>
      <c r="C202" s="14">
        <v>489</v>
      </c>
      <c r="D202" s="14">
        <v>613</v>
      </c>
      <c r="E202" s="15">
        <v>-0.20228384991843401</v>
      </c>
    </row>
    <row r="203" spans="1:5" x14ac:dyDescent="0.25">
      <c r="A203" s="179"/>
      <c r="B203" s="13" t="s">
        <v>158</v>
      </c>
      <c r="C203" s="14">
        <v>630</v>
      </c>
      <c r="D203" s="14">
        <v>724</v>
      </c>
      <c r="E203" s="15">
        <v>-0.12983425414364599</v>
      </c>
    </row>
    <row r="204" spans="1:5" x14ac:dyDescent="0.25">
      <c r="A204" s="179"/>
      <c r="B204" s="13" t="s">
        <v>117</v>
      </c>
      <c r="C204" s="14">
        <v>252</v>
      </c>
      <c r="D204" s="14">
        <v>303</v>
      </c>
      <c r="E204" s="15">
        <v>-0.16831683168316799</v>
      </c>
    </row>
    <row r="205" spans="1:5" x14ac:dyDescent="0.25">
      <c r="A205" s="179"/>
      <c r="B205" s="13" t="s">
        <v>118</v>
      </c>
      <c r="C205" s="14">
        <v>0</v>
      </c>
      <c r="D205" s="14">
        <v>0</v>
      </c>
      <c r="E205" s="15">
        <v>0</v>
      </c>
    </row>
    <row r="206" spans="1:5" x14ac:dyDescent="0.25">
      <c r="A206" s="179"/>
      <c r="B206" s="13" t="s">
        <v>119</v>
      </c>
      <c r="C206" s="14">
        <v>7</v>
      </c>
      <c r="D206" s="14">
        <v>114</v>
      </c>
      <c r="E206" s="15">
        <v>-0.93859649122806998</v>
      </c>
    </row>
    <row r="207" spans="1:5" x14ac:dyDescent="0.25">
      <c r="A207" s="179"/>
      <c r="B207" s="13" t="s">
        <v>120</v>
      </c>
      <c r="C207" s="14">
        <v>1634</v>
      </c>
      <c r="D207" s="14">
        <v>2365</v>
      </c>
      <c r="E207" s="15">
        <v>-0.30909090909090903</v>
      </c>
    </row>
    <row r="208" spans="1:5" x14ac:dyDescent="0.25">
      <c r="A208" s="179"/>
      <c r="B208" s="13" t="s">
        <v>159</v>
      </c>
      <c r="C208" s="14">
        <v>4</v>
      </c>
      <c r="D208" s="14">
        <v>2</v>
      </c>
      <c r="E208" s="15">
        <v>1</v>
      </c>
    </row>
    <row r="209" spans="1:5" x14ac:dyDescent="0.25">
      <c r="A209" s="179"/>
      <c r="B209" s="13" t="s">
        <v>122</v>
      </c>
      <c r="C209" s="14">
        <v>399</v>
      </c>
      <c r="D209" s="14">
        <v>410</v>
      </c>
      <c r="E209" s="15">
        <v>-2.6829268292682899E-2</v>
      </c>
    </row>
    <row r="210" spans="1:5" x14ac:dyDescent="0.25">
      <c r="A210" s="179"/>
      <c r="B210" s="13" t="s">
        <v>160</v>
      </c>
      <c r="C210" s="14">
        <v>1117</v>
      </c>
      <c r="D210" s="14">
        <v>1100</v>
      </c>
      <c r="E210" s="15">
        <v>1.54545454545455E-2</v>
      </c>
    </row>
    <row r="211" spans="1:5" x14ac:dyDescent="0.25">
      <c r="A211" s="179"/>
      <c r="B211" s="13" t="s">
        <v>124</v>
      </c>
      <c r="C211" s="14">
        <v>49</v>
      </c>
      <c r="D211" s="14">
        <v>100</v>
      </c>
      <c r="E211" s="15">
        <v>-0.51</v>
      </c>
    </row>
    <row r="212" spans="1:5" x14ac:dyDescent="0.25">
      <c r="A212" s="179"/>
      <c r="B212" s="13" t="s">
        <v>125</v>
      </c>
      <c r="C212" s="14">
        <v>244</v>
      </c>
      <c r="D212" s="14">
        <v>391</v>
      </c>
      <c r="E212" s="15">
        <v>-0.375959079283887</v>
      </c>
    </row>
    <row r="213" spans="1:5" x14ac:dyDescent="0.25">
      <c r="A213" s="179"/>
      <c r="B213" s="13" t="s">
        <v>126</v>
      </c>
      <c r="C213" s="14">
        <v>0</v>
      </c>
      <c r="D213" s="14">
        <v>2</v>
      </c>
      <c r="E213" s="15">
        <v>-1</v>
      </c>
    </row>
    <row r="214" spans="1:5" x14ac:dyDescent="0.25">
      <c r="A214" s="179"/>
      <c r="B214" s="13" t="s">
        <v>127</v>
      </c>
      <c r="C214" s="14">
        <v>16</v>
      </c>
      <c r="D214" s="14">
        <v>16</v>
      </c>
      <c r="E214" s="15">
        <v>0</v>
      </c>
    </row>
    <row r="215" spans="1:5" x14ac:dyDescent="0.25">
      <c r="A215" s="179"/>
      <c r="B215" s="13" t="s">
        <v>128</v>
      </c>
      <c r="C215" s="14">
        <v>15</v>
      </c>
      <c r="D215" s="14">
        <v>9</v>
      </c>
      <c r="E215" s="15">
        <v>0.66666666666666696</v>
      </c>
    </row>
    <row r="216" spans="1:5" x14ac:dyDescent="0.25">
      <c r="A216" s="179"/>
      <c r="B216" s="13" t="s">
        <v>129</v>
      </c>
      <c r="C216" s="14">
        <v>0</v>
      </c>
      <c r="D216" s="14">
        <v>0</v>
      </c>
      <c r="E216" s="15">
        <v>0</v>
      </c>
    </row>
    <row r="217" spans="1:5" x14ac:dyDescent="0.25">
      <c r="A217" s="179"/>
      <c r="B217" s="13" t="s">
        <v>130</v>
      </c>
      <c r="C217" s="14">
        <v>5</v>
      </c>
      <c r="D217" s="14">
        <v>0</v>
      </c>
      <c r="E217" s="15">
        <v>0</v>
      </c>
    </row>
    <row r="218" spans="1:5" x14ac:dyDescent="0.25">
      <c r="A218" s="179"/>
      <c r="B218" s="13" t="s">
        <v>131</v>
      </c>
      <c r="C218" s="14">
        <v>874</v>
      </c>
      <c r="D218" s="14">
        <v>461</v>
      </c>
      <c r="E218" s="15">
        <v>0.89587852494577003</v>
      </c>
    </row>
    <row r="219" spans="1:5" x14ac:dyDescent="0.25">
      <c r="A219" s="179"/>
      <c r="B219" s="13" t="s">
        <v>132</v>
      </c>
      <c r="C219" s="14">
        <v>1202</v>
      </c>
      <c r="D219" s="14">
        <v>1350</v>
      </c>
      <c r="E219" s="15">
        <v>-0.10962962962962999</v>
      </c>
    </row>
    <row r="220" spans="1:5" x14ac:dyDescent="0.25">
      <c r="A220" s="179"/>
      <c r="B220" s="13" t="s">
        <v>133</v>
      </c>
      <c r="C220" s="14">
        <v>521</v>
      </c>
      <c r="D220" s="14">
        <v>320</v>
      </c>
      <c r="E220" s="15">
        <v>0.62812500000000004</v>
      </c>
    </row>
    <row r="221" spans="1:5" x14ac:dyDescent="0.25">
      <c r="A221" s="179"/>
      <c r="B221" s="13" t="s">
        <v>134</v>
      </c>
      <c r="C221" s="14">
        <v>330</v>
      </c>
      <c r="D221" s="14">
        <v>0</v>
      </c>
      <c r="E221" s="15">
        <v>0</v>
      </c>
    </row>
    <row r="222" spans="1:5" x14ac:dyDescent="0.25">
      <c r="A222" s="179"/>
      <c r="B222" s="13" t="s">
        <v>161</v>
      </c>
      <c r="C222" s="14">
        <v>172</v>
      </c>
      <c r="D222" s="14">
        <v>23</v>
      </c>
      <c r="E222" s="15">
        <v>6.4782608695652204</v>
      </c>
    </row>
    <row r="223" spans="1:5" x14ac:dyDescent="0.25">
      <c r="A223" s="179"/>
      <c r="B223" s="13" t="s">
        <v>136</v>
      </c>
      <c r="C223" s="14">
        <v>15</v>
      </c>
      <c r="D223" s="14">
        <v>14</v>
      </c>
      <c r="E223" s="15">
        <v>7.1428571428571397E-2</v>
      </c>
    </row>
    <row r="224" spans="1:5" x14ac:dyDescent="0.25">
      <c r="A224" s="179"/>
      <c r="B224" s="13" t="s">
        <v>137</v>
      </c>
      <c r="C224" s="14">
        <v>0</v>
      </c>
      <c r="D224" s="14">
        <v>2</v>
      </c>
      <c r="E224" s="15">
        <v>-1</v>
      </c>
    </row>
    <row r="225" spans="1:5" x14ac:dyDescent="0.25">
      <c r="A225" s="179"/>
      <c r="B225" s="13" t="s">
        <v>138</v>
      </c>
      <c r="C225" s="14">
        <v>0</v>
      </c>
      <c r="D225" s="14">
        <v>0</v>
      </c>
      <c r="E225" s="15">
        <v>0</v>
      </c>
    </row>
    <row r="226" spans="1:5" x14ac:dyDescent="0.25">
      <c r="A226" s="179"/>
      <c r="B226" s="13" t="s">
        <v>139</v>
      </c>
      <c r="C226" s="14">
        <v>0</v>
      </c>
      <c r="D226" s="14">
        <v>0</v>
      </c>
      <c r="E226" s="15">
        <v>0</v>
      </c>
    </row>
    <row r="227" spans="1:5" x14ac:dyDescent="0.25">
      <c r="A227" s="179"/>
      <c r="B227" s="13" t="s">
        <v>162</v>
      </c>
      <c r="C227" s="14">
        <v>0</v>
      </c>
      <c r="D227" s="14">
        <v>6</v>
      </c>
      <c r="E227" s="15">
        <v>-1</v>
      </c>
    </row>
    <row r="228" spans="1:5" x14ac:dyDescent="0.25">
      <c r="A228" s="179"/>
      <c r="B228" s="13" t="s">
        <v>141</v>
      </c>
      <c r="C228" s="14">
        <v>30</v>
      </c>
      <c r="D228" s="14">
        <v>157</v>
      </c>
      <c r="E228" s="15">
        <v>-0.80891719745222901</v>
      </c>
    </row>
    <row r="229" spans="1:5" x14ac:dyDescent="0.25">
      <c r="A229" s="179"/>
      <c r="B229" s="13" t="s">
        <v>142</v>
      </c>
      <c r="C229" s="14">
        <v>59</v>
      </c>
      <c r="D229" s="14">
        <v>0</v>
      </c>
      <c r="E229" s="15">
        <v>0</v>
      </c>
    </row>
    <row r="230" spans="1:5" x14ac:dyDescent="0.25">
      <c r="A230" s="179"/>
      <c r="B230" s="13" t="s">
        <v>143</v>
      </c>
      <c r="C230" s="14">
        <v>0</v>
      </c>
      <c r="D230" s="14">
        <v>3</v>
      </c>
      <c r="E230" s="15">
        <v>-1</v>
      </c>
    </row>
    <row r="231" spans="1:5" x14ac:dyDescent="0.25">
      <c r="A231" s="179"/>
      <c r="B231" s="13" t="s">
        <v>144</v>
      </c>
      <c r="C231" s="14">
        <v>0</v>
      </c>
      <c r="D231" s="14">
        <v>12</v>
      </c>
      <c r="E231" s="15">
        <v>-1</v>
      </c>
    </row>
    <row r="232" spans="1:5" x14ac:dyDescent="0.25">
      <c r="A232" s="179"/>
      <c r="B232" s="13" t="s">
        <v>145</v>
      </c>
      <c r="C232" s="14">
        <v>63</v>
      </c>
      <c r="D232" s="14">
        <v>42</v>
      </c>
      <c r="E232" s="15">
        <v>0.5</v>
      </c>
    </row>
    <row r="233" spans="1:5" x14ac:dyDescent="0.25">
      <c r="A233" s="179"/>
      <c r="B233" s="13" t="s">
        <v>146</v>
      </c>
      <c r="C233" s="14">
        <v>61</v>
      </c>
      <c r="D233" s="14">
        <v>91</v>
      </c>
      <c r="E233" s="15">
        <v>-0.32967032967033</v>
      </c>
    </row>
    <row r="234" spans="1:5" x14ac:dyDescent="0.25">
      <c r="A234" s="179"/>
      <c r="B234" s="13" t="s">
        <v>147</v>
      </c>
      <c r="C234" s="14">
        <v>48</v>
      </c>
      <c r="D234" s="14">
        <v>0</v>
      </c>
      <c r="E234" s="15">
        <v>0</v>
      </c>
    </row>
    <row r="235" spans="1:5" x14ac:dyDescent="0.25">
      <c r="A235" s="179"/>
      <c r="B235" s="13" t="s">
        <v>148</v>
      </c>
      <c r="C235" s="14">
        <v>1562</v>
      </c>
      <c r="D235" s="14">
        <v>0</v>
      </c>
      <c r="E235" s="15">
        <v>0</v>
      </c>
    </row>
    <row r="236" spans="1:5" x14ac:dyDescent="0.25">
      <c r="A236" s="179"/>
      <c r="B236" s="13" t="s">
        <v>149</v>
      </c>
      <c r="C236" s="14">
        <v>0</v>
      </c>
      <c r="D236" s="14">
        <v>1</v>
      </c>
      <c r="E236" s="15">
        <v>-1</v>
      </c>
    </row>
    <row r="237" spans="1:5" x14ac:dyDescent="0.25">
      <c r="A237" s="179"/>
      <c r="B237" s="13" t="s">
        <v>150</v>
      </c>
      <c r="C237" s="14">
        <v>48</v>
      </c>
      <c r="D237" s="14">
        <v>94</v>
      </c>
      <c r="E237" s="15">
        <v>-0.489361702127659</v>
      </c>
    </row>
    <row r="238" spans="1:5" x14ac:dyDescent="0.25">
      <c r="A238" s="179"/>
      <c r="B238" s="13" t="s">
        <v>151</v>
      </c>
      <c r="C238" s="14">
        <v>4</v>
      </c>
      <c r="D238" s="14">
        <v>2</v>
      </c>
      <c r="E238" s="15">
        <v>1</v>
      </c>
    </row>
    <row r="239" spans="1:5" x14ac:dyDescent="0.25">
      <c r="A239" s="179"/>
      <c r="B239" s="13" t="s">
        <v>152</v>
      </c>
      <c r="C239" s="14">
        <v>427</v>
      </c>
      <c r="D239" s="14">
        <v>45</v>
      </c>
      <c r="E239" s="15">
        <v>8.4888888888888907</v>
      </c>
    </row>
    <row r="240" spans="1:5" x14ac:dyDescent="0.25">
      <c r="A240" s="179"/>
      <c r="B240" s="13" t="s">
        <v>153</v>
      </c>
      <c r="C240" s="14">
        <v>0</v>
      </c>
      <c r="D240" s="14">
        <v>41</v>
      </c>
      <c r="E240" s="15">
        <v>-1</v>
      </c>
    </row>
    <row r="241" spans="1:5" x14ac:dyDescent="0.25">
      <c r="A241" s="179"/>
      <c r="B241" s="13" t="s">
        <v>154</v>
      </c>
      <c r="C241" s="14">
        <v>0</v>
      </c>
      <c r="D241" s="14">
        <v>4</v>
      </c>
      <c r="E241" s="15">
        <v>-1</v>
      </c>
    </row>
    <row r="242" spans="1:5" x14ac:dyDescent="0.25">
      <c r="A242" s="180"/>
      <c r="B242" s="13" t="s">
        <v>155</v>
      </c>
      <c r="C242" s="14">
        <v>1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7"/>
      <c r="C246" s="14">
        <v>6</v>
      </c>
      <c r="D246" s="14">
        <v>1658</v>
      </c>
      <c r="E246" s="15">
        <v>-0.99638118214716498</v>
      </c>
    </row>
    <row r="247" spans="1:5" x14ac:dyDescent="0.25">
      <c r="A247" s="12" t="s">
        <v>165</v>
      </c>
      <c r="B247" s="17"/>
      <c r="C247" s="14">
        <v>11</v>
      </c>
      <c r="D247" s="14">
        <v>239</v>
      </c>
      <c r="E247" s="15">
        <v>-0.95397489539748903</v>
      </c>
    </row>
    <row r="248" spans="1:5" x14ac:dyDescent="0.25">
      <c r="A248" s="12" t="s">
        <v>166</v>
      </c>
      <c r="B248" s="17"/>
      <c r="C248" s="14">
        <v>21</v>
      </c>
      <c r="D248" s="14">
        <v>411</v>
      </c>
      <c r="E248" s="15">
        <v>-0.94890510948905105</v>
      </c>
    </row>
    <row r="249" spans="1:5" x14ac:dyDescent="0.25">
      <c r="A249" s="16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7"/>
      <c r="C252" s="14">
        <v>115</v>
      </c>
      <c r="D252" s="14">
        <v>216</v>
      </c>
      <c r="E252" s="15">
        <v>-0.467592592592593</v>
      </c>
    </row>
    <row r="253" spans="1:5" x14ac:dyDescent="0.25">
      <c r="A253" s="178" t="s">
        <v>169</v>
      </c>
      <c r="B253" s="13" t="s">
        <v>170</v>
      </c>
      <c r="C253" s="14">
        <v>6</v>
      </c>
      <c r="D253" s="14">
        <v>0</v>
      </c>
      <c r="E253" s="15">
        <v>0</v>
      </c>
    </row>
    <row r="254" spans="1:5" x14ac:dyDescent="0.25">
      <c r="A254" s="179"/>
      <c r="B254" s="13" t="s">
        <v>171</v>
      </c>
      <c r="C254" s="14">
        <v>0</v>
      </c>
      <c r="D254" s="14">
        <v>4</v>
      </c>
      <c r="E254" s="15">
        <v>-1</v>
      </c>
    </row>
    <row r="255" spans="1:5" x14ac:dyDescent="0.25">
      <c r="A255" s="180"/>
      <c r="B255" s="13" t="s">
        <v>172</v>
      </c>
      <c r="C255" s="14">
        <v>6</v>
      </c>
      <c r="D255" s="14">
        <v>3</v>
      </c>
      <c r="E255" s="15">
        <v>1</v>
      </c>
    </row>
    <row r="256" spans="1:5" x14ac:dyDescent="0.25">
      <c r="A256" s="12" t="s">
        <v>173</v>
      </c>
      <c r="B256" s="17"/>
      <c r="C256" s="14">
        <v>0</v>
      </c>
      <c r="D256" s="14">
        <v>0</v>
      </c>
      <c r="E256" s="15">
        <v>0</v>
      </c>
    </row>
    <row r="257" spans="1:5" x14ac:dyDescent="0.25">
      <c r="A257" s="12" t="s">
        <v>174</v>
      </c>
      <c r="B257" s="17"/>
      <c r="C257" s="14">
        <v>5</v>
      </c>
      <c r="D257" s="14">
        <v>14</v>
      </c>
      <c r="E257" s="15">
        <v>-0.64285714285714302</v>
      </c>
    </row>
    <row r="258" spans="1:5" x14ac:dyDescent="0.25">
      <c r="A258" s="12" t="s">
        <v>106</v>
      </c>
      <c r="B258" s="17"/>
      <c r="C258" s="14">
        <v>355</v>
      </c>
      <c r="D258" s="14">
        <v>253</v>
      </c>
      <c r="E258" s="15">
        <v>0.40316205533596799</v>
      </c>
    </row>
    <row r="259" spans="1:5" x14ac:dyDescent="0.25">
      <c r="A259" s="16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7"/>
      <c r="C262" s="14">
        <v>124</v>
      </c>
      <c r="D262" s="14">
        <v>157</v>
      </c>
      <c r="E262" s="15">
        <v>-0.210191082802548</v>
      </c>
    </row>
    <row r="263" spans="1:5" x14ac:dyDescent="0.25">
      <c r="A263" s="178" t="s">
        <v>64</v>
      </c>
      <c r="B263" s="13" t="s">
        <v>177</v>
      </c>
      <c r="C263" s="14">
        <v>64</v>
      </c>
      <c r="D263" s="14">
        <v>68</v>
      </c>
      <c r="E263" s="15">
        <v>-5.8823529411764698E-2</v>
      </c>
    </row>
    <row r="264" spans="1:5" x14ac:dyDescent="0.25">
      <c r="A264" s="180"/>
      <c r="B264" s="13" t="s">
        <v>106</v>
      </c>
      <c r="C264" s="14">
        <v>1</v>
      </c>
      <c r="D264" s="14">
        <v>0</v>
      </c>
      <c r="E264" s="15">
        <v>0</v>
      </c>
    </row>
    <row r="265" spans="1:5" x14ac:dyDescent="0.25">
      <c r="A265" s="12" t="s">
        <v>178</v>
      </c>
      <c r="B265" s="17"/>
      <c r="C265" s="14">
        <v>2</v>
      </c>
      <c r="D265" s="14">
        <v>0</v>
      </c>
      <c r="E265" s="15">
        <v>0</v>
      </c>
    </row>
    <row r="266" spans="1:5" x14ac:dyDescent="0.25">
      <c r="A266" s="12" t="s">
        <v>179</v>
      </c>
      <c r="B266" s="17"/>
      <c r="C266" s="14">
        <v>6</v>
      </c>
      <c r="D266" s="14">
        <v>0</v>
      </c>
      <c r="E266" s="15">
        <v>0</v>
      </c>
    </row>
    <row r="267" spans="1:5" x14ac:dyDescent="0.25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25">
      <c r="A268" s="16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178" t="s">
        <v>182</v>
      </c>
      <c r="B271" s="13" t="s">
        <v>183</v>
      </c>
      <c r="C271" s="14">
        <v>0</v>
      </c>
      <c r="D271" s="14">
        <v>2</v>
      </c>
      <c r="E271" s="15">
        <v>-1</v>
      </c>
    </row>
    <row r="272" spans="1:5" x14ac:dyDescent="0.25">
      <c r="A272" s="180"/>
      <c r="B272" s="13" t="s">
        <v>184</v>
      </c>
      <c r="C272" s="14">
        <v>52</v>
      </c>
      <c r="D272" s="14">
        <v>58</v>
      </c>
      <c r="E272" s="15">
        <v>-0.10344827586206901</v>
      </c>
    </row>
    <row r="273" spans="1:5" x14ac:dyDescent="0.25">
      <c r="A273" s="12" t="s">
        <v>185</v>
      </c>
      <c r="B273" s="17"/>
      <c r="C273" s="14">
        <v>255</v>
      </c>
      <c r="D273" s="14">
        <v>727</v>
      </c>
      <c r="E273" s="15">
        <v>-0.64924346629986296</v>
      </c>
    </row>
    <row r="274" spans="1:5" x14ac:dyDescent="0.25">
      <c r="A274" s="12" t="s">
        <v>186</v>
      </c>
      <c r="B274" s="17"/>
      <c r="C274" s="14">
        <v>0</v>
      </c>
      <c r="D274" s="14">
        <v>0</v>
      </c>
      <c r="E274" s="15">
        <v>0</v>
      </c>
    </row>
    <row r="275" spans="1:5" x14ac:dyDescent="0.25">
      <c r="A275" s="16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12" t="s">
        <v>188</v>
      </c>
      <c r="B278" s="17"/>
      <c r="C278" s="14">
        <v>0</v>
      </c>
      <c r="D278" s="14">
        <v>0</v>
      </c>
      <c r="E278" s="15">
        <v>0</v>
      </c>
    </row>
    <row r="279" spans="1:5" x14ac:dyDescent="0.25">
      <c r="A279" s="12" t="s">
        <v>189</v>
      </c>
      <c r="B279" s="17"/>
      <c r="C279" s="14">
        <v>0</v>
      </c>
      <c r="D279" s="14">
        <v>0</v>
      </c>
      <c r="E279" s="15">
        <v>0</v>
      </c>
    </row>
    <row r="280" spans="1:5" x14ac:dyDescent="0.25">
      <c r="A280" s="12" t="s">
        <v>190</v>
      </c>
      <c r="B280" s="17"/>
      <c r="C280" s="14">
        <v>0</v>
      </c>
      <c r="D280" s="14">
        <v>0</v>
      </c>
      <c r="E280" s="15">
        <v>0</v>
      </c>
    </row>
    <row r="281" spans="1:5" x14ac:dyDescent="0.25">
      <c r="A281" s="8" t="s">
        <v>191</v>
      </c>
    </row>
    <row r="282" spans="1:5" ht="22.5" x14ac:dyDescent="0.25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25">
      <c r="A283" s="185" t="s">
        <v>193</v>
      </c>
      <c r="B283" s="13" t="s">
        <v>194</v>
      </c>
      <c r="C283" s="14">
        <v>0</v>
      </c>
      <c r="D283" s="14">
        <v>0</v>
      </c>
      <c r="E283" s="23">
        <v>0</v>
      </c>
    </row>
    <row r="284" spans="1:5" x14ac:dyDescent="0.25">
      <c r="A284" s="186"/>
      <c r="B284" s="13" t="s">
        <v>195</v>
      </c>
      <c r="C284" s="14">
        <v>931</v>
      </c>
      <c r="D284" s="14">
        <v>997</v>
      </c>
      <c r="E284" s="23">
        <v>0</v>
      </c>
    </row>
    <row r="285" spans="1:5" x14ac:dyDescent="0.25">
      <c r="A285" s="187"/>
      <c r="B285" s="13" t="s">
        <v>196</v>
      </c>
      <c r="C285" s="14">
        <v>10</v>
      </c>
      <c r="D285" s="14">
        <v>18</v>
      </c>
      <c r="E285" s="23">
        <v>0</v>
      </c>
    </row>
    <row r="286" spans="1:5" x14ac:dyDescent="0.25">
      <c r="A286" s="185" t="s">
        <v>197</v>
      </c>
      <c r="B286" s="13" t="s">
        <v>198</v>
      </c>
      <c r="C286" s="14">
        <v>0</v>
      </c>
      <c r="D286" s="14">
        <v>0</v>
      </c>
      <c r="E286" s="23">
        <v>0</v>
      </c>
    </row>
    <row r="287" spans="1:5" x14ac:dyDescent="0.25">
      <c r="A287" s="186"/>
      <c r="B287" s="13" t="s">
        <v>199</v>
      </c>
      <c r="C287" s="14">
        <v>4</v>
      </c>
      <c r="D287" s="14">
        <v>1</v>
      </c>
      <c r="E287" s="23">
        <v>1</v>
      </c>
    </row>
    <row r="288" spans="1:5" x14ac:dyDescent="0.25">
      <c r="A288" s="187"/>
      <c r="B288" s="13" t="s">
        <v>200</v>
      </c>
      <c r="C288" s="14">
        <v>0</v>
      </c>
      <c r="D288" s="14">
        <v>0</v>
      </c>
      <c r="E288" s="23">
        <v>0</v>
      </c>
    </row>
    <row r="289" spans="1:5" x14ac:dyDescent="0.25">
      <c r="A289" s="22" t="s">
        <v>201</v>
      </c>
      <c r="B289" s="13" t="s">
        <v>202</v>
      </c>
      <c r="C289" s="14">
        <v>14</v>
      </c>
      <c r="D289" s="14">
        <v>18</v>
      </c>
      <c r="E289" s="23">
        <v>23</v>
      </c>
    </row>
    <row r="290" spans="1:5" x14ac:dyDescent="0.25">
      <c r="A290" s="185" t="s">
        <v>203</v>
      </c>
      <c r="B290" s="13" t="s">
        <v>204</v>
      </c>
      <c r="C290" s="14">
        <v>4</v>
      </c>
      <c r="D290" s="14">
        <v>30</v>
      </c>
      <c r="E290" s="23">
        <v>1</v>
      </c>
    </row>
    <row r="291" spans="1:5" x14ac:dyDescent="0.25">
      <c r="A291" s="186"/>
      <c r="B291" s="13" t="s">
        <v>205</v>
      </c>
      <c r="C291" s="14">
        <v>0</v>
      </c>
      <c r="D291" s="14">
        <v>0</v>
      </c>
      <c r="E291" s="23">
        <v>0</v>
      </c>
    </row>
    <row r="292" spans="1:5" x14ac:dyDescent="0.25">
      <c r="A292" s="187"/>
      <c r="B292" s="13" t="s">
        <v>206</v>
      </c>
      <c r="C292" s="14">
        <v>42</v>
      </c>
      <c r="D292" s="14">
        <v>82</v>
      </c>
      <c r="E292" s="23">
        <v>0</v>
      </c>
    </row>
    <row r="293" spans="1:5" x14ac:dyDescent="0.25">
      <c r="A293" s="22" t="s">
        <v>207</v>
      </c>
      <c r="B293" s="13" t="s">
        <v>208</v>
      </c>
      <c r="C293" s="14">
        <v>1</v>
      </c>
      <c r="D293" s="14">
        <v>0</v>
      </c>
      <c r="E293" s="23">
        <v>0</v>
      </c>
    </row>
    <row r="294" spans="1:5" x14ac:dyDescent="0.25">
      <c r="A294" s="185" t="s">
        <v>209</v>
      </c>
      <c r="B294" s="13" t="s">
        <v>200</v>
      </c>
      <c r="C294" s="14">
        <v>3</v>
      </c>
      <c r="D294" s="14">
        <v>0</v>
      </c>
      <c r="E294" s="23">
        <v>2</v>
      </c>
    </row>
    <row r="295" spans="1:5" x14ac:dyDescent="0.25">
      <c r="A295" s="186"/>
      <c r="B295" s="13" t="s">
        <v>210</v>
      </c>
      <c r="C295" s="14">
        <v>37</v>
      </c>
      <c r="D295" s="14">
        <v>68</v>
      </c>
      <c r="E295" s="23">
        <v>23</v>
      </c>
    </row>
    <row r="296" spans="1:5" x14ac:dyDescent="0.25">
      <c r="A296" s="187"/>
      <c r="B296" s="13" t="s">
        <v>211</v>
      </c>
      <c r="C296" s="14">
        <v>7</v>
      </c>
      <c r="D296" s="14">
        <v>22</v>
      </c>
      <c r="E296" s="23">
        <v>6</v>
      </c>
    </row>
    <row r="297" spans="1:5" x14ac:dyDescent="0.25">
      <c r="A297" s="185" t="s">
        <v>212</v>
      </c>
      <c r="B297" s="13" t="s">
        <v>213</v>
      </c>
      <c r="C297" s="14">
        <v>2</v>
      </c>
      <c r="D297" s="14">
        <v>1</v>
      </c>
      <c r="E297" s="23">
        <v>2</v>
      </c>
    </row>
    <row r="298" spans="1:5" x14ac:dyDescent="0.25">
      <c r="A298" s="186"/>
      <c r="B298" s="13" t="s">
        <v>214</v>
      </c>
      <c r="C298" s="14">
        <v>0</v>
      </c>
      <c r="D298" s="14">
        <v>0</v>
      </c>
      <c r="E298" s="23">
        <v>0</v>
      </c>
    </row>
    <row r="299" spans="1:5" x14ac:dyDescent="0.25">
      <c r="A299" s="186"/>
      <c r="B299" s="13" t="s">
        <v>215</v>
      </c>
      <c r="C299" s="14">
        <v>332</v>
      </c>
      <c r="D299" s="14">
        <v>704</v>
      </c>
      <c r="E299" s="23">
        <v>168</v>
      </c>
    </row>
    <row r="300" spans="1:5" x14ac:dyDescent="0.25">
      <c r="A300" s="186"/>
      <c r="B300" s="13" t="s">
        <v>216</v>
      </c>
      <c r="C300" s="14">
        <v>587</v>
      </c>
      <c r="D300" s="14">
        <v>884</v>
      </c>
      <c r="E300" s="23">
        <v>0</v>
      </c>
    </row>
    <row r="301" spans="1:5" x14ac:dyDescent="0.25">
      <c r="A301" s="186"/>
      <c r="B301" s="13" t="s">
        <v>217</v>
      </c>
      <c r="C301" s="14">
        <v>523</v>
      </c>
      <c r="D301" s="14">
        <v>758</v>
      </c>
      <c r="E301" s="23">
        <v>87</v>
      </c>
    </row>
    <row r="302" spans="1:5" x14ac:dyDescent="0.25">
      <c r="A302" s="186"/>
      <c r="B302" s="13" t="s">
        <v>218</v>
      </c>
      <c r="C302" s="14">
        <v>478</v>
      </c>
      <c r="D302" s="14">
        <v>920</v>
      </c>
      <c r="E302" s="23">
        <v>287</v>
      </c>
    </row>
    <row r="303" spans="1:5" x14ac:dyDescent="0.25">
      <c r="A303" s="186"/>
      <c r="B303" s="13" t="s">
        <v>219</v>
      </c>
      <c r="C303" s="14">
        <v>138</v>
      </c>
      <c r="D303" s="14">
        <v>212</v>
      </c>
      <c r="E303" s="23">
        <v>0</v>
      </c>
    </row>
    <row r="304" spans="1:5" x14ac:dyDescent="0.25">
      <c r="A304" s="186"/>
      <c r="B304" s="13" t="s">
        <v>220</v>
      </c>
      <c r="C304" s="14">
        <v>14</v>
      </c>
      <c r="D304" s="14">
        <v>19</v>
      </c>
      <c r="E304" s="23">
        <v>3</v>
      </c>
    </row>
    <row r="305" spans="1:5" x14ac:dyDescent="0.25">
      <c r="A305" s="186"/>
      <c r="B305" s="13" t="s">
        <v>221</v>
      </c>
      <c r="C305" s="14">
        <v>313</v>
      </c>
      <c r="D305" s="14">
        <v>128</v>
      </c>
      <c r="E305" s="23">
        <v>121</v>
      </c>
    </row>
    <row r="306" spans="1:5" x14ac:dyDescent="0.25">
      <c r="A306" s="186"/>
      <c r="B306" s="13" t="s">
        <v>222</v>
      </c>
      <c r="C306" s="14">
        <v>3</v>
      </c>
      <c r="D306" s="14">
        <v>6</v>
      </c>
      <c r="E306" s="23">
        <v>0</v>
      </c>
    </row>
    <row r="307" spans="1:5" x14ac:dyDescent="0.25">
      <c r="A307" s="186"/>
      <c r="B307" s="13" t="s">
        <v>223</v>
      </c>
      <c r="C307" s="14">
        <v>1</v>
      </c>
      <c r="D307" s="14">
        <v>0</v>
      </c>
      <c r="E307" s="23">
        <v>0</v>
      </c>
    </row>
    <row r="308" spans="1:5" x14ac:dyDescent="0.25">
      <c r="A308" s="186"/>
      <c r="B308" s="13" t="s">
        <v>224</v>
      </c>
      <c r="C308" s="14">
        <v>421</v>
      </c>
      <c r="D308" s="14">
        <v>726</v>
      </c>
      <c r="E308" s="23">
        <v>219</v>
      </c>
    </row>
    <row r="309" spans="1:5" x14ac:dyDescent="0.25">
      <c r="A309" s="186"/>
      <c r="B309" s="13" t="s">
        <v>225</v>
      </c>
      <c r="C309" s="14">
        <v>359</v>
      </c>
      <c r="D309" s="14">
        <v>522</v>
      </c>
      <c r="E309" s="23">
        <v>0</v>
      </c>
    </row>
    <row r="310" spans="1:5" x14ac:dyDescent="0.25">
      <c r="A310" s="186"/>
      <c r="B310" s="13" t="s">
        <v>226</v>
      </c>
      <c r="C310" s="14">
        <v>7</v>
      </c>
      <c r="D310" s="14">
        <v>15</v>
      </c>
      <c r="E310" s="23">
        <v>2</v>
      </c>
    </row>
    <row r="311" spans="1:5" x14ac:dyDescent="0.25">
      <c r="A311" s="187"/>
      <c r="B311" s="13" t="s">
        <v>227</v>
      </c>
      <c r="C311" s="14">
        <v>25</v>
      </c>
      <c r="D311" s="14">
        <v>38</v>
      </c>
      <c r="E311" s="23">
        <v>0</v>
      </c>
    </row>
    <row r="312" spans="1:5" x14ac:dyDescent="0.25">
      <c r="A312" s="185" t="s">
        <v>228</v>
      </c>
      <c r="B312" s="13" t="s">
        <v>229</v>
      </c>
      <c r="C312" s="14">
        <v>0</v>
      </c>
      <c r="D312" s="14">
        <v>0</v>
      </c>
      <c r="E312" s="23">
        <v>0</v>
      </c>
    </row>
    <row r="313" spans="1:5" x14ac:dyDescent="0.25">
      <c r="A313" s="186"/>
      <c r="B313" s="13" t="s">
        <v>230</v>
      </c>
      <c r="C313" s="14">
        <v>0</v>
      </c>
      <c r="D313" s="14">
        <v>0</v>
      </c>
      <c r="E313" s="23">
        <v>0</v>
      </c>
    </row>
    <row r="314" spans="1:5" x14ac:dyDescent="0.25">
      <c r="A314" s="186"/>
      <c r="B314" s="13" t="s">
        <v>231</v>
      </c>
      <c r="C314" s="14">
        <v>0</v>
      </c>
      <c r="D314" s="14">
        <v>0</v>
      </c>
      <c r="E314" s="23">
        <v>0</v>
      </c>
    </row>
    <row r="315" spans="1:5" x14ac:dyDescent="0.25">
      <c r="A315" s="186"/>
      <c r="B315" s="13" t="s">
        <v>232</v>
      </c>
      <c r="C315" s="14">
        <v>0</v>
      </c>
      <c r="D315" s="14">
        <v>0</v>
      </c>
      <c r="E315" s="23">
        <v>0</v>
      </c>
    </row>
    <row r="316" spans="1:5" x14ac:dyDescent="0.25">
      <c r="A316" s="186"/>
      <c r="B316" s="13" t="s">
        <v>233</v>
      </c>
      <c r="C316" s="14">
        <v>48</v>
      </c>
      <c r="D316" s="14">
        <v>82</v>
      </c>
      <c r="E316" s="23">
        <v>12</v>
      </c>
    </row>
    <row r="317" spans="1:5" x14ac:dyDescent="0.25">
      <c r="A317" s="186"/>
      <c r="B317" s="13" t="s">
        <v>234</v>
      </c>
      <c r="C317" s="14">
        <v>0</v>
      </c>
      <c r="D317" s="14">
        <v>0</v>
      </c>
      <c r="E317" s="23">
        <v>0</v>
      </c>
    </row>
    <row r="318" spans="1:5" x14ac:dyDescent="0.25">
      <c r="A318" s="186"/>
      <c r="B318" s="13" t="s">
        <v>235</v>
      </c>
      <c r="C318" s="14">
        <v>0</v>
      </c>
      <c r="D318" s="14">
        <v>0</v>
      </c>
      <c r="E318" s="23">
        <v>0</v>
      </c>
    </row>
    <row r="319" spans="1:5" x14ac:dyDescent="0.25">
      <c r="A319" s="186"/>
      <c r="B319" s="13" t="s">
        <v>236</v>
      </c>
      <c r="C319" s="14">
        <v>70</v>
      </c>
      <c r="D319" s="14">
        <v>107</v>
      </c>
      <c r="E319" s="23">
        <v>24</v>
      </c>
    </row>
    <row r="320" spans="1:5" x14ac:dyDescent="0.25">
      <c r="A320" s="186"/>
      <c r="B320" s="13" t="s">
        <v>237</v>
      </c>
      <c r="C320" s="14">
        <v>127</v>
      </c>
      <c r="D320" s="14">
        <v>100</v>
      </c>
      <c r="E320" s="23">
        <v>1</v>
      </c>
    </row>
    <row r="321" spans="1:5" x14ac:dyDescent="0.25">
      <c r="A321" s="186"/>
      <c r="B321" s="13" t="s">
        <v>238</v>
      </c>
      <c r="C321" s="14">
        <v>5</v>
      </c>
      <c r="D321" s="14">
        <v>11</v>
      </c>
      <c r="E321" s="23">
        <v>3</v>
      </c>
    </row>
    <row r="322" spans="1:5" x14ac:dyDescent="0.25">
      <c r="A322" s="186"/>
      <c r="B322" s="13" t="s">
        <v>239</v>
      </c>
      <c r="C322" s="14">
        <v>38</v>
      </c>
      <c r="D322" s="14">
        <v>76</v>
      </c>
      <c r="E322" s="23">
        <v>18</v>
      </c>
    </row>
    <row r="323" spans="1:5" x14ac:dyDescent="0.25">
      <c r="A323" s="186"/>
      <c r="B323" s="13" t="s">
        <v>240</v>
      </c>
      <c r="C323" s="14">
        <v>1</v>
      </c>
      <c r="D323" s="14">
        <v>0</v>
      </c>
      <c r="E323" s="23">
        <v>0</v>
      </c>
    </row>
    <row r="324" spans="1:5" x14ac:dyDescent="0.25">
      <c r="A324" s="186"/>
      <c r="B324" s="13" t="s">
        <v>241</v>
      </c>
      <c r="C324" s="14">
        <v>0</v>
      </c>
      <c r="D324" s="14">
        <v>0</v>
      </c>
      <c r="E324" s="23">
        <v>0</v>
      </c>
    </row>
    <row r="325" spans="1:5" x14ac:dyDescent="0.25">
      <c r="A325" s="186"/>
      <c r="B325" s="13" t="s">
        <v>242</v>
      </c>
      <c r="C325" s="14">
        <v>4</v>
      </c>
      <c r="D325" s="14">
        <v>6</v>
      </c>
      <c r="E325" s="23">
        <v>1</v>
      </c>
    </row>
    <row r="326" spans="1:5" x14ac:dyDescent="0.25">
      <c r="A326" s="186"/>
      <c r="B326" s="13" t="s">
        <v>243</v>
      </c>
      <c r="C326" s="14">
        <v>0</v>
      </c>
      <c r="D326" s="14">
        <v>0</v>
      </c>
      <c r="E326" s="23">
        <v>0</v>
      </c>
    </row>
    <row r="327" spans="1:5" x14ac:dyDescent="0.25">
      <c r="A327" s="186"/>
      <c r="B327" s="13" t="s">
        <v>244</v>
      </c>
      <c r="C327" s="14">
        <v>0</v>
      </c>
      <c r="D327" s="14">
        <v>0</v>
      </c>
      <c r="E327" s="23">
        <v>0</v>
      </c>
    </row>
    <row r="328" spans="1:5" x14ac:dyDescent="0.25">
      <c r="A328" s="186"/>
      <c r="B328" s="13" t="s">
        <v>245</v>
      </c>
      <c r="C328" s="14">
        <v>0</v>
      </c>
      <c r="D328" s="14">
        <v>0</v>
      </c>
      <c r="E328" s="23">
        <v>0</v>
      </c>
    </row>
    <row r="329" spans="1:5" x14ac:dyDescent="0.25">
      <c r="A329" s="186"/>
      <c r="B329" s="13" t="s">
        <v>246</v>
      </c>
      <c r="C329" s="14">
        <v>0</v>
      </c>
      <c r="D329" s="14">
        <v>3</v>
      </c>
      <c r="E329" s="23">
        <v>0</v>
      </c>
    </row>
    <row r="330" spans="1:5" x14ac:dyDescent="0.25">
      <c r="A330" s="186"/>
      <c r="B330" s="13" t="s">
        <v>247</v>
      </c>
      <c r="C330" s="14">
        <v>19</v>
      </c>
      <c r="D330" s="14">
        <v>28</v>
      </c>
      <c r="E330" s="23">
        <v>2</v>
      </c>
    </row>
    <row r="331" spans="1:5" x14ac:dyDescent="0.25">
      <c r="A331" s="186"/>
      <c r="B331" s="13" t="s">
        <v>248</v>
      </c>
      <c r="C331" s="14">
        <v>4</v>
      </c>
      <c r="D331" s="14">
        <v>4</v>
      </c>
      <c r="E331" s="23">
        <v>3</v>
      </c>
    </row>
    <row r="332" spans="1:5" x14ac:dyDescent="0.25">
      <c r="A332" s="186"/>
      <c r="B332" s="13" t="s">
        <v>249</v>
      </c>
      <c r="C332" s="14">
        <v>0</v>
      </c>
      <c r="D332" s="14">
        <v>0</v>
      </c>
      <c r="E332" s="23">
        <v>0</v>
      </c>
    </row>
    <row r="333" spans="1:5" x14ac:dyDescent="0.25">
      <c r="A333" s="186"/>
      <c r="B333" s="13" t="s">
        <v>250</v>
      </c>
      <c r="C333" s="14">
        <v>26</v>
      </c>
      <c r="D333" s="14">
        <v>36</v>
      </c>
      <c r="E333" s="23">
        <v>14</v>
      </c>
    </row>
    <row r="334" spans="1:5" x14ac:dyDescent="0.25">
      <c r="A334" s="186"/>
      <c r="B334" s="13" t="s">
        <v>251</v>
      </c>
      <c r="C334" s="14">
        <v>0</v>
      </c>
      <c r="D334" s="14">
        <v>0</v>
      </c>
      <c r="E334" s="23">
        <v>0</v>
      </c>
    </row>
    <row r="335" spans="1:5" x14ac:dyDescent="0.25">
      <c r="A335" s="186"/>
      <c r="B335" s="13" t="s">
        <v>252</v>
      </c>
      <c r="C335" s="14">
        <v>47</v>
      </c>
      <c r="D335" s="14">
        <v>72</v>
      </c>
      <c r="E335" s="23">
        <v>25</v>
      </c>
    </row>
    <row r="336" spans="1:5" x14ac:dyDescent="0.25">
      <c r="A336" s="186"/>
      <c r="B336" s="13" t="s">
        <v>253</v>
      </c>
      <c r="C336" s="14">
        <v>252</v>
      </c>
      <c r="D336" s="14">
        <v>251</v>
      </c>
      <c r="E336" s="23">
        <v>111</v>
      </c>
    </row>
    <row r="337" spans="1:5" x14ac:dyDescent="0.25">
      <c r="A337" s="186"/>
      <c r="B337" s="13" t="s">
        <v>254</v>
      </c>
      <c r="C337" s="14">
        <v>0</v>
      </c>
      <c r="D337" s="14">
        <v>0</v>
      </c>
      <c r="E337" s="23">
        <v>0</v>
      </c>
    </row>
    <row r="338" spans="1:5" x14ac:dyDescent="0.25">
      <c r="A338" s="186"/>
      <c r="B338" s="13" t="s">
        <v>255</v>
      </c>
      <c r="C338" s="14">
        <v>0</v>
      </c>
      <c r="D338" s="14">
        <v>0</v>
      </c>
      <c r="E338" s="23">
        <v>0</v>
      </c>
    </row>
    <row r="339" spans="1:5" x14ac:dyDescent="0.25">
      <c r="A339" s="186"/>
      <c r="B339" s="13" t="s">
        <v>256</v>
      </c>
      <c r="C339" s="14">
        <v>0</v>
      </c>
      <c r="D339" s="14">
        <v>0</v>
      </c>
      <c r="E339" s="23">
        <v>0</v>
      </c>
    </row>
    <row r="340" spans="1:5" x14ac:dyDescent="0.25">
      <c r="A340" s="186"/>
      <c r="B340" s="13" t="s">
        <v>257</v>
      </c>
      <c r="C340" s="14">
        <v>0</v>
      </c>
      <c r="D340" s="14">
        <v>0</v>
      </c>
      <c r="E340" s="23">
        <v>0</v>
      </c>
    </row>
    <row r="341" spans="1:5" x14ac:dyDescent="0.25">
      <c r="A341" s="186"/>
      <c r="B341" s="13" t="s">
        <v>258</v>
      </c>
      <c r="C341" s="14">
        <v>15</v>
      </c>
      <c r="D341" s="14">
        <v>23</v>
      </c>
      <c r="E341" s="23">
        <v>0</v>
      </c>
    </row>
    <row r="342" spans="1:5" x14ac:dyDescent="0.25">
      <c r="A342" s="186"/>
      <c r="B342" s="13" t="s">
        <v>259</v>
      </c>
      <c r="C342" s="14">
        <v>0</v>
      </c>
      <c r="D342" s="14">
        <v>0</v>
      </c>
      <c r="E342" s="23">
        <v>0</v>
      </c>
    </row>
    <row r="343" spans="1:5" x14ac:dyDescent="0.25">
      <c r="A343" s="186"/>
      <c r="B343" s="13" t="s">
        <v>260</v>
      </c>
      <c r="C343" s="14">
        <v>0</v>
      </c>
      <c r="D343" s="14">
        <v>0</v>
      </c>
      <c r="E343" s="23">
        <v>0</v>
      </c>
    </row>
    <row r="344" spans="1:5" x14ac:dyDescent="0.25">
      <c r="A344" s="187"/>
      <c r="B344" s="13" t="s">
        <v>261</v>
      </c>
      <c r="C344" s="14">
        <v>43</v>
      </c>
      <c r="D344" s="14">
        <v>58</v>
      </c>
      <c r="E344" s="23">
        <v>1</v>
      </c>
    </row>
    <row r="345" spans="1:5" x14ac:dyDescent="0.25">
      <c r="A345" s="185" t="s">
        <v>262</v>
      </c>
      <c r="B345" s="13" t="s">
        <v>263</v>
      </c>
      <c r="C345" s="14">
        <v>0</v>
      </c>
      <c r="D345" s="14">
        <v>0</v>
      </c>
      <c r="E345" s="23">
        <v>0</v>
      </c>
    </row>
    <row r="346" spans="1:5" x14ac:dyDescent="0.25">
      <c r="A346" s="186"/>
      <c r="B346" s="13" t="s">
        <v>264</v>
      </c>
      <c r="C346" s="14">
        <v>1</v>
      </c>
      <c r="D346" s="14">
        <v>2</v>
      </c>
      <c r="E346" s="23">
        <v>0</v>
      </c>
    </row>
    <row r="347" spans="1:5" x14ac:dyDescent="0.25">
      <c r="A347" s="186"/>
      <c r="B347" s="13" t="s">
        <v>265</v>
      </c>
      <c r="C347" s="14">
        <v>1</v>
      </c>
      <c r="D347" s="14">
        <v>4</v>
      </c>
      <c r="E347" s="23">
        <v>0</v>
      </c>
    </row>
    <row r="348" spans="1:5" x14ac:dyDescent="0.25">
      <c r="A348" s="186"/>
      <c r="B348" s="13" t="s">
        <v>266</v>
      </c>
      <c r="C348" s="14">
        <v>0</v>
      </c>
      <c r="D348" s="14">
        <v>0</v>
      </c>
      <c r="E348" s="23">
        <v>0</v>
      </c>
    </row>
    <row r="349" spans="1:5" x14ac:dyDescent="0.25">
      <c r="A349" s="186"/>
      <c r="B349" s="13" t="s">
        <v>267</v>
      </c>
      <c r="C349" s="14">
        <v>0</v>
      </c>
      <c r="D349" s="14">
        <v>0</v>
      </c>
      <c r="E349" s="23">
        <v>0</v>
      </c>
    </row>
    <row r="350" spans="1:5" x14ac:dyDescent="0.25">
      <c r="A350" s="186"/>
      <c r="B350" s="13" t="s">
        <v>268</v>
      </c>
      <c r="C350" s="14">
        <v>13</v>
      </c>
      <c r="D350" s="14">
        <v>18</v>
      </c>
      <c r="E350" s="23">
        <v>7</v>
      </c>
    </row>
    <row r="351" spans="1:5" x14ac:dyDescent="0.25">
      <c r="A351" s="186"/>
      <c r="B351" s="13" t="s">
        <v>269</v>
      </c>
      <c r="C351" s="14">
        <v>1</v>
      </c>
      <c r="D351" s="14">
        <v>1</v>
      </c>
      <c r="E351" s="23">
        <v>0</v>
      </c>
    </row>
    <row r="352" spans="1:5" x14ac:dyDescent="0.25">
      <c r="A352" s="186"/>
      <c r="B352" s="13" t="s">
        <v>270</v>
      </c>
      <c r="C352" s="14">
        <v>0</v>
      </c>
      <c r="D352" s="14">
        <v>0</v>
      </c>
      <c r="E352" s="23">
        <v>0</v>
      </c>
    </row>
    <row r="353" spans="1:5" x14ac:dyDescent="0.25">
      <c r="A353" s="186"/>
      <c r="B353" s="13" t="s">
        <v>271</v>
      </c>
      <c r="C353" s="14">
        <v>0</v>
      </c>
      <c r="D353" s="14">
        <v>0</v>
      </c>
      <c r="E353" s="23">
        <v>0</v>
      </c>
    </row>
    <row r="354" spans="1:5" x14ac:dyDescent="0.25">
      <c r="A354" s="186"/>
      <c r="B354" s="13" t="s">
        <v>272</v>
      </c>
      <c r="C354" s="14">
        <v>0</v>
      </c>
      <c r="D354" s="14">
        <v>0</v>
      </c>
      <c r="E354" s="23">
        <v>0</v>
      </c>
    </row>
    <row r="355" spans="1:5" x14ac:dyDescent="0.25">
      <c r="A355" s="187"/>
      <c r="B355" s="13" t="s">
        <v>273</v>
      </c>
      <c r="C355" s="14">
        <v>0</v>
      </c>
      <c r="D355" s="14">
        <v>0</v>
      </c>
      <c r="E355" s="23">
        <v>0</v>
      </c>
    </row>
    <row r="356" spans="1:5" x14ac:dyDescent="0.25">
      <c r="A356" s="185" t="s">
        <v>274</v>
      </c>
      <c r="B356" s="13" t="s">
        <v>275</v>
      </c>
      <c r="C356" s="14">
        <v>30</v>
      </c>
      <c r="D356" s="14">
        <v>37</v>
      </c>
      <c r="E356" s="23">
        <v>2</v>
      </c>
    </row>
    <row r="357" spans="1:5" x14ac:dyDescent="0.25">
      <c r="A357" s="186"/>
      <c r="B357" s="13" t="s">
        <v>276</v>
      </c>
      <c r="C357" s="14">
        <v>0</v>
      </c>
      <c r="D357" s="14">
        <v>0</v>
      </c>
      <c r="E357" s="23">
        <v>0</v>
      </c>
    </row>
    <row r="358" spans="1:5" x14ac:dyDescent="0.25">
      <c r="A358" s="186"/>
      <c r="B358" s="13" t="s">
        <v>277</v>
      </c>
      <c r="C358" s="14">
        <v>0</v>
      </c>
      <c r="D358" s="14">
        <v>0</v>
      </c>
      <c r="E358" s="23">
        <v>0</v>
      </c>
    </row>
    <row r="359" spans="1:5" x14ac:dyDescent="0.25">
      <c r="A359" s="186"/>
      <c r="B359" s="13" t="s">
        <v>278</v>
      </c>
      <c r="C359" s="14">
        <v>9</v>
      </c>
      <c r="D359" s="14">
        <v>8</v>
      </c>
      <c r="E359" s="23">
        <v>3</v>
      </c>
    </row>
    <row r="360" spans="1:5" x14ac:dyDescent="0.25">
      <c r="A360" s="186"/>
      <c r="B360" s="13" t="s">
        <v>279</v>
      </c>
      <c r="C360" s="14">
        <v>0</v>
      </c>
      <c r="D360" s="14">
        <v>2</v>
      </c>
      <c r="E360" s="23">
        <v>1</v>
      </c>
    </row>
    <row r="361" spans="1:5" x14ac:dyDescent="0.25">
      <c r="A361" s="186"/>
      <c r="B361" s="13" t="s">
        <v>280</v>
      </c>
      <c r="C361" s="14">
        <v>0</v>
      </c>
      <c r="D361" s="14">
        <v>0</v>
      </c>
      <c r="E361" s="23">
        <v>0</v>
      </c>
    </row>
    <row r="362" spans="1:5" x14ac:dyDescent="0.25">
      <c r="A362" s="186"/>
      <c r="B362" s="13" t="s">
        <v>281</v>
      </c>
      <c r="C362" s="14">
        <v>0</v>
      </c>
      <c r="D362" s="14">
        <v>0</v>
      </c>
      <c r="E362" s="23">
        <v>0</v>
      </c>
    </row>
    <row r="363" spans="1:5" x14ac:dyDescent="0.25">
      <c r="A363" s="186"/>
      <c r="B363" s="13" t="s">
        <v>282</v>
      </c>
      <c r="C363" s="14">
        <v>0</v>
      </c>
      <c r="D363" s="14">
        <v>0</v>
      </c>
      <c r="E363" s="23">
        <v>0</v>
      </c>
    </row>
    <row r="364" spans="1:5" x14ac:dyDescent="0.25">
      <c r="A364" s="187"/>
      <c r="B364" s="13" t="s">
        <v>283</v>
      </c>
      <c r="C364" s="14">
        <v>1</v>
      </c>
      <c r="D364" s="14">
        <v>0</v>
      </c>
      <c r="E364" s="23">
        <v>0</v>
      </c>
    </row>
    <row r="365" spans="1:5" x14ac:dyDescent="0.25">
      <c r="A365" s="185" t="s">
        <v>284</v>
      </c>
      <c r="B365" s="13" t="s">
        <v>285</v>
      </c>
      <c r="C365" s="14">
        <v>0</v>
      </c>
      <c r="D365" s="14">
        <v>0</v>
      </c>
      <c r="E365" s="23">
        <v>0</v>
      </c>
    </row>
    <row r="366" spans="1:5" x14ac:dyDescent="0.25">
      <c r="A366" s="186"/>
      <c r="B366" s="13" t="s">
        <v>286</v>
      </c>
      <c r="C366" s="14">
        <v>26</v>
      </c>
      <c r="D366" s="14">
        <v>31</v>
      </c>
      <c r="E366" s="23">
        <v>0</v>
      </c>
    </row>
    <row r="367" spans="1:5" x14ac:dyDescent="0.25">
      <c r="A367" s="186"/>
      <c r="B367" s="13" t="s">
        <v>287</v>
      </c>
      <c r="C367" s="14">
        <v>17</v>
      </c>
      <c r="D367" s="14">
        <v>16</v>
      </c>
      <c r="E367" s="23">
        <v>0</v>
      </c>
    </row>
    <row r="368" spans="1:5" x14ac:dyDescent="0.25">
      <c r="A368" s="186"/>
      <c r="B368" s="13" t="s">
        <v>288</v>
      </c>
      <c r="C368" s="14">
        <v>17</v>
      </c>
      <c r="D368" s="14">
        <v>17</v>
      </c>
      <c r="E368" s="23">
        <v>5</v>
      </c>
    </row>
    <row r="369" spans="1:5" x14ac:dyDescent="0.25">
      <c r="A369" s="186"/>
      <c r="B369" s="13" t="s">
        <v>204</v>
      </c>
      <c r="C369" s="14">
        <v>0</v>
      </c>
      <c r="D369" s="14">
        <v>0</v>
      </c>
      <c r="E369" s="23">
        <v>0</v>
      </c>
    </row>
    <row r="370" spans="1:5" x14ac:dyDescent="0.25">
      <c r="A370" s="186"/>
      <c r="B370" s="13" t="s">
        <v>289</v>
      </c>
      <c r="C370" s="14">
        <v>6</v>
      </c>
      <c r="D370" s="14">
        <v>6</v>
      </c>
      <c r="E370" s="23">
        <v>0</v>
      </c>
    </row>
    <row r="371" spans="1:5" x14ac:dyDescent="0.25">
      <c r="A371" s="186"/>
      <c r="B371" s="13" t="s">
        <v>290</v>
      </c>
      <c r="C371" s="14">
        <v>1</v>
      </c>
      <c r="D371" s="14">
        <v>0</v>
      </c>
      <c r="E371" s="23">
        <v>0</v>
      </c>
    </row>
    <row r="372" spans="1:5" x14ac:dyDescent="0.25">
      <c r="A372" s="186"/>
      <c r="B372" s="13" t="s">
        <v>291</v>
      </c>
      <c r="C372" s="14">
        <v>88</v>
      </c>
      <c r="D372" s="14">
        <v>137</v>
      </c>
      <c r="E372" s="23">
        <v>0</v>
      </c>
    </row>
    <row r="373" spans="1:5" x14ac:dyDescent="0.25">
      <c r="A373" s="186"/>
      <c r="B373" s="13" t="s">
        <v>292</v>
      </c>
      <c r="C373" s="14">
        <v>2</v>
      </c>
      <c r="D373" s="14">
        <v>2</v>
      </c>
      <c r="E373" s="23">
        <v>0</v>
      </c>
    </row>
    <row r="374" spans="1:5" x14ac:dyDescent="0.25">
      <c r="A374" s="186"/>
      <c r="B374" s="13" t="s">
        <v>293</v>
      </c>
      <c r="C374" s="14">
        <v>0</v>
      </c>
      <c r="D374" s="14">
        <v>0</v>
      </c>
      <c r="E374" s="23">
        <v>0</v>
      </c>
    </row>
    <row r="375" spans="1:5" x14ac:dyDescent="0.25">
      <c r="A375" s="186"/>
      <c r="B375" s="13" t="s">
        <v>294</v>
      </c>
      <c r="C375" s="14">
        <v>0</v>
      </c>
      <c r="D375" s="14">
        <v>0</v>
      </c>
      <c r="E375" s="23">
        <v>0</v>
      </c>
    </row>
    <row r="376" spans="1:5" x14ac:dyDescent="0.25">
      <c r="A376" s="186"/>
      <c r="B376" s="13" t="s">
        <v>295</v>
      </c>
      <c r="C376" s="14">
        <v>0</v>
      </c>
      <c r="D376" s="14">
        <v>0</v>
      </c>
      <c r="E376" s="23">
        <v>0</v>
      </c>
    </row>
    <row r="377" spans="1:5" x14ac:dyDescent="0.25">
      <c r="A377" s="187"/>
      <c r="B377" s="13" t="s">
        <v>296</v>
      </c>
      <c r="C377" s="14">
        <v>159</v>
      </c>
      <c r="D377" s="14">
        <v>137</v>
      </c>
      <c r="E377" s="23">
        <v>4</v>
      </c>
    </row>
  </sheetData>
  <sheetProtection algorithmName="SHA-512" hashValue="NyKDE3+JGByW5FwtjC25aHrP7HR1dTweFbD0BWy/PJTIv7IMNRZiyQU/TS4NQlvxp7GTw+PK8bLe2+vztdsH7w==" saltValue="SxVqsderRokmFPUtcRYTCw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B292E-841B-4B79-8876-E210085C64AD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4" customWidth="1"/>
    <col min="2" max="2" width="4.42578125" style="154" customWidth="1"/>
    <col min="3" max="3" width="26.85546875" style="154" customWidth="1"/>
    <col min="4" max="4" width="17" style="154" customWidth="1"/>
    <col min="5" max="5" width="6.140625" style="154" customWidth="1"/>
    <col min="6" max="6" width="30.85546875" style="154" customWidth="1"/>
    <col min="7" max="7" width="10" style="154" customWidth="1"/>
    <col min="8" max="8" width="3.85546875" style="154" customWidth="1"/>
    <col min="9" max="9" width="2.7109375" style="156" customWidth="1"/>
    <col min="10" max="10" width="7.85546875" style="156" customWidth="1"/>
    <col min="11" max="12" width="11.42578125" style="156"/>
    <col min="13" max="13" width="51.28515625" style="156" customWidth="1"/>
    <col min="14" max="14" width="2.7109375" style="156" customWidth="1"/>
    <col min="15" max="15" width="7.85546875" style="156" customWidth="1"/>
    <col min="16" max="17" width="11.42578125" style="156"/>
    <col min="18" max="18" width="51.28515625" style="156" customWidth="1"/>
    <col min="19" max="19" width="2.7109375" style="156" hidden="1" customWidth="1"/>
    <col min="20" max="20" width="7.85546875" style="156" hidden="1" customWidth="1"/>
    <col min="21" max="22" width="0" style="156" hidden="1" customWidth="1"/>
    <col min="23" max="23" width="51.28515625" style="156" hidden="1" customWidth="1"/>
    <col min="24" max="24" width="2.7109375" style="156" customWidth="1"/>
    <col min="25" max="25" width="7.85546875" style="156" customWidth="1"/>
    <col min="26" max="27" width="11.42578125" style="156"/>
    <col min="28" max="28" width="51.28515625" style="156" customWidth="1"/>
    <col min="29" max="29" width="2.7109375" style="156" customWidth="1"/>
    <col min="30" max="16384" width="11.42578125" style="154"/>
  </cols>
  <sheetData>
    <row r="1" spans="1:30" ht="18.75" x14ac:dyDescent="0.2">
      <c r="A1" s="152"/>
      <c r="B1" s="153"/>
      <c r="C1" s="217" t="s">
        <v>1817</v>
      </c>
      <c r="D1" s="217"/>
      <c r="E1" s="217"/>
      <c r="F1" s="217"/>
      <c r="I1" s="155"/>
      <c r="N1" s="155"/>
      <c r="S1" s="155"/>
      <c r="X1" s="155"/>
      <c r="AC1" s="155"/>
    </row>
    <row r="2" spans="1:30" s="157" customFormat="1" ht="12" x14ac:dyDescent="0.2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5" customHeight="1" x14ac:dyDescent="0.2">
      <c r="C3" s="218" t="s">
        <v>1806</v>
      </c>
      <c r="D3" s="218"/>
      <c r="F3" s="218" t="s">
        <v>1222</v>
      </c>
      <c r="G3" s="218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">
      <c r="C4" s="161" t="s">
        <v>8</v>
      </c>
      <c r="D4" s="162">
        <f>DatosViolenciaGénero!C7</f>
        <v>1566</v>
      </c>
      <c r="F4" s="161" t="s">
        <v>1812</v>
      </c>
      <c r="G4" s="163">
        <f>DatosViolenciaGénero!E82</f>
        <v>250</v>
      </c>
      <c r="H4" s="164"/>
    </row>
    <row r="5" spans="1:30" x14ac:dyDescent="0.2">
      <c r="C5" s="161" t="s">
        <v>35</v>
      </c>
      <c r="D5" s="162">
        <f>DatosViolenciaGénero!C5</f>
        <v>1107</v>
      </c>
      <c r="F5" s="161" t="s">
        <v>1813</v>
      </c>
      <c r="G5" s="163">
        <f>DatosViolenciaGénero!F82</f>
        <v>354</v>
      </c>
      <c r="H5" s="164"/>
    </row>
    <row r="6" spans="1:30" x14ac:dyDescent="0.2">
      <c r="C6" s="161" t="s">
        <v>1814</v>
      </c>
      <c r="D6" s="171">
        <f>DatosViolenciaGénero!C8</f>
        <v>180</v>
      </c>
    </row>
    <row r="7" spans="1:30" x14ac:dyDescent="0.2">
      <c r="C7" s="161" t="s">
        <v>55</v>
      </c>
      <c r="D7" s="171">
        <f>DatosViolenciaGénero!C9</f>
        <v>5</v>
      </c>
    </row>
    <row r="8" spans="1:30" x14ac:dyDescent="0.2">
      <c r="C8" s="161" t="s">
        <v>1818</v>
      </c>
      <c r="D8" s="162">
        <f>DatosViolenciaGénero!C11</f>
        <v>0</v>
      </c>
    </row>
    <row r="9" spans="1:30" x14ac:dyDescent="0.2">
      <c r="C9" s="161" t="s">
        <v>1819</v>
      </c>
      <c r="D9" s="162">
        <f>DatosViolenciaGénero!C12</f>
        <v>1</v>
      </c>
    </row>
    <row r="10" spans="1:30" x14ac:dyDescent="0.2">
      <c r="C10" s="161" t="s">
        <v>1811</v>
      </c>
      <c r="D10" s="171">
        <f>DatosViolenciaGénero!C6</f>
        <v>136</v>
      </c>
    </row>
    <row r="11" spans="1:30" x14ac:dyDescent="0.2">
      <c r="C11" s="161" t="s">
        <v>1815</v>
      </c>
      <c r="D11" s="171">
        <f>DatosViolenciaGénero!C10</f>
        <v>6</v>
      </c>
    </row>
    <row r="20" spans="3:32" x14ac:dyDescent="0.2">
      <c r="C20" s="166"/>
      <c r="D20" s="166"/>
    </row>
    <row r="21" spans="3:32" x14ac:dyDescent="0.2">
      <c r="C21" s="167"/>
      <c r="D21" s="167"/>
    </row>
    <row r="22" spans="3:32" s="166" customFormat="1" ht="12.75" customHeight="1" x14ac:dyDescent="0.2">
      <c r="C22" s="154"/>
      <c r="D22" s="154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3:32" s="167" customFormat="1" x14ac:dyDescent="0.2">
      <c r="C23" s="154"/>
      <c r="D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3:32" x14ac:dyDescent="0.2">
      <c r="AB24" s="154"/>
    </row>
    <row r="25" spans="3:32" ht="15.75" x14ac:dyDescent="0.25">
      <c r="I25" s="168"/>
      <c r="J25" s="168"/>
      <c r="K25" s="169" t="s">
        <v>1774</v>
      </c>
      <c r="L25" s="170">
        <v>0</v>
      </c>
      <c r="M25" s="168"/>
      <c r="N25" s="168"/>
      <c r="O25" s="168"/>
      <c r="P25" s="169" t="s">
        <v>1774</v>
      </c>
      <c r="Q25" s="170">
        <v>0</v>
      </c>
      <c r="R25" s="168"/>
      <c r="S25" s="168"/>
      <c r="T25" s="168"/>
      <c r="U25" s="169" t="s">
        <v>1774</v>
      </c>
      <c r="V25" s="170">
        <v>0</v>
      </c>
      <c r="W25" s="168"/>
      <c r="X25" s="168"/>
      <c r="Y25" s="168"/>
      <c r="Z25" s="168"/>
      <c r="AA25" s="168"/>
      <c r="AB25" s="154"/>
      <c r="AC25" s="168"/>
      <c r="AE25" s="169" t="s">
        <v>1774</v>
      </c>
      <c r="AF25" s="170">
        <v>0</v>
      </c>
    </row>
  </sheetData>
  <sheetProtection algorithmName="SHA-512" hashValue="6OwzLD8sJ55G9LGBaETGn39eI5pqDEdaJ/XpO/puaLBf870uFtbCcmU0cNvo7uSyIcTZwp6YLqbOyoJlS91vDw==" saltValue="JAncCBfpwBUKlxZPK/K2T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4B68F-C90F-40D5-9470-5AF4E5788CE3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0" customWidth="1"/>
    <col min="2" max="2" width="4.42578125" style="140" customWidth="1"/>
    <col min="3" max="4" width="11.42578125" style="140"/>
    <col min="5" max="5" width="52.85546875" style="140" customWidth="1"/>
    <col min="6" max="6" width="2.7109375" style="140" customWidth="1"/>
    <col min="7" max="7" width="7.85546875" style="140" customWidth="1"/>
    <col min="8" max="9" width="11.42578125" style="140"/>
    <col min="10" max="10" width="54.28515625" style="140" customWidth="1"/>
    <col min="11" max="11" width="2.7109375" style="140" customWidth="1"/>
    <col min="12" max="12" width="7.85546875" style="140" customWidth="1"/>
    <col min="13" max="14" width="11.42578125" style="140"/>
    <col min="15" max="15" width="54.42578125" style="140" customWidth="1"/>
    <col min="16" max="16" width="2.7109375" style="140" customWidth="1"/>
    <col min="17" max="17" width="7.85546875" style="140" customWidth="1"/>
    <col min="18" max="19" width="11.42578125" style="140"/>
    <col min="20" max="20" width="54.42578125" style="140" customWidth="1"/>
    <col min="21" max="21" width="2.7109375" style="140" customWidth="1"/>
    <col min="22" max="22" width="7.85546875" style="140" customWidth="1"/>
    <col min="23" max="24" width="11.42578125" style="140"/>
    <col min="25" max="25" width="54.42578125" style="140" customWidth="1"/>
    <col min="26" max="26" width="2.7109375" style="140" customWidth="1"/>
    <col min="27" max="16384" width="11.42578125" style="107"/>
  </cols>
  <sheetData>
    <row r="1" spans="1:26" x14ac:dyDescent="0.2">
      <c r="A1" s="139"/>
      <c r="C1" s="213" t="s">
        <v>1820</v>
      </c>
      <c r="D1" s="213"/>
      <c r="E1" s="213"/>
      <c r="F1" s="139"/>
      <c r="H1" s="172"/>
      <c r="I1" s="172"/>
      <c r="J1" s="172"/>
      <c r="K1" s="139"/>
      <c r="P1" s="139"/>
      <c r="U1" s="139"/>
      <c r="Z1" s="139"/>
    </row>
    <row r="2" spans="1:26" s="109" customFormat="1" ht="12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 ht="12.95" customHeight="1" x14ac:dyDescent="0.2">
      <c r="A3" s="131"/>
      <c r="B3" s="131"/>
      <c r="C3" s="131" t="s">
        <v>1821</v>
      </c>
      <c r="D3" s="131"/>
      <c r="E3" s="131"/>
      <c r="F3" s="131"/>
      <c r="G3" s="131"/>
      <c r="H3" s="131" t="s">
        <v>1822</v>
      </c>
      <c r="I3" s="131"/>
      <c r="J3" s="131"/>
      <c r="K3" s="131"/>
      <c r="L3" s="131"/>
      <c r="M3" s="131" t="s">
        <v>1810</v>
      </c>
      <c r="N3" s="131"/>
      <c r="O3" s="131"/>
      <c r="P3" s="131"/>
      <c r="Q3" s="131"/>
      <c r="R3" s="131" t="s">
        <v>1823</v>
      </c>
      <c r="S3" s="131"/>
      <c r="T3" s="131"/>
      <c r="U3" s="131"/>
      <c r="V3" s="131"/>
      <c r="W3" s="131" t="s">
        <v>1824</v>
      </c>
      <c r="X3" s="131"/>
      <c r="Y3" s="131"/>
      <c r="Z3" s="131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11" customFormat="1" ht="12.75" customHeight="1" x14ac:dyDescent="0.2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s="123" customFormat="1" ht="12" x14ac:dyDescent="0.2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</row>
    <row r="25" spans="1:26" ht="15.75" x14ac:dyDescent="0.25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</row>
  </sheetData>
  <sheetProtection algorithmName="SHA-512" hashValue="Ar413isVDU/BAYLnz+b5nE7gHi4/AVI/02yZhqj41Mre9jx2TcV0ZTxo9hzenKDKXCpVRRVzV9bYMgx2DHlT6g==" saltValue="84z7KkI2iVvAdR5u9x0bM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0D5F1-4C9F-4C67-A956-12C20262F8C1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0" customWidth="1"/>
    <col min="2" max="2" width="4.42578125" style="140" customWidth="1"/>
    <col min="3" max="4" width="11.42578125" style="140"/>
    <col min="5" max="5" width="52.85546875" style="140" customWidth="1"/>
    <col min="6" max="6" width="2.7109375" style="140" customWidth="1"/>
    <col min="7" max="7" width="7.85546875" style="140" customWidth="1"/>
    <col min="8" max="9" width="11.42578125" style="140"/>
    <col min="10" max="10" width="54.28515625" style="140" customWidth="1"/>
    <col min="11" max="11" width="2.7109375" style="140" customWidth="1"/>
    <col min="12" max="12" width="7.85546875" style="140" customWidth="1"/>
    <col min="13" max="14" width="11.42578125" style="140"/>
    <col min="15" max="15" width="54.28515625" style="140" customWidth="1"/>
    <col min="16" max="16" width="2.7109375" style="140" customWidth="1"/>
    <col min="17" max="17" width="7.85546875" style="140" customWidth="1"/>
    <col min="18" max="19" width="11.42578125" style="140"/>
    <col min="20" max="20" width="54.28515625" style="140" customWidth="1"/>
    <col min="21" max="21" width="2.7109375" style="140" customWidth="1"/>
    <col min="22" max="22" width="7.85546875" style="140" customWidth="1"/>
    <col min="23" max="24" width="11.42578125" style="140"/>
    <col min="25" max="25" width="54.28515625" style="140" customWidth="1"/>
    <col min="26" max="26" width="2.7109375" style="140" customWidth="1"/>
    <col min="27" max="27" width="7.85546875" style="140" customWidth="1"/>
    <col min="28" max="29" width="11.42578125" style="140"/>
    <col min="30" max="30" width="54.28515625" style="140" customWidth="1"/>
    <col min="31" max="31" width="2.7109375" style="140" customWidth="1"/>
    <col min="32" max="32" width="7.85546875" style="140" customWidth="1"/>
    <col min="33" max="34" width="11.42578125" style="140"/>
    <col min="35" max="35" width="54.28515625" style="140" customWidth="1"/>
    <col min="36" max="36" width="2.7109375" style="140" customWidth="1"/>
    <col min="37" max="37" width="7.85546875" style="140" customWidth="1"/>
    <col min="38" max="39" width="11.42578125" style="140"/>
    <col min="40" max="40" width="54.28515625" style="140" customWidth="1"/>
    <col min="41" max="41" width="2.7109375" style="140" customWidth="1"/>
    <col min="42" max="42" width="7.85546875" style="140" customWidth="1"/>
    <col min="43" max="44" width="11.42578125" style="140"/>
    <col min="45" max="45" width="54.28515625" style="140" customWidth="1"/>
    <col min="46" max="46" width="2.7109375" style="140" customWidth="1"/>
    <col min="47" max="47" width="7.85546875" style="140" customWidth="1"/>
    <col min="48" max="49" width="11.42578125" style="140"/>
    <col min="50" max="50" width="54.28515625" style="140" customWidth="1"/>
    <col min="51" max="51" width="2.7109375" style="140" customWidth="1"/>
    <col min="52" max="52" width="7.85546875" style="140" customWidth="1"/>
    <col min="53" max="54" width="11.42578125" style="140"/>
    <col min="55" max="55" width="54.28515625" style="140" customWidth="1"/>
    <col min="56" max="56" width="2.7109375" style="140" customWidth="1"/>
    <col min="57" max="57" width="7.85546875" style="140" customWidth="1"/>
    <col min="58" max="59" width="11.42578125" style="140"/>
    <col min="60" max="60" width="54.28515625" style="140" customWidth="1"/>
    <col min="61" max="61" width="2.7109375" style="140" customWidth="1"/>
    <col min="62" max="16384" width="11.42578125" style="107"/>
  </cols>
  <sheetData>
    <row r="1" spans="1:61" x14ac:dyDescent="0.2">
      <c r="A1" s="139"/>
      <c r="C1" s="213" t="s">
        <v>1825</v>
      </c>
      <c r="D1" s="213"/>
      <c r="E1" s="213"/>
      <c r="F1" s="139"/>
      <c r="H1" s="172"/>
      <c r="I1" s="172"/>
      <c r="J1" s="172"/>
      <c r="K1" s="139"/>
      <c r="M1" s="172"/>
      <c r="N1" s="172"/>
      <c r="O1" s="172"/>
      <c r="P1" s="139"/>
      <c r="R1" s="172"/>
      <c r="S1" s="172"/>
      <c r="T1" s="172"/>
      <c r="U1" s="139"/>
      <c r="W1" s="172"/>
      <c r="X1" s="172"/>
      <c r="Y1" s="172"/>
      <c r="Z1" s="139"/>
      <c r="AB1" s="172"/>
      <c r="AC1" s="172"/>
      <c r="AD1" s="172"/>
      <c r="AE1" s="139"/>
      <c r="AG1" s="172"/>
      <c r="AH1" s="172"/>
      <c r="AI1" s="172"/>
      <c r="AJ1" s="139"/>
      <c r="AL1" s="172"/>
      <c r="AM1" s="172"/>
      <c r="AN1" s="172"/>
      <c r="AO1" s="139"/>
      <c r="AQ1" s="172"/>
      <c r="AR1" s="172"/>
      <c r="AS1" s="172"/>
      <c r="AT1" s="139"/>
      <c r="AV1" s="172"/>
      <c r="AW1" s="172"/>
      <c r="AX1" s="172"/>
      <c r="AY1" s="139"/>
      <c r="BA1" s="172"/>
      <c r="BB1" s="172"/>
      <c r="BC1" s="172"/>
      <c r="BD1" s="139"/>
      <c r="BF1" s="172"/>
      <c r="BG1" s="172"/>
      <c r="BH1" s="172"/>
      <c r="BI1" s="139"/>
    </row>
    <row r="2" spans="1:61" s="109" customFormat="1" ht="12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</row>
    <row r="3" spans="1:61" ht="12.95" customHeight="1" x14ac:dyDescent="0.2">
      <c r="A3" s="131"/>
      <c r="B3" s="131"/>
      <c r="C3" s="131" t="s">
        <v>299</v>
      </c>
      <c r="D3" s="131"/>
      <c r="E3" s="131"/>
      <c r="F3" s="131"/>
      <c r="G3" s="131"/>
      <c r="H3" s="131" t="s">
        <v>1614</v>
      </c>
      <c r="I3" s="131"/>
      <c r="J3" s="131"/>
      <c r="K3" s="131"/>
      <c r="L3" s="131"/>
      <c r="M3" s="131" t="s">
        <v>1826</v>
      </c>
      <c r="N3" s="131"/>
      <c r="O3" s="131"/>
      <c r="P3" s="131"/>
      <c r="Q3" s="131"/>
      <c r="R3" s="131" t="s">
        <v>1827</v>
      </c>
      <c r="S3" s="131"/>
      <c r="T3" s="131"/>
      <c r="U3" s="131"/>
      <c r="V3" s="131"/>
      <c r="W3" s="131" t="s">
        <v>1828</v>
      </c>
      <c r="X3" s="131"/>
      <c r="Y3" s="131"/>
      <c r="Z3" s="131"/>
      <c r="AA3" s="131"/>
      <c r="AB3" s="131" t="s">
        <v>1618</v>
      </c>
      <c r="AC3" s="131"/>
      <c r="AD3" s="131"/>
      <c r="AE3" s="131"/>
      <c r="AF3" s="131"/>
      <c r="AG3" s="131" t="s">
        <v>1619</v>
      </c>
      <c r="AH3" s="131"/>
      <c r="AI3" s="131"/>
      <c r="AJ3" s="131"/>
      <c r="AK3" s="131"/>
      <c r="AL3" s="131" t="s">
        <v>1620</v>
      </c>
      <c r="AM3" s="131"/>
      <c r="AN3" s="131"/>
      <c r="AO3" s="131"/>
      <c r="AP3" s="131"/>
      <c r="AQ3" s="131" t="s">
        <v>1621</v>
      </c>
      <c r="AR3" s="131"/>
      <c r="AS3" s="131"/>
      <c r="AT3" s="131"/>
      <c r="AU3" s="131"/>
      <c r="AV3" s="131" t="s">
        <v>1810</v>
      </c>
      <c r="AW3" s="131"/>
      <c r="AX3" s="131"/>
      <c r="AY3" s="131"/>
      <c r="AZ3" s="131"/>
      <c r="BA3" s="131" t="s">
        <v>1622</v>
      </c>
      <c r="BB3" s="131"/>
      <c r="BC3" s="131"/>
      <c r="BD3" s="131"/>
      <c r="BE3" s="131"/>
      <c r="BF3" s="131" t="s">
        <v>312</v>
      </c>
      <c r="BG3" s="131"/>
      <c r="BH3" s="131"/>
      <c r="BI3" s="131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11" customFormat="1" ht="12.75" customHeight="1" x14ac:dyDescent="0.2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</row>
    <row r="23" spans="1:61" s="123" customFormat="1" ht="12" x14ac:dyDescent="0.2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</row>
    <row r="25" spans="1:61" ht="15.75" x14ac:dyDescent="0.25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  <c r="AA25" s="142"/>
      <c r="AB25" s="137" t="s">
        <v>1774</v>
      </c>
      <c r="AC25" s="138">
        <v>0</v>
      </c>
      <c r="AD25" s="142"/>
      <c r="AE25" s="142"/>
      <c r="AF25" s="142"/>
      <c r="AG25" s="137" t="s">
        <v>1774</v>
      </c>
      <c r="AH25" s="138">
        <v>0</v>
      </c>
      <c r="AI25" s="142"/>
      <c r="AJ25" s="142"/>
      <c r="AK25" s="142"/>
      <c r="AL25" s="137" t="s">
        <v>1774</v>
      </c>
      <c r="AM25" s="138">
        <v>0</v>
      </c>
      <c r="AN25" s="142"/>
      <c r="AO25" s="142"/>
      <c r="AP25" s="142"/>
      <c r="AQ25" s="137" t="s">
        <v>1774</v>
      </c>
      <c r="AR25" s="138">
        <v>0</v>
      </c>
      <c r="AS25" s="142"/>
      <c r="AT25" s="142"/>
      <c r="AU25" s="142"/>
      <c r="AV25" s="137" t="s">
        <v>1774</v>
      </c>
      <c r="AW25" s="138">
        <v>0</v>
      </c>
      <c r="AX25" s="142"/>
      <c r="AY25" s="142"/>
      <c r="AZ25" s="142"/>
      <c r="BA25" s="137" t="s">
        <v>1774</v>
      </c>
      <c r="BB25" s="138">
        <v>0</v>
      </c>
      <c r="BC25" s="142"/>
      <c r="BD25" s="142"/>
      <c r="BE25" s="142"/>
      <c r="BF25" s="137" t="s">
        <v>1774</v>
      </c>
      <c r="BG25" s="138">
        <v>0</v>
      </c>
      <c r="BH25" s="142"/>
      <c r="BI25" s="142"/>
    </row>
  </sheetData>
  <sheetProtection algorithmName="SHA-512" hashValue="Y/lf2UUqX/MRlu7tGM9L+dNjP8q6hMc8WL8hIpf4kLeod67bhvvCi/dt/KWhPwF2wwfrBWgj+qewOFYMP4sxUg==" saltValue="bTxNCP/DiPYC1uB8h57Kw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E9FCE-1DE7-4941-87D7-D1B678AECB96}">
  <dimension ref="A1:Z25"/>
  <sheetViews>
    <sheetView showGridLines="0" workbookViewId="0">
      <selection activeCell="Z6" sqref="Z6"/>
    </sheetView>
  </sheetViews>
  <sheetFormatPr baseColWidth="10" defaultColWidth="11.42578125" defaultRowHeight="12.75" x14ac:dyDescent="0.2"/>
  <cols>
    <col min="1" max="1" width="2.7109375" style="140" customWidth="1"/>
    <col min="2" max="2" width="4.42578125" style="140" customWidth="1"/>
    <col min="3" max="4" width="11.42578125" style="140"/>
    <col min="5" max="5" width="52.85546875" style="140" customWidth="1"/>
    <col min="6" max="6" width="2.7109375" style="140" customWidth="1"/>
    <col min="7" max="7" width="7.85546875" style="140" customWidth="1"/>
    <col min="8" max="9" width="11.42578125" style="140"/>
    <col min="10" max="10" width="54.28515625" style="140" customWidth="1"/>
    <col min="11" max="11" width="2.7109375" style="140" customWidth="1"/>
    <col min="12" max="12" width="7.85546875" style="140" customWidth="1"/>
    <col min="13" max="17" width="11.42578125" style="140"/>
    <col min="18" max="18" width="11.42578125" style="91"/>
    <col min="19" max="19" width="2.7109375" style="140" customWidth="1"/>
    <col min="20" max="20" width="7.85546875" style="140" customWidth="1"/>
    <col min="21" max="25" width="11.42578125" style="140"/>
    <col min="26" max="16384" width="11.42578125" style="91"/>
  </cols>
  <sheetData>
    <row r="1" spans="1:26" x14ac:dyDescent="0.2">
      <c r="A1" s="139"/>
      <c r="C1" s="213" t="s">
        <v>1829</v>
      </c>
      <c r="D1" s="213"/>
      <c r="E1" s="213"/>
      <c r="F1" s="139"/>
      <c r="H1" s="172"/>
      <c r="I1" s="172"/>
      <c r="J1" s="172"/>
      <c r="K1" s="139"/>
      <c r="M1" s="172"/>
      <c r="N1" s="172"/>
      <c r="O1" s="172"/>
      <c r="P1" s="172"/>
      <c r="Q1" s="172"/>
      <c r="S1" s="139"/>
      <c r="U1" s="172"/>
      <c r="V1" s="172"/>
      <c r="W1" s="172"/>
      <c r="X1" s="172"/>
      <c r="Y1" s="172"/>
    </row>
    <row r="3" spans="1:26" x14ac:dyDescent="0.2">
      <c r="A3" s="131"/>
      <c r="B3" s="131"/>
      <c r="C3" s="131" t="s">
        <v>1810</v>
      </c>
      <c r="D3" s="131"/>
      <c r="E3" s="131"/>
      <c r="F3" s="131"/>
      <c r="G3" s="131"/>
      <c r="H3" s="131" t="s">
        <v>1830</v>
      </c>
      <c r="I3" s="131"/>
      <c r="J3" s="131"/>
      <c r="K3" s="131"/>
      <c r="L3" s="131"/>
      <c r="M3" s="131" t="s">
        <v>1032</v>
      </c>
      <c r="N3" s="131"/>
      <c r="O3" s="131"/>
      <c r="P3" s="131"/>
      <c r="Q3" s="131"/>
      <c r="S3" s="131"/>
      <c r="T3" s="131"/>
      <c r="U3" s="131" t="s">
        <v>1033</v>
      </c>
      <c r="V3" s="131"/>
      <c r="W3" s="131"/>
      <c r="X3" s="131"/>
      <c r="Y3" s="131"/>
    </row>
    <row r="5" spans="1:26" ht="36" x14ac:dyDescent="0.2">
      <c r="M5" s="173" t="s">
        <v>1179</v>
      </c>
      <c r="N5" s="173" t="s">
        <v>1180</v>
      </c>
      <c r="O5" s="173" t="s">
        <v>1181</v>
      </c>
      <c r="P5" s="173" t="s">
        <v>1182</v>
      </c>
      <c r="Q5" s="173" t="s">
        <v>610</v>
      </c>
      <c r="R5" s="173" t="s">
        <v>1183</v>
      </c>
      <c r="S5" s="174"/>
      <c r="U5" s="175" t="s">
        <v>1179</v>
      </c>
      <c r="V5" s="175" t="s">
        <v>1180</v>
      </c>
      <c r="W5" s="175" t="s">
        <v>1181</v>
      </c>
      <c r="X5" s="175" t="s">
        <v>1182</v>
      </c>
      <c r="Y5" s="175" t="s">
        <v>610</v>
      </c>
      <c r="Z5" s="175" t="s">
        <v>1183</v>
      </c>
    </row>
    <row r="6" spans="1:26" x14ac:dyDescent="0.2">
      <c r="M6" s="176">
        <f>DatosMedioAmbiente!C53</f>
        <v>0</v>
      </c>
      <c r="N6" s="176">
        <f>DatosMedioAmbiente!C55</f>
        <v>9</v>
      </c>
      <c r="O6" s="176">
        <f>DatosMedioAmbiente!C57</f>
        <v>0</v>
      </c>
      <c r="P6" s="176">
        <f>DatosMedioAmbiente!C59</f>
        <v>6</v>
      </c>
      <c r="Q6" s="176">
        <f>DatosMedioAmbiente!C61</f>
        <v>2</v>
      </c>
      <c r="R6" s="176">
        <f>DatosMedioAmbiente!C63</f>
        <v>8</v>
      </c>
      <c r="S6" s="174"/>
      <c r="U6" s="177">
        <f>DatosMedioAmbiente!C54</f>
        <v>0</v>
      </c>
      <c r="V6" s="177">
        <f>DatosMedioAmbiente!C56</f>
        <v>6</v>
      </c>
      <c r="W6" s="177">
        <f>DatosMedioAmbiente!C58</f>
        <v>0</v>
      </c>
      <c r="X6" s="177">
        <f>DatosMedioAmbiente!C60</f>
        <v>0</v>
      </c>
      <c r="Y6" s="177">
        <f>DatosMedioAmbiente!C62</f>
        <v>4</v>
      </c>
      <c r="Z6" s="177">
        <f>DatosMedioAmbiente!C64</f>
        <v>2</v>
      </c>
    </row>
    <row r="25" spans="1:20" s="91" customFormat="1" ht="15.75" x14ac:dyDescent="0.25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40"/>
      <c r="N25" s="140"/>
      <c r="O25" s="140"/>
      <c r="Q25" s="142"/>
      <c r="R25" s="140"/>
      <c r="S25" s="140"/>
      <c r="T25" s="140"/>
    </row>
  </sheetData>
  <sheetProtection algorithmName="SHA-512" hashValue="M3usGWAOiIzuQIvRbiWLiOumq9kRiV3FGJbb7HYFmHrOBYQwENd2oGq9JAcUse3orTushUH+AV41V9uP1gz4zw==" saltValue="UxciqoyqMsC12WRShhWqC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5B158-CADE-4B57-8062-30ADC8018849}">
  <dimension ref="A1:BI17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91" customWidth="1"/>
    <col min="19" max="20" width="25.140625" style="91" customWidth="1"/>
    <col min="21" max="21" width="14.42578125" style="91" customWidth="1"/>
    <col min="22" max="22" width="20.42578125" style="91" customWidth="1"/>
    <col min="23" max="23" width="16.7109375" style="91" customWidth="1"/>
    <col min="24" max="24" width="5.28515625" style="91" customWidth="1"/>
    <col min="25" max="25" width="4" style="91" customWidth="1"/>
    <col min="26" max="26" width="13.7109375" style="91" customWidth="1"/>
    <col min="27" max="27" width="22.140625" style="91" customWidth="1"/>
    <col min="28" max="16384" width="11.5703125" style="91"/>
  </cols>
  <sheetData>
    <row r="1" spans="1:61" s="104" customFormat="1" ht="89.25" x14ac:dyDescent="0.25">
      <c r="A1" s="104" t="s">
        <v>1681</v>
      </c>
      <c r="B1" s="104" t="s">
        <v>1682</v>
      </c>
      <c r="C1" s="104" t="s">
        <v>1683</v>
      </c>
      <c r="D1" s="104" t="s">
        <v>1684</v>
      </c>
      <c r="E1" s="104" t="s">
        <v>1685</v>
      </c>
      <c r="F1" s="104" t="s">
        <v>1686</v>
      </c>
      <c r="G1" s="104" t="s">
        <v>1687</v>
      </c>
      <c r="H1" s="104" t="s">
        <v>1688</v>
      </c>
      <c r="I1" s="104" t="s">
        <v>1689</v>
      </c>
      <c r="J1" s="104" t="s">
        <v>1690</v>
      </c>
      <c r="K1" s="104" t="s">
        <v>1691</v>
      </c>
      <c r="L1" s="104" t="s">
        <v>1692</v>
      </c>
      <c r="M1" s="104" t="s">
        <v>1693</v>
      </c>
      <c r="N1" s="104" t="s">
        <v>1694</v>
      </c>
      <c r="O1" s="104" t="s">
        <v>1695</v>
      </c>
      <c r="P1" s="104" t="s">
        <v>1696</v>
      </c>
      <c r="Q1" s="104" t="s">
        <v>1697</v>
      </c>
      <c r="R1" s="104" t="s">
        <v>1698</v>
      </c>
      <c r="S1" s="104" t="s">
        <v>1699</v>
      </c>
      <c r="T1" s="104" t="s">
        <v>1700</v>
      </c>
      <c r="U1" s="104" t="s">
        <v>1701</v>
      </c>
      <c r="V1" s="104" t="s">
        <v>1702</v>
      </c>
      <c r="W1" s="104" t="s">
        <v>1703</v>
      </c>
      <c r="AA1" s="104" t="s">
        <v>1704</v>
      </c>
      <c r="AB1" s="104" t="s">
        <v>1705</v>
      </c>
      <c r="AC1" s="104" t="s">
        <v>1706</v>
      </c>
      <c r="AD1" s="104" t="s">
        <v>1707</v>
      </c>
      <c r="AE1" s="104" t="s">
        <v>1708</v>
      </c>
      <c r="AF1" s="104" t="s">
        <v>1709</v>
      </c>
      <c r="AI1" s="104" t="s">
        <v>1710</v>
      </c>
      <c r="AL1" s="104" t="s">
        <v>1711</v>
      </c>
      <c r="AM1" s="104" t="s">
        <v>1712</v>
      </c>
      <c r="AN1" s="104" t="s">
        <v>1713</v>
      </c>
      <c r="AO1" s="104" t="s">
        <v>1714</v>
      </c>
      <c r="AP1" s="104" t="s">
        <v>1715</v>
      </c>
      <c r="AQ1" s="104" t="s">
        <v>1716</v>
      </c>
      <c r="AR1" s="104" t="s">
        <v>1717</v>
      </c>
      <c r="AS1" s="104" t="s">
        <v>1718</v>
      </c>
      <c r="AT1" s="104" t="s">
        <v>1719</v>
      </c>
      <c r="AU1" s="104" t="s">
        <v>1720</v>
      </c>
      <c r="AV1" s="104" t="s">
        <v>1721</v>
      </c>
      <c r="AW1" s="104" t="s">
        <v>1722</v>
      </c>
      <c r="AX1" s="104" t="s">
        <v>1723</v>
      </c>
      <c r="AY1" s="104" t="s">
        <v>1724</v>
      </c>
      <c r="AZ1" s="104" t="s">
        <v>1725</v>
      </c>
      <c r="BA1" s="104" t="s">
        <v>1726</v>
      </c>
      <c r="BB1" s="104" t="s">
        <v>1727</v>
      </c>
      <c r="BC1" s="104" t="s">
        <v>1728</v>
      </c>
      <c r="BD1" s="104" t="s">
        <v>1729</v>
      </c>
      <c r="BE1" s="104" t="s">
        <v>1730</v>
      </c>
      <c r="BF1" s="104" t="s">
        <v>1731</v>
      </c>
      <c r="BG1" s="104" t="s">
        <v>1732</v>
      </c>
      <c r="BH1" s="104" t="s">
        <v>1733</v>
      </c>
      <c r="BI1" s="104" t="s">
        <v>1734</v>
      </c>
    </row>
    <row r="2" spans="1:61" x14ac:dyDescent="0.2">
      <c r="A2" s="91" t="s">
        <v>1283</v>
      </c>
      <c r="B2" s="91" t="s">
        <v>1752</v>
      </c>
      <c r="C2" s="91" t="s">
        <v>1741</v>
      </c>
      <c r="D2" s="91" t="s">
        <v>1624</v>
      </c>
      <c r="E2" s="91" t="s">
        <v>1624</v>
      </c>
      <c r="F2" s="91" t="s">
        <v>1632</v>
      </c>
      <c r="G2" s="91" t="s">
        <v>1625</v>
      </c>
      <c r="H2" s="91" t="s">
        <v>1653</v>
      </c>
      <c r="I2" s="91" t="s">
        <v>1624</v>
      </c>
      <c r="J2" s="91" t="s">
        <v>1624</v>
      </c>
      <c r="K2" s="91" t="s">
        <v>1624</v>
      </c>
      <c r="L2" s="91" t="s">
        <v>1624</v>
      </c>
      <c r="M2" s="91" t="s">
        <v>1624</v>
      </c>
      <c r="N2" s="91" t="s">
        <v>1624</v>
      </c>
      <c r="O2" s="91" t="s">
        <v>1624</v>
      </c>
      <c r="P2" s="91" t="s">
        <v>1671</v>
      </c>
      <c r="Q2" s="91" t="s">
        <v>1671</v>
      </c>
      <c r="R2" s="91" t="s">
        <v>1035</v>
      </c>
      <c r="S2" s="91" t="s">
        <v>1671</v>
      </c>
      <c r="T2" s="91" t="s">
        <v>1671</v>
      </c>
      <c r="V2" s="91" t="s">
        <v>24</v>
      </c>
      <c r="W2" s="91" t="s">
        <v>108</v>
      </c>
      <c r="AA2" s="91" t="s">
        <v>1126</v>
      </c>
      <c r="AB2" s="91" t="s">
        <v>1126</v>
      </c>
      <c r="AC2" s="91" t="s">
        <v>1133</v>
      </c>
      <c r="AD2" s="91" t="s">
        <v>642</v>
      </c>
      <c r="AE2" s="91" t="s">
        <v>1179</v>
      </c>
      <c r="AF2" s="91" t="s">
        <v>1082</v>
      </c>
      <c r="AI2" s="91" t="s">
        <v>224</v>
      </c>
      <c r="AL2" s="91" t="s">
        <v>642</v>
      </c>
      <c r="AM2" s="91" t="s">
        <v>642</v>
      </c>
      <c r="AN2" s="91" t="s">
        <v>642</v>
      </c>
      <c r="AO2" s="91" t="s">
        <v>642</v>
      </c>
      <c r="AU2" s="91" t="s">
        <v>646</v>
      </c>
      <c r="AV2" s="91" t="s">
        <v>642</v>
      </c>
      <c r="AW2" s="91" t="s">
        <v>1180</v>
      </c>
      <c r="AX2" s="91" t="s">
        <v>1180</v>
      </c>
      <c r="AY2" s="91" t="s">
        <v>15</v>
      </c>
      <c r="AZ2" s="91" t="s">
        <v>1004</v>
      </c>
      <c r="BA2" s="91" t="s">
        <v>77</v>
      </c>
      <c r="BB2" s="91" t="s">
        <v>996</v>
      </c>
      <c r="BC2" s="91" t="s">
        <v>974</v>
      </c>
      <c r="BD2" s="91" t="s">
        <v>329</v>
      </c>
      <c r="BE2" s="91" t="s">
        <v>1662</v>
      </c>
      <c r="BF2" s="91" t="s">
        <v>99</v>
      </c>
      <c r="BG2" s="91" t="s">
        <v>99</v>
      </c>
      <c r="BH2" s="91" t="s">
        <v>1138</v>
      </c>
      <c r="BI2" s="91" t="s">
        <v>1143</v>
      </c>
    </row>
    <row r="3" spans="1:61" x14ac:dyDescent="0.2">
      <c r="A3" s="91" t="s">
        <v>1759</v>
      </c>
      <c r="B3" s="91" t="s">
        <v>1753</v>
      </c>
      <c r="C3" s="91" t="s">
        <v>1742</v>
      </c>
      <c r="D3" s="91" t="s">
        <v>1625</v>
      </c>
      <c r="E3" s="91" t="s">
        <v>1625</v>
      </c>
      <c r="F3" s="91" t="s">
        <v>970</v>
      </c>
      <c r="G3" s="91" t="s">
        <v>1626</v>
      </c>
      <c r="H3" s="91" t="s">
        <v>1625</v>
      </c>
      <c r="I3" s="91" t="s">
        <v>1625</v>
      </c>
      <c r="J3" s="91" t="s">
        <v>1625</v>
      </c>
      <c r="K3" s="91" t="s">
        <v>1625</v>
      </c>
      <c r="L3" s="91" t="s">
        <v>1625</v>
      </c>
      <c r="M3" s="91" t="s">
        <v>1630</v>
      </c>
      <c r="N3" s="91" t="s">
        <v>1626</v>
      </c>
      <c r="O3" s="91" t="s">
        <v>1625</v>
      </c>
      <c r="P3" s="91" t="s">
        <v>1626</v>
      </c>
      <c r="Q3" s="91" t="s">
        <v>1626</v>
      </c>
      <c r="R3" s="91" t="s">
        <v>1036</v>
      </c>
      <c r="S3" s="91" t="s">
        <v>1626</v>
      </c>
      <c r="T3" s="91" t="s">
        <v>1626</v>
      </c>
      <c r="V3" s="91" t="s">
        <v>25</v>
      </c>
      <c r="W3" s="91" t="s">
        <v>109</v>
      </c>
      <c r="AA3" s="91" t="s">
        <v>1127</v>
      </c>
      <c r="AB3" s="91" t="s">
        <v>1127</v>
      </c>
      <c r="AC3" s="91" t="s">
        <v>1134</v>
      </c>
      <c r="AD3" s="91" t="s">
        <v>644</v>
      </c>
      <c r="AE3" s="91" t="s">
        <v>1180</v>
      </c>
      <c r="AF3" s="91" t="s">
        <v>1189</v>
      </c>
      <c r="AI3" s="91" t="s">
        <v>225</v>
      </c>
      <c r="AL3" s="91" t="s">
        <v>644</v>
      </c>
      <c r="AM3" s="91" t="s">
        <v>644</v>
      </c>
      <c r="AN3" s="91" t="s">
        <v>644</v>
      </c>
      <c r="AO3" s="91" t="s">
        <v>644</v>
      </c>
      <c r="AU3" s="91" t="s">
        <v>652</v>
      </c>
      <c r="AV3" s="91" t="s">
        <v>644</v>
      </c>
      <c r="AW3" s="91" t="s">
        <v>1182</v>
      </c>
      <c r="AX3" s="91" t="s">
        <v>610</v>
      </c>
      <c r="AY3" s="91" t="s">
        <v>999</v>
      </c>
      <c r="AZ3" s="91" t="s">
        <v>1005</v>
      </c>
      <c r="BA3" s="91" t="s">
        <v>1798</v>
      </c>
      <c r="BC3" s="91" t="s">
        <v>975</v>
      </c>
      <c r="BD3" s="91" t="s">
        <v>956</v>
      </c>
      <c r="BE3" s="91" t="s">
        <v>1663</v>
      </c>
      <c r="BF3" s="91" t="s">
        <v>109</v>
      </c>
      <c r="BG3" s="91" t="s">
        <v>109</v>
      </c>
      <c r="BH3" s="91" t="s">
        <v>1139</v>
      </c>
      <c r="BI3" s="91" t="s">
        <v>1144</v>
      </c>
    </row>
    <row r="4" spans="1:61" x14ac:dyDescent="0.2">
      <c r="A4" s="91" t="s">
        <v>1760</v>
      </c>
      <c r="B4" s="91" t="s">
        <v>1754</v>
      </c>
      <c r="C4" s="91" t="s">
        <v>1743</v>
      </c>
      <c r="D4" s="91" t="s">
        <v>1626</v>
      </c>
      <c r="E4" s="91" t="s">
        <v>1626</v>
      </c>
      <c r="F4" s="91" t="s">
        <v>1634</v>
      </c>
      <c r="G4" s="91" t="s">
        <v>970</v>
      </c>
      <c r="H4" s="91" t="s">
        <v>1626</v>
      </c>
      <c r="I4" s="91" t="s">
        <v>1626</v>
      </c>
      <c r="J4" s="91" t="s">
        <v>1626</v>
      </c>
      <c r="K4" s="91" t="s">
        <v>1626</v>
      </c>
      <c r="L4" s="91" t="s">
        <v>1626</v>
      </c>
      <c r="M4" s="91" t="s">
        <v>1641</v>
      </c>
      <c r="N4" s="91" t="s">
        <v>1630</v>
      </c>
      <c r="O4" s="91" t="s">
        <v>1626</v>
      </c>
      <c r="P4" s="91" t="s">
        <v>1672</v>
      </c>
      <c r="Q4" s="91" t="s">
        <v>1676</v>
      </c>
      <c r="R4" s="91" t="s">
        <v>1037</v>
      </c>
      <c r="S4" s="91" t="s">
        <v>1672</v>
      </c>
      <c r="T4" s="91" t="s">
        <v>1673</v>
      </c>
      <c r="V4" s="91" t="s">
        <v>26</v>
      </c>
      <c r="W4" s="91" t="s">
        <v>1767</v>
      </c>
      <c r="AA4" s="91" t="s">
        <v>1128</v>
      </c>
      <c r="AB4" s="91" t="s">
        <v>1132</v>
      </c>
      <c r="AC4" s="91" t="s">
        <v>1135</v>
      </c>
      <c r="AD4" s="91" t="s">
        <v>646</v>
      </c>
      <c r="AE4" s="91" t="s">
        <v>1181</v>
      </c>
      <c r="AF4" s="91" t="s">
        <v>1122</v>
      </c>
      <c r="AI4" s="91" t="s">
        <v>227</v>
      </c>
      <c r="AL4" s="91" t="s">
        <v>646</v>
      </c>
      <c r="AM4" s="91" t="s">
        <v>646</v>
      </c>
      <c r="AN4" s="91" t="s">
        <v>646</v>
      </c>
      <c r="AO4" s="91" t="s">
        <v>646</v>
      </c>
      <c r="AV4" s="91" t="s">
        <v>646</v>
      </c>
      <c r="AW4" s="91" t="s">
        <v>610</v>
      </c>
      <c r="AX4" s="91" t="s">
        <v>1183</v>
      </c>
      <c r="AY4" s="91" t="s">
        <v>1000</v>
      </c>
      <c r="AZ4" s="91" t="s">
        <v>1006</v>
      </c>
      <c r="BA4" s="91" t="s">
        <v>1799</v>
      </c>
      <c r="BC4" s="91" t="s">
        <v>1800</v>
      </c>
      <c r="BD4" s="91" t="s">
        <v>957</v>
      </c>
      <c r="BE4" s="91" t="s">
        <v>1664</v>
      </c>
      <c r="BG4" s="91" t="s">
        <v>1055</v>
      </c>
      <c r="BH4" s="91" t="s">
        <v>1140</v>
      </c>
    </row>
    <row r="5" spans="1:61" x14ac:dyDescent="0.2">
      <c r="A5" s="91" t="s">
        <v>1026</v>
      </c>
      <c r="B5" s="91" t="s">
        <v>104</v>
      </c>
      <c r="C5" s="91" t="s">
        <v>169</v>
      </c>
      <c r="D5" s="91" t="s">
        <v>1628</v>
      </c>
      <c r="E5" s="91" t="s">
        <v>1627</v>
      </c>
      <c r="F5" s="91" t="s">
        <v>1659</v>
      </c>
      <c r="G5" s="91" t="s">
        <v>1639</v>
      </c>
      <c r="H5" s="91" t="s">
        <v>970</v>
      </c>
      <c r="I5" s="91" t="s">
        <v>1628</v>
      </c>
      <c r="J5" s="91" t="s">
        <v>1632</v>
      </c>
      <c r="K5" s="91" t="s">
        <v>1628</v>
      </c>
      <c r="L5" s="91" t="s">
        <v>1628</v>
      </c>
      <c r="N5" s="91" t="s">
        <v>970</v>
      </c>
      <c r="O5" s="91" t="s">
        <v>1628</v>
      </c>
      <c r="P5" s="91" t="s">
        <v>1676</v>
      </c>
      <c r="R5" s="91" t="s">
        <v>1038</v>
      </c>
      <c r="S5" s="91" t="s">
        <v>1673</v>
      </c>
      <c r="T5" s="91" t="s">
        <v>1676</v>
      </c>
      <c r="V5" s="91" t="s">
        <v>27</v>
      </c>
      <c r="AA5" s="91" t="s">
        <v>1130</v>
      </c>
      <c r="AD5" s="91" t="s">
        <v>648</v>
      </c>
      <c r="AE5" s="91" t="s">
        <v>1182</v>
      </c>
      <c r="AF5" s="91" t="s">
        <v>1190</v>
      </c>
      <c r="AI5" s="91" t="s">
        <v>233</v>
      </c>
      <c r="AL5" s="91" t="s">
        <v>650</v>
      </c>
      <c r="AM5" s="91" t="s">
        <v>650</v>
      </c>
      <c r="AN5" s="91" t="s">
        <v>650</v>
      </c>
      <c r="AO5" s="91" t="s">
        <v>650</v>
      </c>
      <c r="AV5" s="91" t="s">
        <v>650</v>
      </c>
      <c r="AW5" s="91" t="s">
        <v>1183</v>
      </c>
      <c r="AY5" s="91" t="s">
        <v>1001</v>
      </c>
      <c r="AZ5" s="91" t="s">
        <v>1007</v>
      </c>
      <c r="BC5" s="91" t="s">
        <v>981</v>
      </c>
      <c r="BD5" s="91" t="s">
        <v>958</v>
      </c>
      <c r="BE5" s="91" t="s">
        <v>1804</v>
      </c>
    </row>
    <row r="6" spans="1:61" x14ac:dyDescent="0.2">
      <c r="A6" s="91" t="s">
        <v>1761</v>
      </c>
      <c r="B6" s="91" t="s">
        <v>105</v>
      </c>
      <c r="C6" s="91" t="s">
        <v>1744</v>
      </c>
      <c r="D6" s="91" t="s">
        <v>1630</v>
      </c>
      <c r="E6" s="91" t="s">
        <v>1628</v>
      </c>
      <c r="F6" s="91" t="s">
        <v>1638</v>
      </c>
      <c r="G6" s="91" t="s">
        <v>1642</v>
      </c>
      <c r="H6" s="91" t="s">
        <v>1637</v>
      </c>
      <c r="I6" s="91" t="s">
        <v>1632</v>
      </c>
      <c r="J6" s="91" t="s">
        <v>970</v>
      </c>
      <c r="K6" s="91" t="s">
        <v>970</v>
      </c>
      <c r="L6" s="91" t="s">
        <v>970</v>
      </c>
      <c r="N6" s="91" t="s">
        <v>1641</v>
      </c>
      <c r="O6" s="91" t="s">
        <v>1632</v>
      </c>
      <c r="R6" s="91" t="s">
        <v>1039</v>
      </c>
      <c r="S6" s="91" t="s">
        <v>1674</v>
      </c>
      <c r="V6" s="91" t="s">
        <v>28</v>
      </c>
      <c r="AD6" s="91" t="s">
        <v>650</v>
      </c>
      <c r="AE6" s="91" t="s">
        <v>610</v>
      </c>
      <c r="AI6" s="91" t="s">
        <v>236</v>
      </c>
      <c r="AL6" s="91" t="s">
        <v>652</v>
      </c>
      <c r="AM6" s="91" t="s">
        <v>652</v>
      </c>
      <c r="AN6" s="91" t="s">
        <v>652</v>
      </c>
      <c r="AO6" s="91" t="s">
        <v>652</v>
      </c>
      <c r="AV6" s="91" t="s">
        <v>652</v>
      </c>
      <c r="AY6" s="91" t="s">
        <v>1002</v>
      </c>
      <c r="AZ6" s="91" t="s">
        <v>1002</v>
      </c>
      <c r="BC6" s="91" t="s">
        <v>982</v>
      </c>
      <c r="BD6" s="91" t="s">
        <v>959</v>
      </c>
      <c r="BE6" s="91" t="s">
        <v>1016</v>
      </c>
    </row>
    <row r="7" spans="1:61" x14ac:dyDescent="0.2">
      <c r="B7" s="91" t="s">
        <v>106</v>
      </c>
      <c r="C7" s="91" t="s">
        <v>1745</v>
      </c>
      <c r="D7" s="91" t="s">
        <v>1631</v>
      </c>
      <c r="E7" s="91" t="s">
        <v>970</v>
      </c>
      <c r="F7" s="91" t="s">
        <v>1640</v>
      </c>
      <c r="G7" s="91" t="s">
        <v>1648</v>
      </c>
      <c r="H7" s="91" t="s">
        <v>1638</v>
      </c>
      <c r="I7" s="91" t="s">
        <v>970</v>
      </c>
      <c r="J7" s="91" t="s">
        <v>1638</v>
      </c>
      <c r="K7" s="91" t="s">
        <v>1637</v>
      </c>
      <c r="L7" s="91" t="s">
        <v>1637</v>
      </c>
      <c r="O7" s="91" t="s">
        <v>970</v>
      </c>
      <c r="R7" s="91" t="s">
        <v>1040</v>
      </c>
      <c r="S7" s="91" t="s">
        <v>1676</v>
      </c>
      <c r="AD7" s="91" t="s">
        <v>652</v>
      </c>
      <c r="AE7" s="91" t="s">
        <v>1183</v>
      </c>
      <c r="AI7" s="91" t="s">
        <v>237</v>
      </c>
      <c r="AL7" s="91" t="s">
        <v>654</v>
      </c>
      <c r="AN7" s="91" t="s">
        <v>654</v>
      </c>
      <c r="BC7" s="91" t="s">
        <v>983</v>
      </c>
      <c r="BD7" s="91" t="s">
        <v>960</v>
      </c>
      <c r="BE7" s="91" t="s">
        <v>1666</v>
      </c>
    </row>
    <row r="8" spans="1:61" x14ac:dyDescent="0.2">
      <c r="C8" s="91" t="s">
        <v>1746</v>
      </c>
      <c r="D8" s="91" t="s">
        <v>1632</v>
      </c>
      <c r="E8" s="91" t="s">
        <v>1634</v>
      </c>
      <c r="F8" s="91" t="s">
        <v>1641</v>
      </c>
      <c r="G8" s="91" t="s">
        <v>106</v>
      </c>
      <c r="H8" s="91" t="s">
        <v>1639</v>
      </c>
      <c r="I8" s="91" t="s">
        <v>1638</v>
      </c>
      <c r="J8" s="91" t="s">
        <v>1639</v>
      </c>
      <c r="K8" s="91" t="s">
        <v>1638</v>
      </c>
      <c r="L8" s="91" t="s">
        <v>1638</v>
      </c>
      <c r="O8" s="91" t="s">
        <v>1638</v>
      </c>
      <c r="R8" s="91" t="s">
        <v>1041</v>
      </c>
      <c r="AD8" s="91" t="s">
        <v>654</v>
      </c>
      <c r="AI8" s="91" t="s">
        <v>106</v>
      </c>
      <c r="BC8" s="91" t="s">
        <v>1801</v>
      </c>
      <c r="BD8" s="91" t="s">
        <v>513</v>
      </c>
      <c r="BE8" s="91" t="s">
        <v>1667</v>
      </c>
    </row>
    <row r="9" spans="1:61" x14ac:dyDescent="0.2">
      <c r="C9" s="91" t="s">
        <v>204</v>
      </c>
      <c r="D9" s="91" t="s">
        <v>970</v>
      </c>
      <c r="E9" s="91" t="s">
        <v>1637</v>
      </c>
      <c r="F9" s="91" t="s">
        <v>1648</v>
      </c>
      <c r="H9" s="91" t="s">
        <v>1642</v>
      </c>
      <c r="I9" s="91" t="s">
        <v>1639</v>
      </c>
      <c r="J9" s="91" t="s">
        <v>1640</v>
      </c>
      <c r="K9" s="91" t="s">
        <v>1640</v>
      </c>
      <c r="L9" s="91" t="s">
        <v>1644</v>
      </c>
      <c r="O9" s="91" t="s">
        <v>1639</v>
      </c>
      <c r="R9" s="91" t="s">
        <v>1042</v>
      </c>
      <c r="BC9" s="91" t="s">
        <v>972</v>
      </c>
      <c r="BD9" s="91" t="s">
        <v>961</v>
      </c>
    </row>
    <row r="10" spans="1:61" x14ac:dyDescent="0.2">
      <c r="C10" s="91" t="s">
        <v>1747</v>
      </c>
      <c r="D10" s="91" t="s">
        <v>1637</v>
      </c>
      <c r="E10" s="91" t="s">
        <v>1638</v>
      </c>
      <c r="F10" s="91" t="s">
        <v>106</v>
      </c>
      <c r="H10" s="91" t="s">
        <v>1644</v>
      </c>
      <c r="I10" s="91" t="s">
        <v>1640</v>
      </c>
      <c r="J10" s="91" t="s">
        <v>1642</v>
      </c>
      <c r="K10" s="91" t="s">
        <v>1644</v>
      </c>
      <c r="O10" s="91" t="s">
        <v>1640</v>
      </c>
      <c r="R10" s="91" t="s">
        <v>1043</v>
      </c>
      <c r="BD10" s="91" t="s">
        <v>646</v>
      </c>
    </row>
    <row r="11" spans="1:61" x14ac:dyDescent="0.2">
      <c r="C11" s="91" t="s">
        <v>1748</v>
      </c>
      <c r="D11" s="91" t="s">
        <v>1638</v>
      </c>
      <c r="E11" s="91" t="s">
        <v>1639</v>
      </c>
      <c r="H11" s="91" t="s">
        <v>106</v>
      </c>
      <c r="I11" s="91" t="s">
        <v>1642</v>
      </c>
      <c r="J11" s="91" t="s">
        <v>1644</v>
      </c>
      <c r="K11" s="91" t="s">
        <v>1648</v>
      </c>
      <c r="O11" s="91" t="s">
        <v>1642</v>
      </c>
      <c r="R11" s="91" t="s">
        <v>1044</v>
      </c>
      <c r="BD11" s="91" t="s">
        <v>963</v>
      </c>
    </row>
    <row r="12" spans="1:61" x14ac:dyDescent="0.2">
      <c r="C12" s="91" t="s">
        <v>284</v>
      </c>
      <c r="D12" s="91" t="s">
        <v>1639</v>
      </c>
      <c r="E12" s="91" t="s">
        <v>1642</v>
      </c>
      <c r="I12" s="91" t="s">
        <v>1644</v>
      </c>
      <c r="J12" s="91" t="s">
        <v>106</v>
      </c>
      <c r="O12" s="91" t="s">
        <v>1644</v>
      </c>
      <c r="BD12" s="91" t="s">
        <v>964</v>
      </c>
    </row>
    <row r="13" spans="1:61" x14ac:dyDescent="0.2">
      <c r="D13" s="91" t="s">
        <v>1640</v>
      </c>
      <c r="E13" s="91" t="s">
        <v>1644</v>
      </c>
      <c r="I13" s="91" t="s">
        <v>106</v>
      </c>
      <c r="O13" s="91" t="s">
        <v>106</v>
      </c>
      <c r="BD13" s="91" t="s">
        <v>965</v>
      </c>
    </row>
    <row r="14" spans="1:61" x14ac:dyDescent="0.2">
      <c r="D14" s="91" t="s">
        <v>1642</v>
      </c>
      <c r="E14" s="91" t="s">
        <v>1647</v>
      </c>
      <c r="BD14" s="91" t="s">
        <v>106</v>
      </c>
    </row>
    <row r="15" spans="1:61" x14ac:dyDescent="0.2">
      <c r="D15" s="91" t="s">
        <v>1644</v>
      </c>
      <c r="E15" s="91" t="s">
        <v>1648</v>
      </c>
      <c r="BD15" s="91" t="s">
        <v>967</v>
      </c>
    </row>
    <row r="16" spans="1:61" x14ac:dyDescent="0.2">
      <c r="D16" s="91" t="s">
        <v>1648</v>
      </c>
    </row>
    <row r="17" spans="4:4" x14ac:dyDescent="0.2">
      <c r="D17" s="91" t="s">
        <v>106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61E38-B593-4125-A7CB-17BFB39513D1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7"/>
    <col min="2" max="2" width="27.7109375" style="97" customWidth="1"/>
    <col min="3" max="16384" width="11.42578125" style="97"/>
  </cols>
  <sheetData>
    <row r="3" spans="2:4" x14ac:dyDescent="0.2">
      <c r="B3" s="95"/>
      <c r="C3" s="96" t="s">
        <v>99</v>
      </c>
      <c r="D3" s="96" t="s">
        <v>1057</v>
      </c>
    </row>
    <row r="4" spans="2:4" ht="12.75" customHeight="1" x14ac:dyDescent="0.2">
      <c r="B4" s="98" t="s">
        <v>1671</v>
      </c>
      <c r="C4" s="99">
        <f>SUM(DatosViolenciaGénero!C63:C69)</f>
        <v>1345</v>
      </c>
      <c r="D4" s="99">
        <f>SUM(DatosViolenciaGénero!D63:D69)</f>
        <v>331</v>
      </c>
    </row>
    <row r="5" spans="2:4" x14ac:dyDescent="0.2">
      <c r="B5" s="98" t="s">
        <v>1626</v>
      </c>
      <c r="C5" s="99">
        <f>SUM(DatosViolenciaGénero!C70:C73)</f>
        <v>38</v>
      </c>
      <c r="D5" s="99">
        <f>SUM(DatosViolenciaGénero!D70:D73)</f>
        <v>47</v>
      </c>
    </row>
    <row r="6" spans="2:4" ht="12.75" customHeight="1" x14ac:dyDescent="0.2">
      <c r="B6" s="98" t="s">
        <v>1672</v>
      </c>
      <c r="C6" s="99">
        <f>DatosViolenciaGénero!C74</f>
        <v>2</v>
      </c>
      <c r="D6" s="99">
        <f>DatosViolenciaGénero!D74</f>
        <v>0</v>
      </c>
    </row>
    <row r="7" spans="2:4" ht="12.75" customHeight="1" x14ac:dyDescent="0.2">
      <c r="B7" s="98" t="s">
        <v>1673</v>
      </c>
      <c r="C7" s="99">
        <f>SUM(DatosViolenciaGénero!C75:C77)</f>
        <v>9</v>
      </c>
      <c r="D7" s="99">
        <f>SUM(DatosViolenciaGénero!D75:D77)</f>
        <v>1</v>
      </c>
    </row>
    <row r="8" spans="2:4" ht="12.75" customHeight="1" x14ac:dyDescent="0.2">
      <c r="B8" s="98" t="s">
        <v>1674</v>
      </c>
      <c r="C8" s="99">
        <f>DatosViolenciaGénero!C81</f>
        <v>2</v>
      </c>
      <c r="D8" s="99">
        <f>DatosViolenciaGénero!D81</f>
        <v>0</v>
      </c>
    </row>
    <row r="9" spans="2:4" ht="12.75" customHeight="1" x14ac:dyDescent="0.2">
      <c r="B9" s="98" t="s">
        <v>1675</v>
      </c>
      <c r="C9" s="99">
        <f>DatosViolenciaGénero!C78</f>
        <v>0</v>
      </c>
      <c r="D9" s="99">
        <f>DatosViolenciaGénero!D78</f>
        <v>0</v>
      </c>
    </row>
    <row r="10" spans="2:4" ht="12.75" customHeight="1" x14ac:dyDescent="0.2">
      <c r="B10" s="98" t="s">
        <v>1676</v>
      </c>
      <c r="C10" s="99">
        <f>SUM(DatosViolenciaGénero!C79:C80)</f>
        <v>312</v>
      </c>
      <c r="D10" s="99">
        <f>SUM(DatosViolenciaGénero!D79:D80)</f>
        <v>178</v>
      </c>
    </row>
    <row r="14" spans="2:4" ht="12.95" customHeight="1" thickTop="1" thickBot="1" x14ac:dyDescent="0.25">
      <c r="B14" s="219" t="s">
        <v>1680</v>
      </c>
      <c r="C14" s="219"/>
    </row>
    <row r="15" spans="2:4" ht="13.5" thickTop="1" x14ac:dyDescent="0.2">
      <c r="B15" s="100" t="s">
        <v>1678</v>
      </c>
      <c r="C15" s="101">
        <f>DatosViolenciaGénero!C38</f>
        <v>15</v>
      </c>
    </row>
    <row r="16" spans="2:4" ht="13.5" thickBot="1" x14ac:dyDescent="0.25">
      <c r="B16" s="102" t="s">
        <v>1679</v>
      </c>
      <c r="C16" s="103">
        <f>DatosViolenciaGénero!C39</f>
        <v>553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B7302-D09D-42AA-A837-0AB9EAFA7EC5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7"/>
    <col min="2" max="2" width="27.7109375" style="97" customWidth="1"/>
    <col min="3" max="16384" width="11.42578125" style="97"/>
  </cols>
  <sheetData>
    <row r="3" spans="2:4" x14ac:dyDescent="0.2">
      <c r="B3" s="95"/>
      <c r="C3" s="96" t="s">
        <v>99</v>
      </c>
      <c r="D3" s="96" t="s">
        <v>1057</v>
      </c>
    </row>
    <row r="4" spans="2:4" ht="12.75" customHeight="1" x14ac:dyDescent="0.2">
      <c r="B4" s="98" t="s">
        <v>1671</v>
      </c>
      <c r="C4" s="99">
        <f>SUM(DatosViolenciaDoméstica!C48:C54)</f>
        <v>415</v>
      </c>
      <c r="D4" s="99">
        <f>SUM(DatosViolenciaDoméstica!D48:D54)</f>
        <v>97</v>
      </c>
    </row>
    <row r="5" spans="2:4" x14ac:dyDescent="0.2">
      <c r="B5" s="98" t="s">
        <v>1626</v>
      </c>
      <c r="C5" s="99">
        <f>SUM(DatosViolenciaDoméstica!C55:C58)</f>
        <v>12</v>
      </c>
      <c r="D5" s="99">
        <f>SUM(DatosViolenciaDoméstica!D55:D58)</f>
        <v>3</v>
      </c>
    </row>
    <row r="6" spans="2:4" ht="12.75" customHeight="1" x14ac:dyDescent="0.2">
      <c r="B6" s="98" t="s">
        <v>1672</v>
      </c>
      <c r="C6" s="99">
        <f>DatosViolenciaDoméstica!C59</f>
        <v>2</v>
      </c>
      <c r="D6" s="99">
        <f>DatosViolenciaDoméstica!D59</f>
        <v>0</v>
      </c>
    </row>
    <row r="7" spans="2:4" ht="12.75" customHeight="1" x14ac:dyDescent="0.2">
      <c r="B7" s="98" t="s">
        <v>1673</v>
      </c>
      <c r="C7" s="99">
        <f>SUM(DatosViolenciaDoméstica!C60:C62)</f>
        <v>0</v>
      </c>
      <c r="D7" s="99">
        <f>SUM(DatosViolenciaDoméstica!D60:D62)</f>
        <v>0</v>
      </c>
    </row>
    <row r="8" spans="2:4" ht="12.75" customHeight="1" x14ac:dyDescent="0.2">
      <c r="B8" s="98" t="s">
        <v>1674</v>
      </c>
      <c r="C8" s="99">
        <f>DatosViolenciaDoméstica!C66</f>
        <v>0</v>
      </c>
      <c r="D8" s="99">
        <f>DatosViolenciaDoméstica!D66</f>
        <v>0</v>
      </c>
    </row>
    <row r="9" spans="2:4" ht="12.75" customHeight="1" x14ac:dyDescent="0.2">
      <c r="B9" s="98" t="s">
        <v>1675</v>
      </c>
      <c r="C9" s="99">
        <f>DatosViolenciaDoméstica!C63</f>
        <v>0</v>
      </c>
      <c r="D9" s="99">
        <f>DatosViolenciaDoméstica!D63</f>
        <v>0</v>
      </c>
    </row>
    <row r="10" spans="2:4" ht="12.75" customHeight="1" x14ac:dyDescent="0.2">
      <c r="B10" s="98" t="s">
        <v>1676</v>
      </c>
      <c r="C10" s="99">
        <f>SUM(DatosViolenciaDoméstica!C64:C65)</f>
        <v>36</v>
      </c>
      <c r="D10" s="99">
        <f>SUM(DatosViolenciaDoméstica!D64:D65)</f>
        <v>19</v>
      </c>
    </row>
    <row r="14" spans="2:4" ht="12.95" customHeight="1" thickTop="1" thickBot="1" x14ac:dyDescent="0.25">
      <c r="B14" s="219" t="s">
        <v>1677</v>
      </c>
      <c r="C14" s="219"/>
    </row>
    <row r="15" spans="2:4" ht="13.5" thickTop="1" x14ac:dyDescent="0.2">
      <c r="B15" s="100" t="s">
        <v>1678</v>
      </c>
      <c r="C15" s="101">
        <f>DatosViolenciaDoméstica!C33</f>
        <v>21</v>
      </c>
    </row>
    <row r="16" spans="2:4" ht="13.5" thickBot="1" x14ac:dyDescent="0.25">
      <c r="B16" s="102" t="s">
        <v>1679</v>
      </c>
      <c r="C16" s="103">
        <f>DatosViolenciaDoméstica!C34</f>
        <v>74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948DC-294C-4BBB-B354-C49FB95BEE4D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91" customWidth="1"/>
    <col min="2" max="2" width="20.85546875" style="91" customWidth="1"/>
    <col min="3" max="3" width="44" style="91" customWidth="1"/>
    <col min="4" max="4" width="6.28515625" style="91" customWidth="1"/>
    <col min="5" max="16384" width="11.42578125" style="91"/>
  </cols>
  <sheetData>
    <row r="3" spans="2:3" ht="12.95" customHeight="1" x14ac:dyDescent="0.2">
      <c r="B3" s="220" t="s">
        <v>1661</v>
      </c>
      <c r="C3" s="220"/>
    </row>
    <row r="4" spans="2:3" x14ac:dyDescent="0.2">
      <c r="B4" s="92" t="s">
        <v>1662</v>
      </c>
      <c r="C4" s="93">
        <f>DatosMenores!C69</f>
        <v>170</v>
      </c>
    </row>
    <row r="5" spans="2:3" x14ac:dyDescent="0.2">
      <c r="B5" s="92" t="s">
        <v>1663</v>
      </c>
      <c r="C5" s="94">
        <f>DatosMenores!C70</f>
        <v>236</v>
      </c>
    </row>
    <row r="6" spans="2:3" x14ac:dyDescent="0.2">
      <c r="B6" s="92" t="s">
        <v>1664</v>
      </c>
      <c r="C6" s="94">
        <f>DatosMenores!C71</f>
        <v>1128</v>
      </c>
    </row>
    <row r="7" spans="2:3" ht="25.5" x14ac:dyDescent="0.2">
      <c r="B7" s="92" t="s">
        <v>1665</v>
      </c>
      <c r="C7" s="94">
        <f>DatosMenores!C74</f>
        <v>0</v>
      </c>
    </row>
    <row r="8" spans="2:3" ht="25.5" x14ac:dyDescent="0.2">
      <c r="B8" s="92" t="s">
        <v>1016</v>
      </c>
      <c r="C8" s="94">
        <f>DatosMenores!C75</f>
        <v>100</v>
      </c>
    </row>
    <row r="9" spans="2:3" ht="25.5" x14ac:dyDescent="0.2">
      <c r="B9" s="92" t="s">
        <v>1666</v>
      </c>
      <c r="C9" s="94">
        <f>DatosMenores!C76</f>
        <v>398</v>
      </c>
    </row>
    <row r="10" spans="2:3" ht="25.5" x14ac:dyDescent="0.2">
      <c r="B10" s="92" t="s">
        <v>260</v>
      </c>
      <c r="C10" s="94">
        <f>DatosMenores!C78</f>
        <v>0</v>
      </c>
    </row>
    <row r="11" spans="2:3" x14ac:dyDescent="0.2">
      <c r="B11" s="92" t="s">
        <v>1667</v>
      </c>
      <c r="C11" s="94">
        <f>DatosMenores!C77</f>
        <v>33</v>
      </c>
    </row>
    <row r="12" spans="2:3" x14ac:dyDescent="0.2">
      <c r="B12" s="92" t="s">
        <v>1668</v>
      </c>
      <c r="C12" s="94">
        <f>DatosMenores!C79</f>
        <v>0</v>
      </c>
    </row>
    <row r="13" spans="2:3" ht="25.5" x14ac:dyDescent="0.2">
      <c r="B13" s="92" t="s">
        <v>1669</v>
      </c>
      <c r="C13" s="94">
        <f>DatosMenores!C72</f>
        <v>0</v>
      </c>
    </row>
    <row r="14" spans="2:3" ht="25.5" x14ac:dyDescent="0.2">
      <c r="B14" s="92" t="s">
        <v>1670</v>
      </c>
      <c r="C14" s="94">
        <f>DatosMenores!C73</f>
        <v>48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5236-59AA-4DEF-A134-F240DC9DA115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63" customWidth="1"/>
    <col min="2" max="4" width="13.85546875" style="63" customWidth="1"/>
    <col min="5" max="6" width="15" style="63" customWidth="1"/>
    <col min="7" max="13" width="13.85546875" style="63" customWidth="1"/>
    <col min="14" max="16384" width="11.42578125" style="63"/>
  </cols>
  <sheetData>
    <row r="2" spans="2:13" s="59" customFormat="1" ht="15.75" x14ac:dyDescent="0.25">
      <c r="B2" s="59" t="s">
        <v>1613</v>
      </c>
    </row>
    <row r="4" spans="2:13" ht="39" thickBot="1" x14ac:dyDescent="0.25">
      <c r="B4" s="60" t="s">
        <v>299</v>
      </c>
      <c r="C4" s="61" t="s">
        <v>1614</v>
      </c>
      <c r="D4" s="61" t="s">
        <v>1615</v>
      </c>
      <c r="E4" s="61" t="s">
        <v>1616</v>
      </c>
      <c r="F4" s="61" t="s">
        <v>1617</v>
      </c>
      <c r="G4" s="61" t="s">
        <v>1618</v>
      </c>
      <c r="H4" s="61" t="s">
        <v>1619</v>
      </c>
      <c r="I4" s="61" t="s">
        <v>1620</v>
      </c>
      <c r="J4" s="61" t="s">
        <v>1621</v>
      </c>
      <c r="K4" s="61" t="s">
        <v>310</v>
      </c>
      <c r="L4" s="61" t="s">
        <v>1622</v>
      </c>
      <c r="M4" s="62" t="s">
        <v>312</v>
      </c>
    </row>
    <row r="5" spans="2:13" s="69" customFormat="1" ht="22.5" customHeight="1" thickBot="1" x14ac:dyDescent="0.3">
      <c r="B5" s="64">
        <v>1</v>
      </c>
      <c r="C5" s="65">
        <v>2</v>
      </c>
      <c r="D5" s="65">
        <v>2</v>
      </c>
      <c r="E5" s="66">
        <v>1</v>
      </c>
      <c r="F5" s="66">
        <v>1</v>
      </c>
      <c r="G5" s="66">
        <v>1</v>
      </c>
      <c r="H5" s="66">
        <v>1</v>
      </c>
      <c r="I5" s="66">
        <v>1</v>
      </c>
      <c r="J5" s="66">
        <v>1</v>
      </c>
      <c r="K5" s="67">
        <v>3</v>
      </c>
      <c r="L5" s="66">
        <v>1</v>
      </c>
      <c r="M5" s="68">
        <v>1</v>
      </c>
    </row>
    <row r="8" spans="2:13" ht="15.75" x14ac:dyDescent="0.25">
      <c r="B8" s="70" t="s">
        <v>1623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10" spans="2:13" ht="39" thickBot="1" x14ac:dyDescent="0.25">
      <c r="D10" s="72" t="s">
        <v>299</v>
      </c>
      <c r="E10" s="73" t="s">
        <v>1616</v>
      </c>
      <c r="F10" s="73" t="s">
        <v>1617</v>
      </c>
      <c r="G10" s="73" t="s">
        <v>1618</v>
      </c>
      <c r="H10" s="73" t="s">
        <v>1619</v>
      </c>
      <c r="I10" s="73" t="s">
        <v>1620</v>
      </c>
      <c r="J10" s="73" t="s">
        <v>1621</v>
      </c>
      <c r="K10" s="73" t="s">
        <v>1622</v>
      </c>
      <c r="L10" s="74" t="s">
        <v>312</v>
      </c>
      <c r="M10" s="75"/>
    </row>
    <row r="11" spans="2:13" ht="13.15" customHeight="1" x14ac:dyDescent="0.2">
      <c r="B11" s="221" t="s">
        <v>1624</v>
      </c>
      <c r="C11" s="221"/>
      <c r="D11" s="76">
        <f>DatosDelitos!C5+DatosDelitos!C13-DatosDelitos!C17</f>
        <v>9140</v>
      </c>
      <c r="E11" s="77">
        <f>DatosDelitos!H5+DatosDelitos!H13-DatosDelitos!H17</f>
        <v>321</v>
      </c>
      <c r="F11" s="77">
        <f>DatosDelitos!I5+DatosDelitos!I13-DatosDelitos!I17</f>
        <v>335</v>
      </c>
      <c r="G11" s="77">
        <f>DatosDelitos!J5+DatosDelitos!J13-DatosDelitos!J17</f>
        <v>11</v>
      </c>
      <c r="H11" s="78">
        <f>DatosDelitos!K5+DatosDelitos!K13-DatosDelitos!K17</f>
        <v>3</v>
      </c>
      <c r="I11" s="78">
        <f>DatosDelitos!L5+DatosDelitos!L13-DatosDelitos!L17</f>
        <v>4</v>
      </c>
      <c r="J11" s="78">
        <f>DatosDelitos!M5+DatosDelitos!M13-DatosDelitos!M17</f>
        <v>3</v>
      </c>
      <c r="K11" s="78">
        <f>DatosDelitos!O5+DatosDelitos!O13-DatosDelitos!O17</f>
        <v>13</v>
      </c>
      <c r="L11" s="79">
        <f>DatosDelitos!P5+DatosDelitos!P13-DatosDelitos!P17</f>
        <v>508</v>
      </c>
    </row>
    <row r="12" spans="2:13" ht="13.15" customHeight="1" x14ac:dyDescent="0.2">
      <c r="B12" s="222" t="s">
        <v>324</v>
      </c>
      <c r="C12" s="222"/>
      <c r="D12" s="80">
        <f>DatosDelitos!C10</f>
        <v>0</v>
      </c>
      <c r="E12" s="81">
        <f>DatosDelitos!H10</f>
        <v>0</v>
      </c>
      <c r="F12" s="81">
        <f>DatosDelitos!I10</f>
        <v>0</v>
      </c>
      <c r="G12" s="81">
        <f>DatosDelitos!J10</f>
        <v>0</v>
      </c>
      <c r="H12" s="81">
        <f>DatosDelitos!K10</f>
        <v>0</v>
      </c>
      <c r="I12" s="81">
        <f>DatosDelitos!L10</f>
        <v>0</v>
      </c>
      <c r="J12" s="81">
        <f>DatosDelitos!M10</f>
        <v>0</v>
      </c>
      <c r="K12" s="81">
        <f>DatosDelitos!O10</f>
        <v>0</v>
      </c>
      <c r="L12" s="82">
        <f>DatosDelitos!P10</f>
        <v>0</v>
      </c>
    </row>
    <row r="13" spans="2:13" ht="13.15" customHeight="1" x14ac:dyDescent="0.2">
      <c r="B13" s="222" t="s">
        <v>342</v>
      </c>
      <c r="C13" s="222"/>
      <c r="D13" s="80">
        <f>DatosDelitos!C20</f>
        <v>2</v>
      </c>
      <c r="E13" s="81">
        <f>DatosDelitos!H20</f>
        <v>0</v>
      </c>
      <c r="F13" s="81">
        <f>DatosDelitos!I20</f>
        <v>1</v>
      </c>
      <c r="G13" s="81">
        <f>DatosDelitos!J20</f>
        <v>0</v>
      </c>
      <c r="H13" s="81">
        <f>DatosDelitos!K20</f>
        <v>0</v>
      </c>
      <c r="I13" s="81">
        <f>DatosDelitos!L20</f>
        <v>0</v>
      </c>
      <c r="J13" s="81">
        <f>DatosDelitos!M20</f>
        <v>0</v>
      </c>
      <c r="K13" s="81">
        <f>DatosDelitos!O20</f>
        <v>0</v>
      </c>
      <c r="L13" s="82">
        <f>DatosDelitos!P20</f>
        <v>3</v>
      </c>
    </row>
    <row r="14" spans="2:13" ht="13.15" customHeight="1" x14ac:dyDescent="0.2">
      <c r="B14" s="222" t="s">
        <v>347</v>
      </c>
      <c r="C14" s="222"/>
      <c r="D14" s="80">
        <f>DatosDelitos!C23</f>
        <v>0</v>
      </c>
      <c r="E14" s="81">
        <f>DatosDelitos!H23</f>
        <v>0</v>
      </c>
      <c r="F14" s="81">
        <f>DatosDelitos!I23</f>
        <v>0</v>
      </c>
      <c r="G14" s="81">
        <f>DatosDelitos!J23</f>
        <v>0</v>
      </c>
      <c r="H14" s="81">
        <f>DatosDelitos!K23</f>
        <v>0</v>
      </c>
      <c r="I14" s="81">
        <f>DatosDelitos!L23</f>
        <v>0</v>
      </c>
      <c r="J14" s="81">
        <f>DatosDelitos!M23</f>
        <v>0</v>
      </c>
      <c r="K14" s="81">
        <f>DatosDelitos!O23</f>
        <v>0</v>
      </c>
      <c r="L14" s="82">
        <f>DatosDelitos!P23</f>
        <v>0</v>
      </c>
    </row>
    <row r="15" spans="2:13" ht="13.15" customHeight="1" x14ac:dyDescent="0.2">
      <c r="B15" s="222" t="s">
        <v>1625</v>
      </c>
      <c r="C15" s="222"/>
      <c r="D15" s="80">
        <f>DatosDelitos!C17+DatosDelitos!C44</f>
        <v>2063</v>
      </c>
      <c r="E15" s="81">
        <f>DatosDelitos!H17+DatosDelitos!H44</f>
        <v>263</v>
      </c>
      <c r="F15" s="81">
        <f>DatosDelitos!I16+DatosDelitos!I44</f>
        <v>67</v>
      </c>
      <c r="G15" s="81">
        <f>DatosDelitos!J17+DatosDelitos!J44</f>
        <v>4</v>
      </c>
      <c r="H15" s="81">
        <f>DatosDelitos!K17+DatosDelitos!K44</f>
        <v>1</v>
      </c>
      <c r="I15" s="81">
        <f>DatosDelitos!L17+DatosDelitos!L44</f>
        <v>0</v>
      </c>
      <c r="J15" s="81">
        <f>DatosDelitos!M17+DatosDelitos!M44</f>
        <v>0</v>
      </c>
      <c r="K15" s="81">
        <f>DatosDelitos!O17+DatosDelitos!O44</f>
        <v>20</v>
      </c>
      <c r="L15" s="82">
        <f>DatosDelitos!P17+DatosDelitos!P44</f>
        <v>372</v>
      </c>
    </row>
    <row r="16" spans="2:13" ht="13.15" customHeight="1" x14ac:dyDescent="0.2">
      <c r="B16" s="222" t="s">
        <v>1626</v>
      </c>
      <c r="C16" s="222"/>
      <c r="D16" s="80">
        <f>DatosDelitos!C30</f>
        <v>2065</v>
      </c>
      <c r="E16" s="81">
        <f>DatosDelitos!H30</f>
        <v>64</v>
      </c>
      <c r="F16" s="81">
        <f>DatosDelitos!I30</f>
        <v>98</v>
      </c>
      <c r="G16" s="81">
        <f>DatosDelitos!J30</f>
        <v>1</v>
      </c>
      <c r="H16" s="81">
        <f>DatosDelitos!K30</f>
        <v>4</v>
      </c>
      <c r="I16" s="81">
        <f>DatosDelitos!L30</f>
        <v>0</v>
      </c>
      <c r="J16" s="81">
        <f>DatosDelitos!M30</f>
        <v>2</v>
      </c>
      <c r="K16" s="81">
        <f>DatosDelitos!O30</f>
        <v>3</v>
      </c>
      <c r="L16" s="82">
        <f>DatosDelitos!P30</f>
        <v>260</v>
      </c>
    </row>
    <row r="17" spans="2:12" ht="13.15" customHeight="1" x14ac:dyDescent="0.2">
      <c r="B17" s="223" t="s">
        <v>1627</v>
      </c>
      <c r="C17" s="223"/>
      <c r="D17" s="80">
        <f>DatosDelitos!C42-DatosDelitos!C44</f>
        <v>53</v>
      </c>
      <c r="E17" s="81">
        <f>DatosDelitos!H42-DatosDelitos!H44</f>
        <v>3</v>
      </c>
      <c r="F17" s="81">
        <f>DatosDelitos!I42-DatosDelitos!I44</f>
        <v>0</v>
      </c>
      <c r="G17" s="81">
        <f>DatosDelitos!J42-DatosDelitos!J44</f>
        <v>0</v>
      </c>
      <c r="H17" s="81">
        <f>DatosDelitos!K42-DatosDelitos!K44</f>
        <v>0</v>
      </c>
      <c r="I17" s="81">
        <f>DatosDelitos!L42-DatosDelitos!L44</f>
        <v>0</v>
      </c>
      <c r="J17" s="81">
        <f>DatosDelitos!M42-DatosDelitos!M44</f>
        <v>0</v>
      </c>
      <c r="K17" s="81">
        <f>DatosDelitos!O42-DatosDelitos!O44</f>
        <v>1</v>
      </c>
      <c r="L17" s="82">
        <f>DatosDelitos!P42-DatosDelitos!P44</f>
        <v>1</v>
      </c>
    </row>
    <row r="18" spans="2:12" ht="13.15" customHeight="1" x14ac:dyDescent="0.2">
      <c r="B18" s="222" t="s">
        <v>1628</v>
      </c>
      <c r="C18" s="222"/>
      <c r="D18" s="80">
        <f>DatosDelitos!C50</f>
        <v>585</v>
      </c>
      <c r="E18" s="81">
        <f>DatosDelitos!H50</f>
        <v>63</v>
      </c>
      <c r="F18" s="81">
        <f>DatosDelitos!I50</f>
        <v>43</v>
      </c>
      <c r="G18" s="81">
        <f>DatosDelitos!J50</f>
        <v>34</v>
      </c>
      <c r="H18" s="81">
        <f>DatosDelitos!K50</f>
        <v>18</v>
      </c>
      <c r="I18" s="81">
        <f>DatosDelitos!L50</f>
        <v>0</v>
      </c>
      <c r="J18" s="81">
        <f>DatosDelitos!M50</f>
        <v>0</v>
      </c>
      <c r="K18" s="81">
        <f>DatosDelitos!O50</f>
        <v>11</v>
      </c>
      <c r="L18" s="82">
        <f>DatosDelitos!P50</f>
        <v>71</v>
      </c>
    </row>
    <row r="19" spans="2:12" ht="13.15" customHeight="1" x14ac:dyDescent="0.2">
      <c r="B19" s="222" t="s">
        <v>1629</v>
      </c>
      <c r="C19" s="222"/>
      <c r="D19" s="80">
        <f>DatosDelitos!C72</f>
        <v>14</v>
      </c>
      <c r="E19" s="81">
        <f>DatosDelitos!H72</f>
        <v>0</v>
      </c>
      <c r="F19" s="81">
        <f>DatosDelitos!I72</f>
        <v>4</v>
      </c>
      <c r="G19" s="81">
        <f>DatosDelitos!J72</f>
        <v>0</v>
      </c>
      <c r="H19" s="81">
        <f>DatosDelitos!K72</f>
        <v>0</v>
      </c>
      <c r="I19" s="81">
        <f>DatosDelitos!L72</f>
        <v>0</v>
      </c>
      <c r="J19" s="81">
        <f>DatosDelitos!M72</f>
        <v>0</v>
      </c>
      <c r="K19" s="81">
        <f>DatosDelitos!O72</f>
        <v>0</v>
      </c>
      <c r="L19" s="82">
        <f>DatosDelitos!P72</f>
        <v>3</v>
      </c>
    </row>
    <row r="20" spans="2:12" ht="27" customHeight="1" x14ac:dyDescent="0.2">
      <c r="B20" s="222" t="s">
        <v>1630</v>
      </c>
      <c r="C20" s="222"/>
      <c r="D20" s="80">
        <f>DatosDelitos!C74</f>
        <v>186</v>
      </c>
      <c r="E20" s="81">
        <f>DatosDelitos!H74</f>
        <v>16</v>
      </c>
      <c r="F20" s="81">
        <f>DatosDelitos!I74</f>
        <v>14</v>
      </c>
      <c r="G20" s="81">
        <f>DatosDelitos!J74</f>
        <v>0</v>
      </c>
      <c r="H20" s="81">
        <f>DatosDelitos!K74</f>
        <v>0</v>
      </c>
      <c r="I20" s="81">
        <f>DatosDelitos!L74</f>
        <v>2</v>
      </c>
      <c r="J20" s="81">
        <f>DatosDelitos!M74</f>
        <v>2</v>
      </c>
      <c r="K20" s="81">
        <f>DatosDelitos!O74</f>
        <v>0</v>
      </c>
      <c r="L20" s="82">
        <f>DatosDelitos!P74</f>
        <v>14</v>
      </c>
    </row>
    <row r="21" spans="2:12" ht="13.15" customHeight="1" x14ac:dyDescent="0.2">
      <c r="B21" s="223" t="s">
        <v>1631</v>
      </c>
      <c r="C21" s="223"/>
      <c r="D21" s="80">
        <f>DatosDelitos!C82</f>
        <v>238</v>
      </c>
      <c r="E21" s="81">
        <f>DatosDelitos!H82</f>
        <v>1</v>
      </c>
      <c r="F21" s="81">
        <f>DatosDelitos!I82</f>
        <v>1</v>
      </c>
      <c r="G21" s="81">
        <f>DatosDelitos!J82</f>
        <v>0</v>
      </c>
      <c r="H21" s="81">
        <f>DatosDelitos!K82</f>
        <v>0</v>
      </c>
      <c r="I21" s="81">
        <f>DatosDelitos!L82</f>
        <v>0</v>
      </c>
      <c r="J21" s="81">
        <f>DatosDelitos!M82</f>
        <v>0</v>
      </c>
      <c r="K21" s="81">
        <f>DatosDelitos!O82</f>
        <v>0</v>
      </c>
      <c r="L21" s="82">
        <f>DatosDelitos!P82</f>
        <v>11</v>
      </c>
    </row>
    <row r="22" spans="2:12" ht="13.15" customHeight="1" x14ac:dyDescent="0.2">
      <c r="B22" s="222" t="s">
        <v>1632</v>
      </c>
      <c r="C22" s="222"/>
      <c r="D22" s="80">
        <f>DatosDelitos!C85</f>
        <v>786</v>
      </c>
      <c r="E22" s="81">
        <f>DatosDelitos!H85</f>
        <v>188</v>
      </c>
      <c r="F22" s="81">
        <f>DatosDelitos!I85</f>
        <v>112</v>
      </c>
      <c r="G22" s="81">
        <f>DatosDelitos!J85</f>
        <v>0</v>
      </c>
      <c r="H22" s="81">
        <f>DatosDelitos!K85</f>
        <v>0</v>
      </c>
      <c r="I22" s="81">
        <f>DatosDelitos!L85</f>
        <v>0</v>
      </c>
      <c r="J22" s="81">
        <f>DatosDelitos!M85</f>
        <v>0</v>
      </c>
      <c r="K22" s="81">
        <f>DatosDelitos!O85</f>
        <v>0</v>
      </c>
      <c r="L22" s="82">
        <f>DatosDelitos!P85</f>
        <v>116</v>
      </c>
    </row>
    <row r="23" spans="2:12" ht="13.15" customHeight="1" x14ac:dyDescent="0.2">
      <c r="B23" s="222" t="s">
        <v>970</v>
      </c>
      <c r="C23" s="222"/>
      <c r="D23" s="80">
        <f>DatosDelitos!C97</f>
        <v>8348</v>
      </c>
      <c r="E23" s="81">
        <f>DatosDelitos!H97</f>
        <v>1253</v>
      </c>
      <c r="F23" s="81">
        <f>DatosDelitos!I97</f>
        <v>916</v>
      </c>
      <c r="G23" s="81">
        <f>DatosDelitos!J97</f>
        <v>1</v>
      </c>
      <c r="H23" s="81">
        <f>DatosDelitos!K97</f>
        <v>1</v>
      </c>
      <c r="I23" s="81">
        <f>DatosDelitos!L97</f>
        <v>0</v>
      </c>
      <c r="J23" s="81">
        <f>DatosDelitos!M97</f>
        <v>1</v>
      </c>
      <c r="K23" s="81">
        <f>DatosDelitos!O97</f>
        <v>65</v>
      </c>
      <c r="L23" s="82">
        <f>DatosDelitos!P97</f>
        <v>904</v>
      </c>
    </row>
    <row r="24" spans="2:12" ht="27" customHeight="1" x14ac:dyDescent="0.2">
      <c r="B24" s="222" t="s">
        <v>1633</v>
      </c>
      <c r="C24" s="222"/>
      <c r="D24" s="80">
        <f>DatosDelitos!C131</f>
        <v>11</v>
      </c>
      <c r="E24" s="81">
        <f>DatosDelitos!H131</f>
        <v>8</v>
      </c>
      <c r="F24" s="81">
        <f>DatosDelitos!I131</f>
        <v>4</v>
      </c>
      <c r="G24" s="81">
        <f>DatosDelitos!J131</f>
        <v>0</v>
      </c>
      <c r="H24" s="81">
        <f>DatosDelitos!K131</f>
        <v>0</v>
      </c>
      <c r="I24" s="81">
        <f>DatosDelitos!L131</f>
        <v>0</v>
      </c>
      <c r="J24" s="81">
        <f>DatosDelitos!M131</f>
        <v>0</v>
      </c>
      <c r="K24" s="81">
        <f>DatosDelitos!O131</f>
        <v>0</v>
      </c>
      <c r="L24" s="82">
        <f>DatosDelitos!P131</f>
        <v>3</v>
      </c>
    </row>
    <row r="25" spans="2:12" ht="13.15" customHeight="1" x14ac:dyDescent="0.2">
      <c r="B25" s="222" t="s">
        <v>1634</v>
      </c>
      <c r="C25" s="222"/>
      <c r="D25" s="80">
        <f>DatosDelitos!C137</f>
        <v>49</v>
      </c>
      <c r="E25" s="81">
        <f>DatosDelitos!H137</f>
        <v>15</v>
      </c>
      <c r="F25" s="81">
        <f>DatosDelitos!I137</f>
        <v>11</v>
      </c>
      <c r="G25" s="81">
        <f>DatosDelitos!J137</f>
        <v>0</v>
      </c>
      <c r="H25" s="81">
        <f>DatosDelitos!K137</f>
        <v>0</v>
      </c>
      <c r="I25" s="81">
        <f>DatosDelitos!L137</f>
        <v>0</v>
      </c>
      <c r="J25" s="81">
        <f>DatosDelitos!M137</f>
        <v>0</v>
      </c>
      <c r="K25" s="81">
        <f>DatosDelitos!O137</f>
        <v>1</v>
      </c>
      <c r="L25" s="82">
        <f>DatosDelitos!P137</f>
        <v>11</v>
      </c>
    </row>
    <row r="26" spans="2:12" ht="13.15" customHeight="1" x14ac:dyDescent="0.2">
      <c r="B26" s="223" t="s">
        <v>1635</v>
      </c>
      <c r="C26" s="223"/>
      <c r="D26" s="80">
        <f>DatosDelitos!C144</f>
        <v>1</v>
      </c>
      <c r="E26" s="81">
        <f>DatosDelitos!H144</f>
        <v>1</v>
      </c>
      <c r="F26" s="81">
        <f>DatosDelitos!I144</f>
        <v>0</v>
      </c>
      <c r="G26" s="81">
        <f>DatosDelitos!J144</f>
        <v>0</v>
      </c>
      <c r="H26" s="81">
        <f>DatosDelitos!K144</f>
        <v>0</v>
      </c>
      <c r="I26" s="81">
        <f>DatosDelitos!L144</f>
        <v>0</v>
      </c>
      <c r="J26" s="81">
        <f>DatosDelitos!M144</f>
        <v>0</v>
      </c>
      <c r="K26" s="81">
        <f>DatosDelitos!O144</f>
        <v>0</v>
      </c>
      <c r="L26" s="82">
        <f>DatosDelitos!P144</f>
        <v>1</v>
      </c>
    </row>
    <row r="27" spans="2:12" ht="38.25" customHeight="1" x14ac:dyDescent="0.2">
      <c r="B27" s="222" t="s">
        <v>1636</v>
      </c>
      <c r="C27" s="222"/>
      <c r="D27" s="80">
        <f>DatosDelitos!C147</f>
        <v>78</v>
      </c>
      <c r="E27" s="81">
        <f>DatosDelitos!H147</f>
        <v>29</v>
      </c>
      <c r="F27" s="81">
        <f>DatosDelitos!I147</f>
        <v>13</v>
      </c>
      <c r="G27" s="81">
        <f>DatosDelitos!J147</f>
        <v>0</v>
      </c>
      <c r="H27" s="81">
        <f>DatosDelitos!K147</f>
        <v>0</v>
      </c>
      <c r="I27" s="81">
        <f>DatosDelitos!L147</f>
        <v>0</v>
      </c>
      <c r="J27" s="81">
        <f>DatosDelitos!M147</f>
        <v>0</v>
      </c>
      <c r="K27" s="81">
        <f>DatosDelitos!O147</f>
        <v>0</v>
      </c>
      <c r="L27" s="82">
        <f>DatosDelitos!P147</f>
        <v>18</v>
      </c>
    </row>
    <row r="28" spans="2:12" ht="13.15" customHeight="1" x14ac:dyDescent="0.2">
      <c r="B28" s="222" t="s">
        <v>1637</v>
      </c>
      <c r="C28" s="222"/>
      <c r="D28" s="80">
        <f>DatosDelitos!C156+SUM(DatosDelitos!C167:C172)</f>
        <v>108</v>
      </c>
      <c r="E28" s="81">
        <f>DatosDelitos!H156+SUM(DatosDelitos!H167:H172)</f>
        <v>18</v>
      </c>
      <c r="F28" s="81">
        <f>DatosDelitos!I156+SUM(DatosDelitos!I167:I172)</f>
        <v>7</v>
      </c>
      <c r="G28" s="81">
        <f>DatosDelitos!J156+SUM(DatosDelitos!J167:J172)</f>
        <v>1</v>
      </c>
      <c r="H28" s="81">
        <f>DatosDelitos!K156+SUM(DatosDelitos!K167:K172)</f>
        <v>2</v>
      </c>
      <c r="I28" s="81">
        <f>DatosDelitos!L156+SUM(DatosDelitos!L167:L172)</f>
        <v>0</v>
      </c>
      <c r="J28" s="81">
        <f>DatosDelitos!M156+SUM(DatosDelitos!M167:M172)</f>
        <v>0</v>
      </c>
      <c r="K28" s="81">
        <f>DatosDelitos!O156+SUM(DatosDelitos!O167:O172)</f>
        <v>7</v>
      </c>
      <c r="L28" s="81">
        <f>DatosDelitos!P156+SUM(DatosDelitos!P167:Q172)</f>
        <v>8</v>
      </c>
    </row>
    <row r="29" spans="2:12" ht="13.15" customHeight="1" x14ac:dyDescent="0.2">
      <c r="B29" s="222" t="s">
        <v>1638</v>
      </c>
      <c r="C29" s="222"/>
      <c r="D29" s="80">
        <f>SUM(DatosDelitos!C173:C177)</f>
        <v>382</v>
      </c>
      <c r="E29" s="81">
        <f>SUM(DatosDelitos!H173:H177)</f>
        <v>206</v>
      </c>
      <c r="F29" s="81">
        <f>SUM(DatosDelitos!I173:I177)</f>
        <v>151</v>
      </c>
      <c r="G29" s="81">
        <f>SUM(DatosDelitos!J173:J177)</f>
        <v>2</v>
      </c>
      <c r="H29" s="81">
        <f>SUM(DatosDelitos!K173:K177)</f>
        <v>1</v>
      </c>
      <c r="I29" s="81">
        <f>SUM(DatosDelitos!L173:L177)</f>
        <v>0</v>
      </c>
      <c r="J29" s="81">
        <f>SUM(DatosDelitos!M173:M177)</f>
        <v>0</v>
      </c>
      <c r="K29" s="81">
        <f>SUM(DatosDelitos!O173:O177)</f>
        <v>68</v>
      </c>
      <c r="L29" s="81">
        <f>SUM(DatosDelitos!P173:P177)</f>
        <v>173</v>
      </c>
    </row>
    <row r="30" spans="2:12" ht="13.15" customHeight="1" x14ac:dyDescent="0.2">
      <c r="B30" s="222" t="s">
        <v>1639</v>
      </c>
      <c r="C30" s="222"/>
      <c r="D30" s="80">
        <f>DatosDelitos!C178</f>
        <v>851</v>
      </c>
      <c r="E30" s="81">
        <f>DatosDelitos!H178</f>
        <v>286</v>
      </c>
      <c r="F30" s="81">
        <f>DatosDelitos!I178</f>
        <v>269</v>
      </c>
      <c r="G30" s="81">
        <f>DatosDelitos!J178</f>
        <v>0</v>
      </c>
      <c r="H30" s="81">
        <f>DatosDelitos!K178</f>
        <v>0</v>
      </c>
      <c r="I30" s="81">
        <f>DatosDelitos!L178</f>
        <v>0</v>
      </c>
      <c r="J30" s="81">
        <f>DatosDelitos!M178</f>
        <v>0</v>
      </c>
      <c r="K30" s="81">
        <f>DatosDelitos!O178</f>
        <v>2</v>
      </c>
      <c r="L30" s="81">
        <f>DatosDelitos!P178</f>
        <v>2547</v>
      </c>
    </row>
    <row r="31" spans="2:12" ht="13.15" customHeight="1" x14ac:dyDescent="0.2">
      <c r="B31" s="222" t="s">
        <v>1640</v>
      </c>
      <c r="C31" s="222"/>
      <c r="D31" s="80">
        <f>DatosDelitos!C186</f>
        <v>597</v>
      </c>
      <c r="E31" s="81">
        <f>DatosDelitos!H186</f>
        <v>62</v>
      </c>
      <c r="F31" s="81">
        <f>DatosDelitos!I186</f>
        <v>82</v>
      </c>
      <c r="G31" s="81">
        <f>DatosDelitos!J186</f>
        <v>1</v>
      </c>
      <c r="H31" s="81">
        <f>DatosDelitos!K186</f>
        <v>0</v>
      </c>
      <c r="I31" s="81">
        <f>DatosDelitos!L186</f>
        <v>0</v>
      </c>
      <c r="J31" s="81">
        <f>DatosDelitos!M186</f>
        <v>0</v>
      </c>
      <c r="K31" s="81">
        <f>DatosDelitos!O186</f>
        <v>0</v>
      </c>
      <c r="L31" s="81">
        <f>DatosDelitos!P186</f>
        <v>76</v>
      </c>
    </row>
    <row r="32" spans="2:12" ht="13.15" customHeight="1" x14ac:dyDescent="0.2">
      <c r="B32" s="222" t="s">
        <v>1641</v>
      </c>
      <c r="C32" s="222"/>
      <c r="D32" s="80">
        <f>DatosDelitos!C201</f>
        <v>89</v>
      </c>
      <c r="E32" s="81">
        <f>DatosDelitos!H201</f>
        <v>21</v>
      </c>
      <c r="F32" s="81">
        <f>DatosDelitos!I201</f>
        <v>12</v>
      </c>
      <c r="G32" s="81">
        <f>DatosDelitos!J201</f>
        <v>0</v>
      </c>
      <c r="H32" s="81">
        <f>DatosDelitos!K201</f>
        <v>0</v>
      </c>
      <c r="I32" s="81">
        <f>DatosDelitos!L201</f>
        <v>2</v>
      </c>
      <c r="J32" s="81">
        <f>DatosDelitos!M201</f>
        <v>1</v>
      </c>
      <c r="K32" s="81">
        <f>DatosDelitos!O201</f>
        <v>0</v>
      </c>
      <c r="L32" s="81">
        <f>DatosDelitos!P201</f>
        <v>14</v>
      </c>
    </row>
    <row r="33" spans="2:13" ht="13.15" customHeight="1" x14ac:dyDescent="0.2">
      <c r="B33" s="222" t="s">
        <v>1642</v>
      </c>
      <c r="C33" s="222"/>
      <c r="D33" s="80">
        <f>DatosDelitos!C223</f>
        <v>1039</v>
      </c>
      <c r="E33" s="81">
        <f>DatosDelitos!H223</f>
        <v>287</v>
      </c>
      <c r="F33" s="81">
        <f>DatosDelitos!I223</f>
        <v>197</v>
      </c>
      <c r="G33" s="81">
        <f>DatosDelitos!J223</f>
        <v>0</v>
      </c>
      <c r="H33" s="81">
        <f>DatosDelitos!K223</f>
        <v>0</v>
      </c>
      <c r="I33" s="81">
        <f>DatosDelitos!L223</f>
        <v>0</v>
      </c>
      <c r="J33" s="81">
        <f>DatosDelitos!M223</f>
        <v>0</v>
      </c>
      <c r="K33" s="81">
        <f>DatosDelitos!O223</f>
        <v>23</v>
      </c>
      <c r="L33" s="81">
        <f>DatosDelitos!P223</f>
        <v>349</v>
      </c>
    </row>
    <row r="34" spans="2:13" ht="13.15" customHeight="1" x14ac:dyDescent="0.2">
      <c r="B34" s="222" t="s">
        <v>1643</v>
      </c>
      <c r="C34" s="222"/>
      <c r="D34" s="80">
        <f>DatosDelitos!C244</f>
        <v>22</v>
      </c>
      <c r="E34" s="81">
        <f>DatosDelitos!H244</f>
        <v>0</v>
      </c>
      <c r="F34" s="81">
        <f>DatosDelitos!I244</f>
        <v>1</v>
      </c>
      <c r="G34" s="81">
        <f>DatosDelitos!J244</f>
        <v>0</v>
      </c>
      <c r="H34" s="81">
        <f>DatosDelitos!K244</f>
        <v>0</v>
      </c>
      <c r="I34" s="81">
        <f>DatosDelitos!L244</f>
        <v>0</v>
      </c>
      <c r="J34" s="81">
        <f>DatosDelitos!M244</f>
        <v>0</v>
      </c>
      <c r="K34" s="81">
        <f>DatosDelitos!O244</f>
        <v>0</v>
      </c>
      <c r="L34" s="81">
        <f>DatosDelitos!P244</f>
        <v>4</v>
      </c>
    </row>
    <row r="35" spans="2:13" ht="13.15" customHeight="1" x14ac:dyDescent="0.2">
      <c r="B35" s="222" t="s">
        <v>1644</v>
      </c>
      <c r="C35" s="222"/>
      <c r="D35" s="80">
        <f>DatosDelitos!C271</f>
        <v>415</v>
      </c>
      <c r="E35" s="81">
        <f>DatosDelitos!H271</f>
        <v>213</v>
      </c>
      <c r="F35" s="81">
        <f>DatosDelitos!I271</f>
        <v>209</v>
      </c>
      <c r="G35" s="81">
        <f>DatosDelitos!J271</f>
        <v>1</v>
      </c>
      <c r="H35" s="81">
        <f>DatosDelitos!K271</f>
        <v>2</v>
      </c>
      <c r="I35" s="81">
        <f>DatosDelitos!L271</f>
        <v>0</v>
      </c>
      <c r="J35" s="81">
        <f>DatosDelitos!M271</f>
        <v>0</v>
      </c>
      <c r="K35" s="81">
        <f>DatosDelitos!O271</f>
        <v>1</v>
      </c>
      <c r="L35" s="81">
        <f>DatosDelitos!P271</f>
        <v>279</v>
      </c>
    </row>
    <row r="36" spans="2:13" ht="38.25" customHeight="1" x14ac:dyDescent="0.2">
      <c r="B36" s="222" t="s">
        <v>1645</v>
      </c>
      <c r="C36" s="222"/>
      <c r="D36" s="80">
        <f>DatosDelitos!C301</f>
        <v>0</v>
      </c>
      <c r="E36" s="81">
        <f>DatosDelitos!H301</f>
        <v>0</v>
      </c>
      <c r="F36" s="81">
        <f>DatosDelitos!I301</f>
        <v>0</v>
      </c>
      <c r="G36" s="81">
        <f>DatosDelitos!J301</f>
        <v>0</v>
      </c>
      <c r="H36" s="81">
        <f>DatosDelitos!K301</f>
        <v>0</v>
      </c>
      <c r="I36" s="81">
        <f>DatosDelitos!L301</f>
        <v>0</v>
      </c>
      <c r="J36" s="81">
        <f>DatosDelitos!M301</f>
        <v>0</v>
      </c>
      <c r="K36" s="81">
        <f>DatosDelitos!O301</f>
        <v>0</v>
      </c>
      <c r="L36" s="81">
        <f>DatosDelitos!P301</f>
        <v>0</v>
      </c>
    </row>
    <row r="37" spans="2:13" ht="13.15" customHeight="1" x14ac:dyDescent="0.2">
      <c r="B37" s="222" t="s">
        <v>1646</v>
      </c>
      <c r="C37" s="222"/>
      <c r="D37" s="80">
        <f>DatosDelitos!C305</f>
        <v>0</v>
      </c>
      <c r="E37" s="81">
        <f>DatosDelitos!H305</f>
        <v>0</v>
      </c>
      <c r="F37" s="81">
        <f>DatosDelitos!I305</f>
        <v>0</v>
      </c>
      <c r="G37" s="81">
        <f>DatosDelitos!J305</f>
        <v>0</v>
      </c>
      <c r="H37" s="81">
        <f>DatosDelitos!K305</f>
        <v>0</v>
      </c>
      <c r="I37" s="81">
        <f>DatosDelitos!L305</f>
        <v>0</v>
      </c>
      <c r="J37" s="81">
        <f>DatosDelitos!M305</f>
        <v>0</v>
      </c>
      <c r="K37" s="81">
        <f>DatosDelitos!O305</f>
        <v>0</v>
      </c>
      <c r="L37" s="81">
        <f>DatosDelitos!P305</f>
        <v>0</v>
      </c>
    </row>
    <row r="38" spans="2:13" ht="13.15" customHeight="1" x14ac:dyDescent="0.2">
      <c r="B38" s="222" t="s">
        <v>1647</v>
      </c>
      <c r="C38" s="222"/>
      <c r="D38" s="80">
        <f>DatosDelitos!C312+DatosDelitos!C318+DatosDelitos!C320</f>
        <v>3</v>
      </c>
      <c r="E38" s="81">
        <f>DatosDelitos!H312+DatosDelitos!H318+DatosDelitos!H320</f>
        <v>0</v>
      </c>
      <c r="F38" s="81">
        <f>DatosDelitos!I312+DatosDelitos!I318+DatosDelitos!I320</f>
        <v>0</v>
      </c>
      <c r="G38" s="81">
        <f>DatosDelitos!J312+DatosDelitos!J318+DatosDelitos!J320</f>
        <v>0</v>
      </c>
      <c r="H38" s="81">
        <f>DatosDelitos!K312+DatosDelitos!K318+DatosDelitos!K320</f>
        <v>0</v>
      </c>
      <c r="I38" s="81">
        <f>DatosDelitos!L312+DatosDelitos!L318+DatosDelitos!L320</f>
        <v>0</v>
      </c>
      <c r="J38" s="81">
        <f>DatosDelitos!M312+DatosDelitos!M318+DatosDelitos!M320</f>
        <v>0</v>
      </c>
      <c r="K38" s="81">
        <f>DatosDelitos!O312+DatosDelitos!O318+DatosDelitos!O320</f>
        <v>4</v>
      </c>
      <c r="L38" s="81">
        <f>DatosDelitos!P312+DatosDelitos!P318+DatosDelitos!P320</f>
        <v>1</v>
      </c>
    </row>
    <row r="39" spans="2:13" ht="13.15" customHeight="1" x14ac:dyDescent="0.2">
      <c r="B39" s="222" t="s">
        <v>1648</v>
      </c>
      <c r="C39" s="222"/>
      <c r="D39" s="80">
        <f>DatosDelitos!C323</f>
        <v>4701</v>
      </c>
      <c r="E39" s="81">
        <f>DatosDelitos!H323</f>
        <v>31</v>
      </c>
      <c r="F39" s="81">
        <f>DatosDelitos!I323</f>
        <v>0</v>
      </c>
      <c r="G39" s="81">
        <f>DatosDelitos!J323</f>
        <v>1</v>
      </c>
      <c r="H39" s="81">
        <f>DatosDelitos!K323</f>
        <v>0</v>
      </c>
      <c r="I39" s="81">
        <f>DatosDelitos!L323</f>
        <v>0</v>
      </c>
      <c r="J39" s="81">
        <f>DatosDelitos!M323</f>
        <v>0</v>
      </c>
      <c r="K39" s="81">
        <f>DatosDelitos!O323</f>
        <v>1</v>
      </c>
      <c r="L39" s="81">
        <f>DatosDelitos!P323</f>
        <v>2</v>
      </c>
    </row>
    <row r="40" spans="2:13" ht="13.15" customHeight="1" x14ac:dyDescent="0.2">
      <c r="B40" s="222" t="s">
        <v>1649</v>
      </c>
      <c r="C40" s="222"/>
      <c r="D40" s="80">
        <f>DatosDelitos!C325</f>
        <v>1</v>
      </c>
      <c r="E40" s="80">
        <f>DatosDelitos!H325</f>
        <v>0</v>
      </c>
      <c r="F40" s="80">
        <f>DatosDelitos!I325</f>
        <v>0</v>
      </c>
      <c r="G40" s="80">
        <f>DatosDelitos!J325</f>
        <v>0</v>
      </c>
      <c r="H40" s="80">
        <f>DatosDelitos!K325</f>
        <v>0</v>
      </c>
      <c r="I40" s="80">
        <f>DatosDelitos!L325</f>
        <v>0</v>
      </c>
      <c r="J40" s="80">
        <f>DatosDelitos!M325</f>
        <v>0</v>
      </c>
      <c r="K40" s="80">
        <f>DatosDelitos!O325</f>
        <v>0</v>
      </c>
      <c r="L40" s="80">
        <f>DatosDelitos!P325</f>
        <v>0</v>
      </c>
    </row>
    <row r="41" spans="2:13" ht="13.15" customHeight="1" x14ac:dyDescent="0.2">
      <c r="B41" s="222" t="s">
        <v>947</v>
      </c>
      <c r="C41" s="222"/>
      <c r="D41" s="80">
        <f>DatosDelitos!C337</f>
        <v>0</v>
      </c>
      <c r="E41" s="80">
        <f>DatosDelitos!H337</f>
        <v>0</v>
      </c>
      <c r="F41" s="80">
        <f>DatosDelitos!I337</f>
        <v>0</v>
      </c>
      <c r="G41" s="80">
        <f>DatosDelitos!J337</f>
        <v>0</v>
      </c>
      <c r="H41" s="80">
        <f>DatosDelitos!K337</f>
        <v>0</v>
      </c>
      <c r="I41" s="80">
        <f>DatosDelitos!L337</f>
        <v>0</v>
      </c>
      <c r="J41" s="80">
        <f>DatosDelitos!M337</f>
        <v>0</v>
      </c>
      <c r="K41" s="80">
        <f>DatosDelitos!O337</f>
        <v>0</v>
      </c>
      <c r="L41" s="80">
        <f>DatosDelitos!P337</f>
        <v>0</v>
      </c>
    </row>
    <row r="42" spans="2:13" ht="13.15" customHeight="1" x14ac:dyDescent="0.2">
      <c r="B42" s="222" t="s">
        <v>1650</v>
      </c>
      <c r="C42" s="222"/>
      <c r="D42" s="80">
        <f>DatosDelitos!C339</f>
        <v>0</v>
      </c>
      <c r="E42" s="80">
        <f>DatosDelitos!H339</f>
        <v>0</v>
      </c>
      <c r="F42" s="80">
        <f>DatosDelitos!I339</f>
        <v>0</v>
      </c>
      <c r="G42" s="80">
        <f>DatosDelitos!J339</f>
        <v>0</v>
      </c>
      <c r="H42" s="80">
        <f>DatosDelitos!K339</f>
        <v>0</v>
      </c>
      <c r="I42" s="80">
        <f>DatosDelitos!L339</f>
        <v>0</v>
      </c>
      <c r="J42" s="80">
        <f>DatosDelitos!M339</f>
        <v>0</v>
      </c>
      <c r="K42" s="80">
        <f>DatosDelitos!O339</f>
        <v>0</v>
      </c>
      <c r="L42" s="80">
        <f>DatosDelitos!P339</f>
        <v>0</v>
      </c>
    </row>
    <row r="43" spans="2:13" ht="13.9" customHeight="1" thickBot="1" x14ac:dyDescent="0.25">
      <c r="B43" s="225" t="s">
        <v>951</v>
      </c>
      <c r="C43" s="225"/>
      <c r="D43" s="83">
        <f>SUM(D11:D42)</f>
        <v>31827</v>
      </c>
      <c r="E43" s="83">
        <f t="shared" ref="E43:L43" si="0">SUM(E11:E42)</f>
        <v>3349</v>
      </c>
      <c r="F43" s="83">
        <f t="shared" si="0"/>
        <v>2547</v>
      </c>
      <c r="G43" s="83">
        <f t="shared" si="0"/>
        <v>57</v>
      </c>
      <c r="H43" s="83">
        <f t="shared" si="0"/>
        <v>32</v>
      </c>
      <c r="I43" s="83">
        <f t="shared" si="0"/>
        <v>8</v>
      </c>
      <c r="J43" s="83">
        <f t="shared" si="0"/>
        <v>9</v>
      </c>
      <c r="K43" s="83">
        <f t="shared" si="0"/>
        <v>220</v>
      </c>
      <c r="L43" s="83">
        <f t="shared" si="0"/>
        <v>5749</v>
      </c>
    </row>
    <row r="46" spans="2:13" ht="15.75" x14ac:dyDescent="0.25">
      <c r="B46" s="84" t="s">
        <v>1651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8" spans="2:13" ht="39" thickBot="1" x14ac:dyDescent="0.25">
      <c r="D48" s="60" t="s">
        <v>1614</v>
      </c>
      <c r="E48" s="62" t="s">
        <v>1615</v>
      </c>
    </row>
    <row r="49" spans="2:5" ht="13.15" customHeight="1" x14ac:dyDescent="0.25">
      <c r="B49" s="224" t="s">
        <v>1652</v>
      </c>
      <c r="C49" s="224"/>
      <c r="D49" s="86">
        <f>DatosDelitos!F5</f>
        <v>0</v>
      </c>
      <c r="E49" s="86">
        <f>DatosDelitos!G5</f>
        <v>0</v>
      </c>
    </row>
    <row r="50" spans="2:5" ht="13.15" customHeight="1" x14ac:dyDescent="0.25">
      <c r="B50" s="224" t="s">
        <v>1653</v>
      </c>
      <c r="C50" s="224"/>
      <c r="D50" s="86">
        <f>DatosDelitos!F13-DatosDelitos!F17</f>
        <v>33</v>
      </c>
      <c r="E50" s="86">
        <f>DatosDelitos!G13-DatosDelitos!G17</f>
        <v>67</v>
      </c>
    </row>
    <row r="51" spans="2:5" ht="13.15" customHeight="1" x14ac:dyDescent="0.25">
      <c r="B51" s="224" t="s">
        <v>324</v>
      </c>
      <c r="C51" s="224"/>
      <c r="D51" s="86">
        <f>DatosDelitos!F10</f>
        <v>0</v>
      </c>
      <c r="E51" s="86">
        <f>DatosDelitos!G10</f>
        <v>0</v>
      </c>
    </row>
    <row r="52" spans="2:5" ht="13.15" customHeight="1" x14ac:dyDescent="0.25">
      <c r="B52" s="224" t="s">
        <v>342</v>
      </c>
      <c r="C52" s="224"/>
      <c r="D52" s="86">
        <f>DatosDelitos!F20</f>
        <v>0</v>
      </c>
      <c r="E52" s="86">
        <f>DatosDelitos!G20</f>
        <v>0</v>
      </c>
    </row>
    <row r="53" spans="2:5" ht="13.15" customHeight="1" x14ac:dyDescent="0.25">
      <c r="B53" s="224" t="s">
        <v>347</v>
      </c>
      <c r="C53" s="224"/>
      <c r="D53" s="86">
        <f>DatosDelitos!F23</f>
        <v>0</v>
      </c>
      <c r="E53" s="86">
        <f>DatosDelitos!G23</f>
        <v>0</v>
      </c>
    </row>
    <row r="54" spans="2:5" ht="13.15" customHeight="1" x14ac:dyDescent="0.25">
      <c r="B54" s="224" t="s">
        <v>1625</v>
      </c>
      <c r="C54" s="224"/>
      <c r="D54" s="86">
        <f>DatosDelitos!F17+DatosDelitos!F44</f>
        <v>996</v>
      </c>
      <c r="E54" s="86">
        <f>DatosDelitos!G17+DatosDelitos!G44</f>
        <v>224</v>
      </c>
    </row>
    <row r="55" spans="2:5" ht="13.15" customHeight="1" x14ac:dyDescent="0.25">
      <c r="B55" s="224" t="s">
        <v>1626</v>
      </c>
      <c r="C55" s="224"/>
      <c r="D55" s="86">
        <f>DatosDelitos!F30</f>
        <v>175</v>
      </c>
      <c r="E55" s="86">
        <f>DatosDelitos!G30</f>
        <v>132</v>
      </c>
    </row>
    <row r="56" spans="2:5" ht="13.15" customHeight="1" x14ac:dyDescent="0.25">
      <c r="B56" s="224" t="s">
        <v>1627</v>
      </c>
      <c r="C56" s="224"/>
      <c r="D56" s="86">
        <f>DatosDelitos!F42-DatosDelitos!F44</f>
        <v>2</v>
      </c>
      <c r="E56" s="86">
        <f>DatosDelitos!G42-DatosDelitos!G44</f>
        <v>1</v>
      </c>
    </row>
    <row r="57" spans="2:5" ht="13.15" customHeight="1" x14ac:dyDescent="0.25">
      <c r="B57" s="224" t="s">
        <v>1628</v>
      </c>
      <c r="C57" s="224"/>
      <c r="D57" s="86">
        <f>DatosDelitos!F50</f>
        <v>13</v>
      </c>
      <c r="E57" s="86">
        <f>DatosDelitos!G50</f>
        <v>5</v>
      </c>
    </row>
    <row r="58" spans="2:5" ht="13.15" customHeight="1" x14ac:dyDescent="0.25">
      <c r="B58" s="224" t="s">
        <v>1629</v>
      </c>
      <c r="C58" s="224"/>
      <c r="D58" s="86">
        <f>DatosDelitos!F72</f>
        <v>0</v>
      </c>
      <c r="E58" s="86">
        <f>DatosDelitos!G72</f>
        <v>0</v>
      </c>
    </row>
    <row r="59" spans="2:5" ht="27" customHeight="1" x14ac:dyDescent="0.25">
      <c r="B59" s="224" t="s">
        <v>1654</v>
      </c>
      <c r="C59" s="224"/>
      <c r="D59" s="86">
        <f>DatosDelitos!F74</f>
        <v>5</v>
      </c>
      <c r="E59" s="86">
        <f>DatosDelitos!G74</f>
        <v>0</v>
      </c>
    </row>
    <row r="60" spans="2:5" ht="13.15" customHeight="1" x14ac:dyDescent="0.25">
      <c r="B60" s="224" t="s">
        <v>1631</v>
      </c>
      <c r="C60" s="224"/>
      <c r="D60" s="86">
        <f>DatosDelitos!F82</f>
        <v>1</v>
      </c>
      <c r="E60" s="86">
        <f>DatosDelitos!G82</f>
        <v>3</v>
      </c>
    </row>
    <row r="61" spans="2:5" ht="13.15" customHeight="1" x14ac:dyDescent="0.25">
      <c r="B61" s="224" t="s">
        <v>1632</v>
      </c>
      <c r="C61" s="224"/>
      <c r="D61" s="86">
        <f>DatosDelitos!F85</f>
        <v>4</v>
      </c>
      <c r="E61" s="86">
        <f>DatosDelitos!G85</f>
        <v>5</v>
      </c>
    </row>
    <row r="62" spans="2:5" ht="13.15" customHeight="1" x14ac:dyDescent="0.25">
      <c r="B62" s="224" t="s">
        <v>970</v>
      </c>
      <c r="C62" s="224"/>
      <c r="D62" s="86">
        <f>DatosDelitos!F97</f>
        <v>86</v>
      </c>
      <c r="E62" s="86">
        <f>DatosDelitos!G97</f>
        <v>84</v>
      </c>
    </row>
    <row r="63" spans="2:5" ht="27" customHeight="1" x14ac:dyDescent="0.25">
      <c r="B63" s="224" t="s">
        <v>1655</v>
      </c>
      <c r="C63" s="224"/>
      <c r="D63" s="86">
        <f>DatosDelitos!F131</f>
        <v>0</v>
      </c>
      <c r="E63" s="86">
        <f>DatosDelitos!G131</f>
        <v>0</v>
      </c>
    </row>
    <row r="64" spans="2:5" ht="13.15" customHeight="1" x14ac:dyDescent="0.25">
      <c r="B64" s="224" t="s">
        <v>1634</v>
      </c>
      <c r="C64" s="224"/>
      <c r="D64" s="86">
        <f>DatosDelitos!F137</f>
        <v>1</v>
      </c>
      <c r="E64" s="86">
        <f>DatosDelitos!G137</f>
        <v>2</v>
      </c>
    </row>
    <row r="65" spans="2:5" ht="13.15" customHeight="1" x14ac:dyDescent="0.25">
      <c r="B65" s="224" t="s">
        <v>1635</v>
      </c>
      <c r="C65" s="224"/>
      <c r="D65" s="86">
        <f>DatosDelitos!F144</f>
        <v>0</v>
      </c>
      <c r="E65" s="86">
        <f>DatosDelitos!G144</f>
        <v>0</v>
      </c>
    </row>
    <row r="66" spans="2:5" ht="40.5" customHeight="1" x14ac:dyDescent="0.25">
      <c r="B66" s="224" t="s">
        <v>1636</v>
      </c>
      <c r="C66" s="224"/>
      <c r="D66" s="86">
        <f>DatosDelitos!F147</f>
        <v>2</v>
      </c>
      <c r="E66" s="86">
        <f>DatosDelitos!G147</f>
        <v>1</v>
      </c>
    </row>
    <row r="67" spans="2:5" ht="13.15" customHeight="1" x14ac:dyDescent="0.25">
      <c r="B67" s="224" t="s">
        <v>1637</v>
      </c>
      <c r="C67" s="224"/>
      <c r="D67" s="86">
        <f>DatosDelitos!F156+SUM(DatosDelitos!F167:G172)</f>
        <v>3</v>
      </c>
      <c r="E67" s="86">
        <f>DatosDelitos!G156+SUM(DatosDelitos!G167:H172)</f>
        <v>13</v>
      </c>
    </row>
    <row r="68" spans="2:5" ht="13.15" customHeight="1" x14ac:dyDescent="0.25">
      <c r="B68" s="224" t="s">
        <v>1638</v>
      </c>
      <c r="C68" s="224"/>
      <c r="D68" s="86">
        <f>SUM(DatosDelitos!F173:G177)</f>
        <v>8</v>
      </c>
      <c r="E68" s="86">
        <f>SUM(DatosDelitos!G173:H177)</f>
        <v>210</v>
      </c>
    </row>
    <row r="69" spans="2:5" ht="13.15" customHeight="1" x14ac:dyDescent="0.25">
      <c r="B69" s="224" t="s">
        <v>1639</v>
      </c>
      <c r="C69" s="224"/>
      <c r="D69" s="86">
        <f>DatosDelitos!F178</f>
        <v>2345</v>
      </c>
      <c r="E69" s="86">
        <f>DatosDelitos!G178</f>
        <v>2138</v>
      </c>
    </row>
    <row r="70" spans="2:5" ht="13.15" customHeight="1" x14ac:dyDescent="0.25">
      <c r="B70" s="224" t="s">
        <v>1640</v>
      </c>
      <c r="C70" s="224"/>
      <c r="D70" s="86">
        <f>DatosDelitos!F186</f>
        <v>5</v>
      </c>
      <c r="E70" s="86">
        <f>DatosDelitos!G186</f>
        <v>7</v>
      </c>
    </row>
    <row r="71" spans="2:5" ht="13.15" customHeight="1" x14ac:dyDescent="0.25">
      <c r="B71" s="224" t="s">
        <v>1641</v>
      </c>
      <c r="C71" s="224"/>
      <c r="D71" s="86">
        <f>DatosDelitos!F201</f>
        <v>5</v>
      </c>
      <c r="E71" s="86">
        <f>DatosDelitos!G201</f>
        <v>4</v>
      </c>
    </row>
    <row r="72" spans="2:5" ht="13.15" customHeight="1" x14ac:dyDescent="0.25">
      <c r="B72" s="224" t="s">
        <v>1642</v>
      </c>
      <c r="C72" s="224"/>
      <c r="D72" s="86">
        <f>DatosDelitos!F223</f>
        <v>222</v>
      </c>
      <c r="E72" s="86">
        <f>DatosDelitos!G223</f>
        <v>185</v>
      </c>
    </row>
    <row r="73" spans="2:5" ht="13.15" customHeight="1" x14ac:dyDescent="0.25">
      <c r="B73" s="224" t="s">
        <v>1643</v>
      </c>
      <c r="C73" s="224"/>
      <c r="D73" s="86">
        <f>DatosDelitos!F244</f>
        <v>0</v>
      </c>
      <c r="E73" s="86">
        <f>DatosDelitos!G244</f>
        <v>0</v>
      </c>
    </row>
    <row r="74" spans="2:5" ht="13.15" customHeight="1" x14ac:dyDescent="0.25">
      <c r="B74" s="224" t="s">
        <v>1644</v>
      </c>
      <c r="C74" s="224"/>
      <c r="D74" s="86">
        <f>DatosDelitos!F271</f>
        <v>44</v>
      </c>
      <c r="E74" s="86">
        <f>DatosDelitos!G271</f>
        <v>38</v>
      </c>
    </row>
    <row r="75" spans="2:5" ht="38.25" customHeight="1" x14ac:dyDescent="0.25">
      <c r="B75" s="224" t="s">
        <v>1645</v>
      </c>
      <c r="C75" s="224"/>
      <c r="D75" s="86">
        <f>DatosDelitos!F301</f>
        <v>0</v>
      </c>
      <c r="E75" s="86">
        <f>DatosDelitos!G301</f>
        <v>0</v>
      </c>
    </row>
    <row r="76" spans="2:5" ht="13.15" customHeight="1" x14ac:dyDescent="0.25">
      <c r="B76" s="224" t="s">
        <v>1646</v>
      </c>
      <c r="C76" s="224"/>
      <c r="D76" s="86">
        <f>DatosDelitos!F305</f>
        <v>0</v>
      </c>
      <c r="E76" s="86">
        <f>DatosDelitos!G305</f>
        <v>0</v>
      </c>
    </row>
    <row r="77" spans="2:5" ht="13.15" customHeight="1" x14ac:dyDescent="0.25">
      <c r="B77" s="224" t="s">
        <v>1647</v>
      </c>
      <c r="C77" s="224"/>
      <c r="D77" s="86">
        <f>DatosDelitos!F312+DatosDelitos!F318+DatosDelitos!F320</f>
        <v>0</v>
      </c>
      <c r="E77" s="86">
        <f>DatosDelitos!G312+DatosDelitos!G318+DatosDelitos!G320</f>
        <v>0</v>
      </c>
    </row>
    <row r="78" spans="2:5" ht="13.9" customHeight="1" x14ac:dyDescent="0.25">
      <c r="B78" s="224" t="s">
        <v>1648</v>
      </c>
      <c r="C78" s="224"/>
      <c r="D78" s="86">
        <f>DatosDelitos!F323</f>
        <v>78</v>
      </c>
      <c r="E78" s="86">
        <f>DatosDelitos!G323</f>
        <v>0</v>
      </c>
    </row>
    <row r="79" spans="2:5" ht="15" customHeight="1" x14ac:dyDescent="0.25">
      <c r="B79" s="226" t="s">
        <v>1649</v>
      </c>
      <c r="C79" s="226"/>
      <c r="D79" s="86">
        <f>DatosDelitos!F325</f>
        <v>0</v>
      </c>
      <c r="E79" s="86">
        <f>DatosDelitos!G325</f>
        <v>0</v>
      </c>
    </row>
    <row r="80" spans="2:5" ht="15" customHeight="1" x14ac:dyDescent="0.25">
      <c r="B80" s="226" t="s">
        <v>947</v>
      </c>
      <c r="C80" s="226"/>
      <c r="D80" s="86">
        <f>DatosDelitos!F337</f>
        <v>0</v>
      </c>
      <c r="E80" s="86">
        <f>DatosDelitos!G337</f>
        <v>0</v>
      </c>
    </row>
    <row r="81" spans="2:13" ht="15" customHeight="1" x14ac:dyDescent="0.25">
      <c r="B81" s="226" t="s">
        <v>1650</v>
      </c>
      <c r="C81" s="226"/>
      <c r="D81" s="86">
        <f>DatosDelitos!F339</f>
        <v>0</v>
      </c>
      <c r="E81" s="86">
        <f>DatosDelitos!G339</f>
        <v>0</v>
      </c>
    </row>
    <row r="82" spans="2:13" ht="15" customHeight="1" x14ac:dyDescent="0.25">
      <c r="B82" s="226" t="s">
        <v>1656</v>
      </c>
      <c r="C82" s="226"/>
      <c r="D82" s="86">
        <f>SUM(D49:D81)</f>
        <v>4028</v>
      </c>
      <c r="E82" s="86">
        <f>SUM(E49:E81)</f>
        <v>3119</v>
      </c>
    </row>
    <row r="84" spans="2:13" s="89" customFormat="1" ht="15.75" x14ac:dyDescent="0.25">
      <c r="B84" s="87" t="s">
        <v>1657</v>
      </c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</row>
    <row r="86" spans="2:13" ht="25.5" x14ac:dyDescent="0.2">
      <c r="D86" s="90" t="s">
        <v>310</v>
      </c>
    </row>
    <row r="87" spans="2:13" ht="13.15" customHeight="1" x14ac:dyDescent="0.25">
      <c r="B87" s="224" t="s">
        <v>1624</v>
      </c>
      <c r="C87" s="224"/>
      <c r="D87" s="86">
        <f>DatosDelitos!N5+DatosDelitos!N13-DatosDelitos!N17</f>
        <v>2</v>
      </c>
    </row>
    <row r="88" spans="2:13" ht="13.15" customHeight="1" x14ac:dyDescent="0.25">
      <c r="B88" s="224" t="s">
        <v>324</v>
      </c>
      <c r="C88" s="224"/>
      <c r="D88" s="86">
        <f>DatosDelitos!N10</f>
        <v>0</v>
      </c>
    </row>
    <row r="89" spans="2:13" ht="13.15" customHeight="1" x14ac:dyDescent="0.25">
      <c r="B89" s="224" t="s">
        <v>342</v>
      </c>
      <c r="C89" s="224"/>
      <c r="D89" s="86">
        <f>DatosDelitos!N20</f>
        <v>0</v>
      </c>
    </row>
    <row r="90" spans="2:13" ht="13.15" customHeight="1" x14ac:dyDescent="0.25">
      <c r="B90" s="224" t="s">
        <v>347</v>
      </c>
      <c r="C90" s="224"/>
      <c r="D90" s="86">
        <f>DatosDelitos!N23</f>
        <v>0</v>
      </c>
    </row>
    <row r="91" spans="2:13" ht="13.15" customHeight="1" x14ac:dyDescent="0.25">
      <c r="B91" s="224" t="s">
        <v>1658</v>
      </c>
      <c r="C91" s="224"/>
      <c r="D91" s="86">
        <f>SUM(DatosDelitos!N17,DatosDelitos!N44)</f>
        <v>8</v>
      </c>
    </row>
    <row r="92" spans="2:13" ht="13.15" customHeight="1" x14ac:dyDescent="0.25">
      <c r="B92" s="224" t="s">
        <v>1626</v>
      </c>
      <c r="C92" s="224"/>
      <c r="D92" s="86">
        <f>DatosDelitos!N30</f>
        <v>9</v>
      </c>
    </row>
    <row r="93" spans="2:13" ht="13.15" customHeight="1" x14ac:dyDescent="0.25">
      <c r="B93" s="224" t="s">
        <v>1627</v>
      </c>
      <c r="C93" s="224"/>
      <c r="D93" s="86">
        <f>DatosDelitos!N42-DatosDelitos!N44</f>
        <v>0</v>
      </c>
    </row>
    <row r="94" spans="2:13" ht="13.15" customHeight="1" x14ac:dyDescent="0.25">
      <c r="B94" s="224" t="s">
        <v>1628</v>
      </c>
      <c r="C94" s="224"/>
      <c r="D94" s="86">
        <f>DatosDelitos!N50</f>
        <v>8</v>
      </c>
    </row>
    <row r="95" spans="2:13" ht="13.15" customHeight="1" x14ac:dyDescent="0.25">
      <c r="B95" s="224" t="s">
        <v>1629</v>
      </c>
      <c r="C95" s="224"/>
      <c r="D95" s="86">
        <f>DatosDelitos!N72</f>
        <v>0</v>
      </c>
    </row>
    <row r="96" spans="2:13" ht="27" customHeight="1" x14ac:dyDescent="0.25">
      <c r="B96" s="224" t="s">
        <v>1654</v>
      </c>
      <c r="C96" s="224"/>
      <c r="D96" s="86">
        <f>DatosDelitos!N74</f>
        <v>3</v>
      </c>
    </row>
    <row r="97" spans="2:4" ht="13.15" customHeight="1" x14ac:dyDescent="0.25">
      <c r="B97" s="224" t="s">
        <v>1631</v>
      </c>
      <c r="C97" s="224"/>
      <c r="D97" s="86">
        <f>DatosDelitos!N82</f>
        <v>1</v>
      </c>
    </row>
    <row r="98" spans="2:4" ht="13.15" customHeight="1" x14ac:dyDescent="0.25">
      <c r="B98" s="224" t="s">
        <v>1632</v>
      </c>
      <c r="C98" s="224"/>
      <c r="D98" s="86">
        <f>DatosDelitos!N85</f>
        <v>20</v>
      </c>
    </row>
    <row r="99" spans="2:4" ht="13.15" customHeight="1" x14ac:dyDescent="0.25">
      <c r="B99" s="224" t="s">
        <v>970</v>
      </c>
      <c r="C99" s="224"/>
      <c r="D99" s="86">
        <f>DatosDelitos!N97</f>
        <v>31</v>
      </c>
    </row>
    <row r="100" spans="2:4" ht="27" customHeight="1" x14ac:dyDescent="0.25">
      <c r="B100" s="224" t="s">
        <v>1655</v>
      </c>
      <c r="C100" s="224"/>
      <c r="D100" s="86">
        <f>DatosDelitos!N131</f>
        <v>10</v>
      </c>
    </row>
    <row r="101" spans="2:4" ht="13.15" customHeight="1" x14ac:dyDescent="0.25">
      <c r="B101" s="224" t="s">
        <v>1634</v>
      </c>
      <c r="C101" s="224"/>
      <c r="D101" s="86">
        <f>DatosDelitos!N137</f>
        <v>14</v>
      </c>
    </row>
    <row r="102" spans="2:4" ht="13.15" customHeight="1" x14ac:dyDescent="0.25">
      <c r="B102" s="224" t="s">
        <v>1635</v>
      </c>
      <c r="C102" s="224"/>
      <c r="D102" s="86">
        <f>DatosDelitos!N144</f>
        <v>1</v>
      </c>
    </row>
    <row r="103" spans="2:4" ht="13.15" customHeight="1" x14ac:dyDescent="0.25">
      <c r="B103" s="224" t="s">
        <v>1659</v>
      </c>
      <c r="C103" s="224"/>
      <c r="D103" s="86">
        <f>DatosDelitos!N148</f>
        <v>33</v>
      </c>
    </row>
    <row r="104" spans="2:4" ht="13.15" customHeight="1" x14ac:dyDescent="0.25">
      <c r="B104" s="224" t="s">
        <v>1181</v>
      </c>
      <c r="C104" s="224"/>
      <c r="D104" s="86">
        <f>SUM(DatosDelitos!N149,DatosDelitos!N150)</f>
        <v>3</v>
      </c>
    </row>
    <row r="105" spans="2:4" ht="13.15" customHeight="1" x14ac:dyDescent="0.25">
      <c r="B105" s="224" t="s">
        <v>1179</v>
      </c>
      <c r="C105" s="224"/>
      <c r="D105" s="86">
        <f>SUM(DatosDelitos!N151:N155)</f>
        <v>10</v>
      </c>
    </row>
    <row r="106" spans="2:4" ht="13.15" customHeight="1" x14ac:dyDescent="0.25">
      <c r="B106" s="224" t="s">
        <v>1637</v>
      </c>
      <c r="C106" s="224"/>
      <c r="D106" s="86">
        <f>SUM(SUM(DatosDelitos!N157:N160),SUM(DatosDelitos!N167:N172))</f>
        <v>1</v>
      </c>
    </row>
    <row r="107" spans="2:4" ht="13.15" customHeight="1" x14ac:dyDescent="0.25">
      <c r="B107" s="224" t="s">
        <v>1660</v>
      </c>
      <c r="C107" s="224"/>
      <c r="D107" s="86">
        <f>SUM(DatosDelitos!N161:N165)</f>
        <v>2</v>
      </c>
    </row>
    <row r="108" spans="2:4" ht="13.15" customHeight="1" x14ac:dyDescent="0.25">
      <c r="B108" s="224" t="s">
        <v>1638</v>
      </c>
      <c r="C108" s="224"/>
      <c r="D108" s="86">
        <f>SUM(DatosDelitos!N173:N177)</f>
        <v>11</v>
      </c>
    </row>
    <row r="109" spans="2:4" ht="13.15" customHeight="1" x14ac:dyDescent="0.25">
      <c r="B109" s="224" t="s">
        <v>1639</v>
      </c>
      <c r="C109" s="224"/>
      <c r="D109" s="86">
        <f>DatosDelitos!N178</f>
        <v>0</v>
      </c>
    </row>
    <row r="110" spans="2:4" ht="13.15" customHeight="1" x14ac:dyDescent="0.25">
      <c r="B110" s="224" t="s">
        <v>1640</v>
      </c>
      <c r="C110" s="224"/>
      <c r="D110" s="86">
        <f>DatosDelitos!N186</f>
        <v>29</v>
      </c>
    </row>
    <row r="111" spans="2:4" ht="13.15" customHeight="1" x14ac:dyDescent="0.25">
      <c r="B111" s="224" t="s">
        <v>1641</v>
      </c>
      <c r="C111" s="224"/>
      <c r="D111" s="86">
        <f>DatosDelitos!N201</f>
        <v>29</v>
      </c>
    </row>
    <row r="112" spans="2:4" ht="13.15" customHeight="1" x14ac:dyDescent="0.25">
      <c r="B112" s="224" t="s">
        <v>1642</v>
      </c>
      <c r="C112" s="224"/>
      <c r="D112" s="86">
        <f>DatosDelitos!N223</f>
        <v>9</v>
      </c>
    </row>
    <row r="113" spans="2:4" ht="13.15" customHeight="1" x14ac:dyDescent="0.25">
      <c r="B113" s="224" t="s">
        <v>1643</v>
      </c>
      <c r="C113" s="224"/>
      <c r="D113" s="86">
        <f>DatosDelitos!N244</f>
        <v>5</v>
      </c>
    </row>
    <row r="114" spans="2:4" ht="13.15" customHeight="1" x14ac:dyDescent="0.25">
      <c r="B114" s="224" t="s">
        <v>1644</v>
      </c>
      <c r="C114" s="224"/>
      <c r="D114" s="86">
        <f>DatosDelitos!N271</f>
        <v>2</v>
      </c>
    </row>
    <row r="115" spans="2:4" ht="38.25" customHeight="1" x14ac:dyDescent="0.25">
      <c r="B115" s="224" t="s">
        <v>1645</v>
      </c>
      <c r="C115" s="224"/>
      <c r="D115" s="86">
        <f>DatosDelitos!N301</f>
        <v>0</v>
      </c>
    </row>
    <row r="116" spans="2:4" ht="13.15" customHeight="1" x14ac:dyDescent="0.25">
      <c r="B116" s="224" t="s">
        <v>1646</v>
      </c>
      <c r="C116" s="224"/>
      <c r="D116" s="86">
        <f>DatosDelitos!N305</f>
        <v>0</v>
      </c>
    </row>
    <row r="117" spans="2:4" ht="13.15" customHeight="1" x14ac:dyDescent="0.25">
      <c r="B117" s="224" t="s">
        <v>1647</v>
      </c>
      <c r="C117" s="224"/>
      <c r="D117" s="86">
        <f>DatosDelitos!N312+DatosDelitos!N320</f>
        <v>0</v>
      </c>
    </row>
    <row r="118" spans="2:4" ht="13.15" customHeight="1" x14ac:dyDescent="0.25">
      <c r="B118" s="224" t="s">
        <v>913</v>
      </c>
      <c r="C118" s="224"/>
      <c r="D118" s="86">
        <f>DatosDelitos!N318</f>
        <v>0</v>
      </c>
    </row>
    <row r="119" spans="2:4" ht="13.9" customHeight="1" x14ac:dyDescent="0.25">
      <c r="B119" s="224" t="s">
        <v>1648</v>
      </c>
      <c r="C119" s="224"/>
      <c r="D119" s="86">
        <f>DatosDelitos!N323</f>
        <v>54</v>
      </c>
    </row>
    <row r="120" spans="2:4" ht="12.75" customHeight="1" x14ac:dyDescent="0.25">
      <c r="B120" s="226" t="s">
        <v>1649</v>
      </c>
      <c r="C120" s="226"/>
      <c r="D120" s="86">
        <f>DatosDelitos!N325</f>
        <v>1</v>
      </c>
    </row>
    <row r="121" spans="2:4" ht="15" customHeight="1" x14ac:dyDescent="0.25">
      <c r="B121" s="226" t="s">
        <v>947</v>
      </c>
      <c r="C121" s="226"/>
      <c r="D121" s="86">
        <f>DatosDelitos!N337</f>
        <v>0</v>
      </c>
    </row>
    <row r="122" spans="2:4" ht="15" customHeight="1" x14ac:dyDescent="0.25">
      <c r="B122" s="226" t="s">
        <v>1650</v>
      </c>
      <c r="C122" s="226"/>
      <c r="D122" s="86">
        <f>DatosDelitos!N339</f>
        <v>0</v>
      </c>
    </row>
    <row r="123" spans="2:4" ht="15" customHeight="1" x14ac:dyDescent="0.25">
      <c r="B123" s="224" t="s">
        <v>1656</v>
      </c>
      <c r="C123" s="224"/>
      <c r="D123" s="86">
        <f>SUM(D87:D122)</f>
        <v>296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297</v>
      </c>
    </row>
    <row r="3" spans="1:16" x14ac:dyDescent="0.25">
      <c r="A3" s="24"/>
    </row>
    <row r="4" spans="1:16" ht="45" x14ac:dyDescent="0.25">
      <c r="A4" s="9" t="s">
        <v>298</v>
      </c>
      <c r="B4" s="9" t="s">
        <v>10</v>
      </c>
      <c r="C4" s="25" t="s">
        <v>299</v>
      </c>
      <c r="D4" s="25" t="s">
        <v>300</v>
      </c>
      <c r="E4" s="25" t="s">
        <v>301</v>
      </c>
      <c r="F4" s="25" t="s">
        <v>302</v>
      </c>
      <c r="G4" s="25" t="s">
        <v>303</v>
      </c>
      <c r="H4" s="25" t="s">
        <v>304</v>
      </c>
      <c r="I4" s="25" t="s">
        <v>305</v>
      </c>
      <c r="J4" s="25" t="s">
        <v>306</v>
      </c>
      <c r="K4" s="25" t="s">
        <v>307</v>
      </c>
      <c r="L4" s="25" t="s">
        <v>308</v>
      </c>
      <c r="M4" s="25" t="s">
        <v>309</v>
      </c>
      <c r="N4" s="25" t="s">
        <v>310</v>
      </c>
      <c r="O4" s="25" t="s">
        <v>311</v>
      </c>
      <c r="P4" s="25" t="s">
        <v>312</v>
      </c>
    </row>
    <row r="5" spans="1:16" x14ac:dyDescent="0.25">
      <c r="A5" s="188" t="s">
        <v>313</v>
      </c>
      <c r="B5" s="189"/>
      <c r="C5" s="26">
        <v>153</v>
      </c>
      <c r="D5" s="26">
        <v>130</v>
      </c>
      <c r="E5" s="27">
        <v>0.17692307692307699</v>
      </c>
      <c r="F5" s="26">
        <v>0</v>
      </c>
      <c r="G5" s="26">
        <v>0</v>
      </c>
      <c r="H5" s="26">
        <v>10</v>
      </c>
      <c r="I5" s="26">
        <v>8</v>
      </c>
      <c r="J5" s="26">
        <v>7</v>
      </c>
      <c r="K5" s="26">
        <v>2</v>
      </c>
      <c r="L5" s="26">
        <v>2</v>
      </c>
      <c r="M5" s="26">
        <v>2</v>
      </c>
      <c r="N5" s="26">
        <v>2</v>
      </c>
      <c r="O5" s="26">
        <v>11</v>
      </c>
      <c r="P5" s="28">
        <v>16</v>
      </c>
    </row>
    <row r="6" spans="1:16" x14ac:dyDescent="0.25">
      <c r="A6" s="29" t="s">
        <v>314</v>
      </c>
      <c r="B6" s="29" t="s">
        <v>315</v>
      </c>
      <c r="C6" s="14">
        <v>118</v>
      </c>
      <c r="D6" s="14">
        <v>102</v>
      </c>
      <c r="E6" s="30">
        <v>0.15686274509803899</v>
      </c>
      <c r="F6" s="14">
        <v>0</v>
      </c>
      <c r="G6" s="14">
        <v>0</v>
      </c>
      <c r="H6" s="14">
        <v>1</v>
      </c>
      <c r="I6" s="14">
        <v>0</v>
      </c>
      <c r="J6" s="14">
        <v>7</v>
      </c>
      <c r="K6" s="14">
        <v>2</v>
      </c>
      <c r="L6" s="14">
        <v>0</v>
      </c>
      <c r="M6" s="14">
        <v>1</v>
      </c>
      <c r="N6" s="14">
        <v>0</v>
      </c>
      <c r="O6" s="14">
        <v>9</v>
      </c>
      <c r="P6" s="23">
        <v>10</v>
      </c>
    </row>
    <row r="7" spans="1:16" x14ac:dyDescent="0.25">
      <c r="A7" s="29" t="s">
        <v>316</v>
      </c>
      <c r="B7" s="29" t="s">
        <v>317</v>
      </c>
      <c r="C7" s="14">
        <v>2</v>
      </c>
      <c r="D7" s="14">
        <v>1</v>
      </c>
      <c r="E7" s="30">
        <v>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2</v>
      </c>
      <c r="M7" s="14">
        <v>1</v>
      </c>
      <c r="N7" s="14">
        <v>0</v>
      </c>
      <c r="O7" s="14">
        <v>2</v>
      </c>
      <c r="P7" s="23">
        <v>3</v>
      </c>
    </row>
    <row r="8" spans="1:16" x14ac:dyDescent="0.25">
      <c r="A8" s="29" t="s">
        <v>318</v>
      </c>
      <c r="B8" s="29" t="s">
        <v>319</v>
      </c>
      <c r="C8" s="14">
        <v>14</v>
      </c>
      <c r="D8" s="14">
        <v>12</v>
      </c>
      <c r="E8" s="30">
        <v>0.16666666666666699</v>
      </c>
      <c r="F8" s="14">
        <v>0</v>
      </c>
      <c r="G8" s="14">
        <v>0</v>
      </c>
      <c r="H8" s="14">
        <v>9</v>
      </c>
      <c r="I8" s="14">
        <v>8</v>
      </c>
      <c r="J8" s="14">
        <v>0</v>
      </c>
      <c r="K8" s="14">
        <v>0</v>
      </c>
      <c r="L8" s="14">
        <v>0</v>
      </c>
      <c r="M8" s="14">
        <v>0</v>
      </c>
      <c r="N8" s="14">
        <v>2</v>
      </c>
      <c r="O8" s="14">
        <v>0</v>
      </c>
      <c r="P8" s="23">
        <v>3</v>
      </c>
    </row>
    <row r="9" spans="1:16" x14ac:dyDescent="0.25">
      <c r="A9" s="29" t="s">
        <v>320</v>
      </c>
      <c r="B9" s="29" t="s">
        <v>321</v>
      </c>
      <c r="C9" s="14">
        <v>19</v>
      </c>
      <c r="D9" s="14">
        <v>15</v>
      </c>
      <c r="E9" s="30">
        <v>0.266666666666667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8" t="s">
        <v>322</v>
      </c>
      <c r="B10" s="189"/>
      <c r="C10" s="26">
        <v>0</v>
      </c>
      <c r="D10" s="26">
        <v>4</v>
      </c>
      <c r="E10" s="27">
        <v>-1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8">
        <v>0</v>
      </c>
    </row>
    <row r="11" spans="1:16" x14ac:dyDescent="0.25">
      <c r="A11" s="29" t="s">
        <v>323</v>
      </c>
      <c r="B11" s="29" t="s">
        <v>324</v>
      </c>
      <c r="C11" s="14">
        <v>0</v>
      </c>
      <c r="D11" s="14">
        <v>4</v>
      </c>
      <c r="E11" s="30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9" t="s">
        <v>325</v>
      </c>
      <c r="B12" s="29" t="s">
        <v>326</v>
      </c>
      <c r="C12" s="14">
        <v>0</v>
      </c>
      <c r="D12" s="14">
        <v>0</v>
      </c>
      <c r="E12" s="30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8" t="s">
        <v>327</v>
      </c>
      <c r="B13" s="189"/>
      <c r="C13" s="26">
        <v>10654</v>
      </c>
      <c r="D13" s="26">
        <v>10489</v>
      </c>
      <c r="E13" s="27">
        <v>1.5730765563924099E-2</v>
      </c>
      <c r="F13" s="26">
        <v>886</v>
      </c>
      <c r="G13" s="26">
        <v>248</v>
      </c>
      <c r="H13" s="26">
        <v>523</v>
      </c>
      <c r="I13" s="26">
        <v>429</v>
      </c>
      <c r="J13" s="26">
        <v>7</v>
      </c>
      <c r="K13" s="26">
        <v>2</v>
      </c>
      <c r="L13" s="26">
        <v>2</v>
      </c>
      <c r="M13" s="26">
        <v>1</v>
      </c>
      <c r="N13" s="26">
        <v>2</v>
      </c>
      <c r="O13" s="26">
        <v>17</v>
      </c>
      <c r="P13" s="28">
        <v>791</v>
      </c>
    </row>
    <row r="14" spans="1:16" x14ac:dyDescent="0.25">
      <c r="A14" s="29" t="s">
        <v>328</v>
      </c>
      <c r="B14" s="29" t="s">
        <v>329</v>
      </c>
      <c r="C14" s="14">
        <v>3114</v>
      </c>
      <c r="D14" s="14">
        <v>2760</v>
      </c>
      <c r="E14" s="30">
        <v>0.12826086956521701</v>
      </c>
      <c r="F14" s="14">
        <v>30</v>
      </c>
      <c r="G14" s="14">
        <v>51</v>
      </c>
      <c r="H14" s="14">
        <v>282</v>
      </c>
      <c r="I14" s="14">
        <v>275</v>
      </c>
      <c r="J14" s="14">
        <v>3</v>
      </c>
      <c r="K14" s="14">
        <v>1</v>
      </c>
      <c r="L14" s="14">
        <v>2</v>
      </c>
      <c r="M14" s="14">
        <v>1</v>
      </c>
      <c r="N14" s="14">
        <v>0</v>
      </c>
      <c r="O14" s="14">
        <v>2</v>
      </c>
      <c r="P14" s="23">
        <v>437</v>
      </c>
    </row>
    <row r="15" spans="1:16" x14ac:dyDescent="0.25">
      <c r="A15" s="29" t="s">
        <v>330</v>
      </c>
      <c r="B15" s="29" t="s">
        <v>331</v>
      </c>
      <c r="C15" s="14">
        <v>26</v>
      </c>
      <c r="D15" s="14">
        <v>22</v>
      </c>
      <c r="E15" s="30">
        <v>0.18181818181818199</v>
      </c>
      <c r="F15" s="14">
        <v>0</v>
      </c>
      <c r="G15" s="14">
        <v>2</v>
      </c>
      <c r="H15" s="14">
        <v>4</v>
      </c>
      <c r="I15" s="14">
        <v>20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3">
        <v>10</v>
      </c>
    </row>
    <row r="16" spans="1:16" x14ac:dyDescent="0.25">
      <c r="A16" s="29" t="s">
        <v>332</v>
      </c>
      <c r="B16" s="29" t="s">
        <v>333</v>
      </c>
      <c r="C16" s="14">
        <v>5845</v>
      </c>
      <c r="D16" s="14">
        <v>6124</v>
      </c>
      <c r="E16" s="30">
        <v>-4.5558458523840599E-2</v>
      </c>
      <c r="F16" s="14">
        <v>3</v>
      </c>
      <c r="G16" s="14">
        <v>14</v>
      </c>
      <c r="H16" s="14">
        <v>25</v>
      </c>
      <c r="I16" s="14">
        <v>32</v>
      </c>
      <c r="J16" s="14">
        <v>1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3">
        <v>45</v>
      </c>
    </row>
    <row r="17" spans="1:16" ht="33.75" x14ac:dyDescent="0.25">
      <c r="A17" s="29" t="s">
        <v>334</v>
      </c>
      <c r="B17" s="29" t="s">
        <v>335</v>
      </c>
      <c r="C17" s="14">
        <v>1667</v>
      </c>
      <c r="D17" s="14">
        <v>1582</v>
      </c>
      <c r="E17" s="30">
        <v>5.3729456384323603E-2</v>
      </c>
      <c r="F17" s="14">
        <v>853</v>
      </c>
      <c r="G17" s="14">
        <v>181</v>
      </c>
      <c r="H17" s="14">
        <v>212</v>
      </c>
      <c r="I17" s="14">
        <v>102</v>
      </c>
      <c r="J17" s="14">
        <v>3</v>
      </c>
      <c r="K17" s="14">
        <v>1</v>
      </c>
      <c r="L17" s="14">
        <v>0</v>
      </c>
      <c r="M17" s="14">
        <v>0</v>
      </c>
      <c r="N17" s="14">
        <v>2</v>
      </c>
      <c r="O17" s="14">
        <v>15</v>
      </c>
      <c r="P17" s="23">
        <v>299</v>
      </c>
    </row>
    <row r="18" spans="1:16" x14ac:dyDescent="0.25">
      <c r="A18" s="29" t="s">
        <v>336</v>
      </c>
      <c r="B18" s="29" t="s">
        <v>337</v>
      </c>
      <c r="C18" s="14">
        <v>2</v>
      </c>
      <c r="D18" s="14">
        <v>1</v>
      </c>
      <c r="E18" s="30">
        <v>1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25">
      <c r="A19" s="29" t="s">
        <v>338</v>
      </c>
      <c r="B19" s="29" t="s">
        <v>339</v>
      </c>
      <c r="C19" s="14">
        <v>0</v>
      </c>
      <c r="D19" s="14">
        <v>0</v>
      </c>
      <c r="E19" s="30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8" t="s">
        <v>340</v>
      </c>
      <c r="B20" s="189"/>
      <c r="C20" s="26">
        <v>2</v>
      </c>
      <c r="D20" s="26">
        <v>4</v>
      </c>
      <c r="E20" s="27">
        <v>-0.5</v>
      </c>
      <c r="F20" s="26">
        <v>0</v>
      </c>
      <c r="G20" s="26">
        <v>0</v>
      </c>
      <c r="H20" s="26">
        <v>0</v>
      </c>
      <c r="I20" s="26">
        <v>1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8">
        <v>3</v>
      </c>
    </row>
    <row r="21" spans="1:16" x14ac:dyDescent="0.25">
      <c r="A21" s="29" t="s">
        <v>341</v>
      </c>
      <c r="B21" s="29" t="s">
        <v>342</v>
      </c>
      <c r="C21" s="14">
        <v>0</v>
      </c>
      <c r="D21" s="14">
        <v>1</v>
      </c>
      <c r="E21" s="30">
        <v>-1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9" t="s">
        <v>343</v>
      </c>
      <c r="B22" s="29" t="s">
        <v>344</v>
      </c>
      <c r="C22" s="14">
        <v>2</v>
      </c>
      <c r="D22" s="14">
        <v>3</v>
      </c>
      <c r="E22" s="30">
        <v>-0.33333333333333298</v>
      </c>
      <c r="F22" s="14">
        <v>0</v>
      </c>
      <c r="G22" s="14">
        <v>0</v>
      </c>
      <c r="H22" s="14">
        <v>0</v>
      </c>
      <c r="I22" s="14">
        <v>1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3</v>
      </c>
    </row>
    <row r="23" spans="1:16" x14ac:dyDescent="0.25">
      <c r="A23" s="188" t="s">
        <v>345</v>
      </c>
      <c r="B23" s="189"/>
      <c r="C23" s="26">
        <v>0</v>
      </c>
      <c r="D23" s="26">
        <v>0</v>
      </c>
      <c r="E23" s="27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8">
        <v>0</v>
      </c>
    </row>
    <row r="24" spans="1:16" x14ac:dyDescent="0.25">
      <c r="A24" s="29" t="s">
        <v>346</v>
      </c>
      <c r="B24" s="29" t="s">
        <v>347</v>
      </c>
      <c r="C24" s="14">
        <v>0</v>
      </c>
      <c r="D24" s="14">
        <v>0</v>
      </c>
      <c r="E24" s="30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9" t="s">
        <v>348</v>
      </c>
      <c r="B25" s="29" t="s">
        <v>349</v>
      </c>
      <c r="C25" s="14">
        <v>0</v>
      </c>
      <c r="D25" s="14">
        <v>0</v>
      </c>
      <c r="E25" s="30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9" t="s">
        <v>350</v>
      </c>
      <c r="B26" s="29" t="s">
        <v>351</v>
      </c>
      <c r="C26" s="14">
        <v>0</v>
      </c>
      <c r="D26" s="14">
        <v>0</v>
      </c>
      <c r="E26" s="30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9" t="s">
        <v>352</v>
      </c>
      <c r="B27" s="29" t="s">
        <v>353</v>
      </c>
      <c r="C27" s="14">
        <v>0</v>
      </c>
      <c r="D27" s="14">
        <v>0</v>
      </c>
      <c r="E27" s="30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9" t="s">
        <v>354</v>
      </c>
      <c r="B28" s="29" t="s">
        <v>355</v>
      </c>
      <c r="C28" s="14">
        <v>0</v>
      </c>
      <c r="D28" s="14">
        <v>0</v>
      </c>
      <c r="E28" s="30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9" t="s">
        <v>356</v>
      </c>
      <c r="B29" s="29" t="s">
        <v>357</v>
      </c>
      <c r="C29" s="14">
        <v>0</v>
      </c>
      <c r="D29" s="14">
        <v>0</v>
      </c>
      <c r="E29" s="30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8" t="s">
        <v>358</v>
      </c>
      <c r="B30" s="189"/>
      <c r="C30" s="26">
        <v>2065</v>
      </c>
      <c r="D30" s="26">
        <v>2192</v>
      </c>
      <c r="E30" s="27">
        <v>-5.7937956204379602E-2</v>
      </c>
      <c r="F30" s="26">
        <v>175</v>
      </c>
      <c r="G30" s="26">
        <v>132</v>
      </c>
      <c r="H30" s="26">
        <v>64</v>
      </c>
      <c r="I30" s="26">
        <v>98</v>
      </c>
      <c r="J30" s="26">
        <v>1</v>
      </c>
      <c r="K30" s="26">
        <v>4</v>
      </c>
      <c r="L30" s="26">
        <v>0</v>
      </c>
      <c r="M30" s="26">
        <v>2</v>
      </c>
      <c r="N30" s="26">
        <v>9</v>
      </c>
      <c r="O30" s="26">
        <v>3</v>
      </c>
      <c r="P30" s="28">
        <v>260</v>
      </c>
    </row>
    <row r="31" spans="1:16" x14ac:dyDescent="0.25">
      <c r="A31" s="29" t="s">
        <v>359</v>
      </c>
      <c r="B31" s="29" t="s">
        <v>360</v>
      </c>
      <c r="C31" s="14">
        <v>24</v>
      </c>
      <c r="D31" s="14">
        <v>18</v>
      </c>
      <c r="E31" s="30">
        <v>0.33333333333333298</v>
      </c>
      <c r="F31" s="14">
        <v>0</v>
      </c>
      <c r="G31" s="14">
        <v>0</v>
      </c>
      <c r="H31" s="14">
        <v>3</v>
      </c>
      <c r="I31" s="14">
        <v>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1</v>
      </c>
      <c r="P31" s="23">
        <v>1</v>
      </c>
    </row>
    <row r="32" spans="1:16" x14ac:dyDescent="0.25">
      <c r="A32" s="29" t="s">
        <v>361</v>
      </c>
      <c r="B32" s="29" t="s">
        <v>362</v>
      </c>
      <c r="C32" s="14">
        <v>3</v>
      </c>
      <c r="D32" s="14">
        <v>2</v>
      </c>
      <c r="E32" s="30">
        <v>0.5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9" t="s">
        <v>363</v>
      </c>
      <c r="B33" s="29" t="s">
        <v>364</v>
      </c>
      <c r="C33" s="14">
        <v>1227</v>
      </c>
      <c r="D33" s="14">
        <v>1314</v>
      </c>
      <c r="E33" s="30">
        <v>-6.6210045662100495E-2</v>
      </c>
      <c r="F33" s="14">
        <v>14</v>
      </c>
      <c r="G33" s="14">
        <v>26</v>
      </c>
      <c r="H33" s="14">
        <v>24</v>
      </c>
      <c r="I33" s="14">
        <v>30</v>
      </c>
      <c r="J33" s="14">
        <v>1</v>
      </c>
      <c r="K33" s="14">
        <v>4</v>
      </c>
      <c r="L33" s="14">
        <v>0</v>
      </c>
      <c r="M33" s="14">
        <v>0</v>
      </c>
      <c r="N33" s="14">
        <v>2</v>
      </c>
      <c r="O33" s="14">
        <v>1</v>
      </c>
      <c r="P33" s="23">
        <v>89</v>
      </c>
    </row>
    <row r="34" spans="1:16" x14ac:dyDescent="0.25">
      <c r="A34" s="29" t="s">
        <v>365</v>
      </c>
      <c r="B34" s="29" t="s">
        <v>366</v>
      </c>
      <c r="C34" s="14">
        <v>13</v>
      </c>
      <c r="D34" s="14">
        <v>9</v>
      </c>
      <c r="E34" s="30">
        <v>0.44444444444444398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5</v>
      </c>
      <c r="O34" s="14">
        <v>0</v>
      </c>
      <c r="P34" s="23">
        <v>2</v>
      </c>
    </row>
    <row r="35" spans="1:16" x14ac:dyDescent="0.25">
      <c r="A35" s="29" t="s">
        <v>367</v>
      </c>
      <c r="B35" s="29" t="s">
        <v>368</v>
      </c>
      <c r="C35" s="14">
        <v>443</v>
      </c>
      <c r="D35" s="14">
        <v>522</v>
      </c>
      <c r="E35" s="30">
        <v>-0.15134099616858199</v>
      </c>
      <c r="F35" s="14">
        <v>7</v>
      </c>
      <c r="G35" s="14">
        <v>15</v>
      </c>
      <c r="H35" s="14">
        <v>11</v>
      </c>
      <c r="I35" s="14">
        <v>7</v>
      </c>
      <c r="J35" s="14">
        <v>0</v>
      </c>
      <c r="K35" s="14">
        <v>0</v>
      </c>
      <c r="L35" s="14">
        <v>0</v>
      </c>
      <c r="M35" s="14">
        <v>0</v>
      </c>
      <c r="N35" s="14">
        <v>2</v>
      </c>
      <c r="O35" s="14">
        <v>0</v>
      </c>
      <c r="P35" s="23">
        <v>34</v>
      </c>
    </row>
    <row r="36" spans="1:16" ht="22.5" x14ac:dyDescent="0.25">
      <c r="A36" s="29" t="s">
        <v>369</v>
      </c>
      <c r="B36" s="29" t="s">
        <v>370</v>
      </c>
      <c r="C36" s="14">
        <v>101</v>
      </c>
      <c r="D36" s="14">
        <v>95</v>
      </c>
      <c r="E36" s="30">
        <v>6.3157894736842093E-2</v>
      </c>
      <c r="F36" s="14">
        <v>92</v>
      </c>
      <c r="G36" s="14">
        <v>60</v>
      </c>
      <c r="H36" s="14">
        <v>17</v>
      </c>
      <c r="I36" s="14">
        <v>30</v>
      </c>
      <c r="J36" s="14">
        <v>0</v>
      </c>
      <c r="K36" s="14">
        <v>0</v>
      </c>
      <c r="L36" s="14">
        <v>0</v>
      </c>
      <c r="M36" s="14">
        <v>1</v>
      </c>
      <c r="N36" s="14">
        <v>0</v>
      </c>
      <c r="O36" s="14">
        <v>1</v>
      </c>
      <c r="P36" s="23">
        <v>86</v>
      </c>
    </row>
    <row r="37" spans="1:16" ht="22.5" x14ac:dyDescent="0.25">
      <c r="A37" s="29" t="s">
        <v>371</v>
      </c>
      <c r="B37" s="29" t="s">
        <v>372</v>
      </c>
      <c r="C37" s="14">
        <v>46</v>
      </c>
      <c r="D37" s="14">
        <v>45</v>
      </c>
      <c r="E37" s="30">
        <v>2.2222222222222199E-2</v>
      </c>
      <c r="F37" s="14">
        <v>36</v>
      </c>
      <c r="G37" s="14">
        <v>22</v>
      </c>
      <c r="H37" s="14">
        <v>2</v>
      </c>
      <c r="I37" s="14">
        <v>18</v>
      </c>
      <c r="J37" s="14">
        <v>0</v>
      </c>
      <c r="K37" s="14">
        <v>0</v>
      </c>
      <c r="L37" s="14">
        <v>0</v>
      </c>
      <c r="M37" s="14">
        <v>1</v>
      </c>
      <c r="N37" s="14">
        <v>0</v>
      </c>
      <c r="O37" s="14">
        <v>0</v>
      </c>
      <c r="P37" s="23">
        <v>26</v>
      </c>
    </row>
    <row r="38" spans="1:16" ht="22.5" x14ac:dyDescent="0.25">
      <c r="A38" s="29" t="s">
        <v>373</v>
      </c>
      <c r="B38" s="29" t="s">
        <v>374</v>
      </c>
      <c r="C38" s="14">
        <v>21</v>
      </c>
      <c r="D38" s="14">
        <v>25</v>
      </c>
      <c r="E38" s="30">
        <v>-0.16</v>
      </c>
      <c r="F38" s="14">
        <v>21</v>
      </c>
      <c r="G38" s="14">
        <v>6</v>
      </c>
      <c r="H38" s="14">
        <v>3</v>
      </c>
      <c r="I38" s="14">
        <v>5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7</v>
      </c>
    </row>
    <row r="39" spans="1:16" ht="33.75" x14ac:dyDescent="0.25">
      <c r="A39" s="29" t="s">
        <v>375</v>
      </c>
      <c r="B39" s="29" t="s">
        <v>376</v>
      </c>
      <c r="C39" s="14">
        <v>0</v>
      </c>
      <c r="D39" s="14">
        <v>0</v>
      </c>
      <c r="E39" s="30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9" t="s">
        <v>377</v>
      </c>
      <c r="B40" s="29" t="s">
        <v>378</v>
      </c>
      <c r="C40" s="14">
        <v>0</v>
      </c>
      <c r="D40" s="14">
        <v>0</v>
      </c>
      <c r="E40" s="30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9" t="s">
        <v>379</v>
      </c>
      <c r="B41" s="29" t="s">
        <v>380</v>
      </c>
      <c r="C41" s="14">
        <v>187</v>
      </c>
      <c r="D41" s="14">
        <v>162</v>
      </c>
      <c r="E41" s="30">
        <v>0.15432098765432101</v>
      </c>
      <c r="F41" s="14">
        <v>5</v>
      </c>
      <c r="G41" s="14">
        <v>3</v>
      </c>
      <c r="H41" s="14">
        <v>4</v>
      </c>
      <c r="I41" s="14">
        <v>7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3">
        <v>15</v>
      </c>
    </row>
    <row r="42" spans="1:16" x14ac:dyDescent="0.25">
      <c r="A42" s="188" t="s">
        <v>381</v>
      </c>
      <c r="B42" s="189"/>
      <c r="C42" s="26">
        <v>449</v>
      </c>
      <c r="D42" s="26">
        <v>395</v>
      </c>
      <c r="E42" s="27">
        <v>0.13670886075949401</v>
      </c>
      <c r="F42" s="26">
        <v>145</v>
      </c>
      <c r="G42" s="26">
        <v>44</v>
      </c>
      <c r="H42" s="26">
        <v>54</v>
      </c>
      <c r="I42" s="26">
        <v>35</v>
      </c>
      <c r="J42" s="26">
        <v>1</v>
      </c>
      <c r="K42" s="26">
        <v>0</v>
      </c>
      <c r="L42" s="26">
        <v>0</v>
      </c>
      <c r="M42" s="26">
        <v>0</v>
      </c>
      <c r="N42" s="26">
        <v>6</v>
      </c>
      <c r="O42" s="26">
        <v>6</v>
      </c>
      <c r="P42" s="28">
        <v>74</v>
      </c>
    </row>
    <row r="43" spans="1:16" x14ac:dyDescent="0.25">
      <c r="A43" s="29" t="s">
        <v>382</v>
      </c>
      <c r="B43" s="29" t="s">
        <v>383</v>
      </c>
      <c r="C43" s="14">
        <v>19</v>
      </c>
      <c r="D43" s="14">
        <v>33</v>
      </c>
      <c r="E43" s="30">
        <v>-0.42424242424242398</v>
      </c>
      <c r="F43" s="14">
        <v>2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0</v>
      </c>
    </row>
    <row r="44" spans="1:16" ht="22.5" x14ac:dyDescent="0.25">
      <c r="A44" s="29" t="s">
        <v>384</v>
      </c>
      <c r="B44" s="29" t="s">
        <v>385</v>
      </c>
      <c r="C44" s="14">
        <v>396</v>
      </c>
      <c r="D44" s="14">
        <v>339</v>
      </c>
      <c r="E44" s="30">
        <v>0.16814159292035399</v>
      </c>
      <c r="F44" s="14">
        <v>143</v>
      </c>
      <c r="G44" s="14">
        <v>43</v>
      </c>
      <c r="H44" s="14">
        <v>51</v>
      </c>
      <c r="I44" s="14">
        <v>35</v>
      </c>
      <c r="J44" s="14">
        <v>1</v>
      </c>
      <c r="K44" s="14">
        <v>0</v>
      </c>
      <c r="L44" s="14">
        <v>0</v>
      </c>
      <c r="M44" s="14">
        <v>0</v>
      </c>
      <c r="N44" s="14">
        <v>6</v>
      </c>
      <c r="O44" s="14">
        <v>5</v>
      </c>
      <c r="P44" s="23">
        <v>73</v>
      </c>
    </row>
    <row r="45" spans="1:16" x14ac:dyDescent="0.25">
      <c r="A45" s="29" t="s">
        <v>386</v>
      </c>
      <c r="B45" s="29" t="s">
        <v>387</v>
      </c>
      <c r="C45" s="14">
        <v>5</v>
      </c>
      <c r="D45" s="14">
        <v>5</v>
      </c>
      <c r="E45" s="30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9" t="s">
        <v>388</v>
      </c>
      <c r="B46" s="29" t="s">
        <v>389</v>
      </c>
      <c r="C46" s="14">
        <v>3</v>
      </c>
      <c r="D46" s="14">
        <v>0</v>
      </c>
      <c r="E46" s="30">
        <v>0</v>
      </c>
      <c r="F46" s="14">
        <v>0</v>
      </c>
      <c r="G46" s="14">
        <v>1</v>
      </c>
      <c r="H46" s="14">
        <v>2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1</v>
      </c>
      <c r="P46" s="23">
        <v>1</v>
      </c>
    </row>
    <row r="47" spans="1:16" ht="22.5" x14ac:dyDescent="0.25">
      <c r="A47" s="29" t="s">
        <v>390</v>
      </c>
      <c r="B47" s="29" t="s">
        <v>391</v>
      </c>
      <c r="C47" s="14">
        <v>0</v>
      </c>
      <c r="D47" s="14">
        <v>0</v>
      </c>
      <c r="E47" s="30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9" t="s">
        <v>392</v>
      </c>
      <c r="B48" s="29" t="s">
        <v>393</v>
      </c>
      <c r="C48" s="14">
        <v>11</v>
      </c>
      <c r="D48" s="14">
        <v>6</v>
      </c>
      <c r="E48" s="30">
        <v>0.83333333333333304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29" t="s">
        <v>394</v>
      </c>
      <c r="B49" s="29" t="s">
        <v>395</v>
      </c>
      <c r="C49" s="14">
        <v>15</v>
      </c>
      <c r="D49" s="14">
        <v>12</v>
      </c>
      <c r="E49" s="30">
        <v>0.25</v>
      </c>
      <c r="F49" s="14">
        <v>0</v>
      </c>
      <c r="G49" s="14">
        <v>0</v>
      </c>
      <c r="H49" s="14">
        <v>1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8" t="s">
        <v>396</v>
      </c>
      <c r="B50" s="189"/>
      <c r="C50" s="26">
        <v>585</v>
      </c>
      <c r="D50" s="26">
        <v>648</v>
      </c>
      <c r="E50" s="27">
        <v>-9.7222222222222196E-2</v>
      </c>
      <c r="F50" s="26">
        <v>13</v>
      </c>
      <c r="G50" s="26">
        <v>5</v>
      </c>
      <c r="H50" s="26">
        <v>63</v>
      </c>
      <c r="I50" s="26">
        <v>43</v>
      </c>
      <c r="J50" s="26">
        <v>34</v>
      </c>
      <c r="K50" s="26">
        <v>18</v>
      </c>
      <c r="L50" s="26">
        <v>0</v>
      </c>
      <c r="M50" s="26">
        <v>0</v>
      </c>
      <c r="N50" s="26">
        <v>8</v>
      </c>
      <c r="O50" s="26">
        <v>11</v>
      </c>
      <c r="P50" s="28">
        <v>71</v>
      </c>
    </row>
    <row r="51" spans="1:16" x14ac:dyDescent="0.25">
      <c r="A51" s="29" t="s">
        <v>397</v>
      </c>
      <c r="B51" s="29" t="s">
        <v>398</v>
      </c>
      <c r="C51" s="14">
        <v>190</v>
      </c>
      <c r="D51" s="14">
        <v>200</v>
      </c>
      <c r="E51" s="30">
        <v>-0.05</v>
      </c>
      <c r="F51" s="14">
        <v>3</v>
      </c>
      <c r="G51" s="14">
        <v>0</v>
      </c>
      <c r="H51" s="14">
        <v>7</v>
      </c>
      <c r="I51" s="14">
        <v>4</v>
      </c>
      <c r="J51" s="14">
        <v>12</v>
      </c>
      <c r="K51" s="14">
        <v>1</v>
      </c>
      <c r="L51" s="14">
        <v>0</v>
      </c>
      <c r="M51" s="14">
        <v>0</v>
      </c>
      <c r="N51" s="14">
        <v>0</v>
      </c>
      <c r="O51" s="14">
        <v>7</v>
      </c>
      <c r="P51" s="23">
        <v>6</v>
      </c>
    </row>
    <row r="52" spans="1:16" x14ac:dyDescent="0.25">
      <c r="A52" s="29" t="s">
        <v>399</v>
      </c>
      <c r="B52" s="29" t="s">
        <v>400</v>
      </c>
      <c r="C52" s="14">
        <v>3</v>
      </c>
      <c r="D52" s="14">
        <v>1</v>
      </c>
      <c r="E52" s="30">
        <v>2</v>
      </c>
      <c r="F52" s="14">
        <v>0</v>
      </c>
      <c r="G52" s="14">
        <v>0</v>
      </c>
      <c r="H52" s="14">
        <v>0</v>
      </c>
      <c r="I52" s="14">
        <v>0</v>
      </c>
      <c r="J52" s="14">
        <v>2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 s="23">
        <v>1</v>
      </c>
    </row>
    <row r="53" spans="1:16" x14ac:dyDescent="0.25">
      <c r="A53" s="29" t="s">
        <v>401</v>
      </c>
      <c r="B53" s="29" t="s">
        <v>402</v>
      </c>
      <c r="C53" s="14">
        <v>218</v>
      </c>
      <c r="D53" s="14">
        <v>237</v>
      </c>
      <c r="E53" s="30">
        <v>-8.0168776371307995E-2</v>
      </c>
      <c r="F53" s="14">
        <v>6</v>
      </c>
      <c r="G53" s="14">
        <v>2</v>
      </c>
      <c r="H53" s="14">
        <v>29</v>
      </c>
      <c r="I53" s="14">
        <v>13</v>
      </c>
      <c r="J53" s="14">
        <v>12</v>
      </c>
      <c r="K53" s="14">
        <v>7</v>
      </c>
      <c r="L53" s="14">
        <v>0</v>
      </c>
      <c r="M53" s="14">
        <v>0</v>
      </c>
      <c r="N53" s="14">
        <v>2</v>
      </c>
      <c r="O53" s="14">
        <v>3</v>
      </c>
      <c r="P53" s="23">
        <v>20</v>
      </c>
    </row>
    <row r="54" spans="1:16" ht="22.5" x14ac:dyDescent="0.25">
      <c r="A54" s="29" t="s">
        <v>403</v>
      </c>
      <c r="B54" s="29" t="s">
        <v>404</v>
      </c>
      <c r="C54" s="14">
        <v>10</v>
      </c>
      <c r="D54" s="14">
        <v>16</v>
      </c>
      <c r="E54" s="30">
        <v>-0.375</v>
      </c>
      <c r="F54" s="14">
        <v>0</v>
      </c>
      <c r="G54" s="14">
        <v>0</v>
      </c>
      <c r="H54" s="14">
        <v>0</v>
      </c>
      <c r="I54" s="14">
        <v>0</v>
      </c>
      <c r="J54" s="14">
        <v>1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 s="23">
        <v>3</v>
      </c>
    </row>
    <row r="55" spans="1:16" x14ac:dyDescent="0.25">
      <c r="A55" s="29" t="s">
        <v>405</v>
      </c>
      <c r="B55" s="29" t="s">
        <v>406</v>
      </c>
      <c r="C55" s="14">
        <v>0</v>
      </c>
      <c r="D55" s="14">
        <v>0</v>
      </c>
      <c r="E55" s="30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9" t="s">
        <v>407</v>
      </c>
      <c r="B56" s="29" t="s">
        <v>408</v>
      </c>
      <c r="C56" s="14">
        <v>26</v>
      </c>
      <c r="D56" s="14">
        <v>24</v>
      </c>
      <c r="E56" s="30">
        <v>8.3333333333333301E-2</v>
      </c>
      <c r="F56" s="14">
        <v>0</v>
      </c>
      <c r="G56" s="14">
        <v>0</v>
      </c>
      <c r="H56" s="14">
        <v>4</v>
      </c>
      <c r="I56" s="14">
        <v>0</v>
      </c>
      <c r="J56" s="14">
        <v>1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1</v>
      </c>
    </row>
    <row r="57" spans="1:16" ht="22.5" x14ac:dyDescent="0.25">
      <c r="A57" s="29" t="s">
        <v>409</v>
      </c>
      <c r="B57" s="29" t="s">
        <v>410</v>
      </c>
      <c r="C57" s="14">
        <v>17</v>
      </c>
      <c r="D57" s="14">
        <v>24</v>
      </c>
      <c r="E57" s="30">
        <v>-0.29166666666666702</v>
      </c>
      <c r="F57" s="14">
        <v>0</v>
      </c>
      <c r="G57" s="14">
        <v>0</v>
      </c>
      <c r="H57" s="14">
        <v>2</v>
      </c>
      <c r="I57" s="14">
        <v>3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4</v>
      </c>
    </row>
    <row r="58" spans="1:16" ht="22.5" x14ac:dyDescent="0.25">
      <c r="A58" s="29" t="s">
        <v>411</v>
      </c>
      <c r="B58" s="29" t="s">
        <v>412</v>
      </c>
      <c r="C58" s="14">
        <v>5</v>
      </c>
      <c r="D58" s="14">
        <v>3</v>
      </c>
      <c r="E58" s="30">
        <v>0.66666666666666696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1</v>
      </c>
      <c r="O58" s="14">
        <v>0</v>
      </c>
      <c r="P58" s="23">
        <v>0</v>
      </c>
    </row>
    <row r="59" spans="1:16" ht="22.5" x14ac:dyDescent="0.25">
      <c r="A59" s="29" t="s">
        <v>413</v>
      </c>
      <c r="B59" s="29" t="s">
        <v>414</v>
      </c>
      <c r="C59" s="14">
        <v>0</v>
      </c>
      <c r="D59" s="14">
        <v>5</v>
      </c>
      <c r="E59" s="30">
        <v>-1</v>
      </c>
      <c r="F59" s="14">
        <v>0</v>
      </c>
      <c r="G59" s="14">
        <v>0</v>
      </c>
      <c r="H59" s="14">
        <v>0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2.5" x14ac:dyDescent="0.25">
      <c r="A60" s="29" t="s">
        <v>415</v>
      </c>
      <c r="B60" s="29" t="s">
        <v>416</v>
      </c>
      <c r="C60" s="14">
        <v>11</v>
      </c>
      <c r="D60" s="14">
        <v>13</v>
      </c>
      <c r="E60" s="30">
        <v>-0.15384615384615399</v>
      </c>
      <c r="F60" s="14">
        <v>1</v>
      </c>
      <c r="G60" s="14">
        <v>0</v>
      </c>
      <c r="H60" s="14">
        <v>3</v>
      </c>
      <c r="I60" s="14">
        <v>1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3</v>
      </c>
    </row>
    <row r="61" spans="1:16" ht="33.75" x14ac:dyDescent="0.25">
      <c r="A61" s="29" t="s">
        <v>417</v>
      </c>
      <c r="B61" s="29" t="s">
        <v>418</v>
      </c>
      <c r="C61" s="14">
        <v>7</v>
      </c>
      <c r="D61" s="14">
        <v>12</v>
      </c>
      <c r="E61" s="30">
        <v>-0.41666666666666702</v>
      </c>
      <c r="F61" s="14">
        <v>1</v>
      </c>
      <c r="G61" s="14">
        <v>2</v>
      </c>
      <c r="H61" s="14">
        <v>3</v>
      </c>
      <c r="I61" s="14">
        <v>3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7</v>
      </c>
    </row>
    <row r="62" spans="1:16" x14ac:dyDescent="0.25">
      <c r="A62" s="29" t="s">
        <v>419</v>
      </c>
      <c r="B62" s="29" t="s">
        <v>420</v>
      </c>
      <c r="C62" s="14">
        <v>13</v>
      </c>
      <c r="D62" s="14">
        <v>14</v>
      </c>
      <c r="E62" s="30">
        <v>-7.1428571428571397E-2</v>
      </c>
      <c r="F62" s="14">
        <v>2</v>
      </c>
      <c r="G62" s="14">
        <v>1</v>
      </c>
      <c r="H62" s="14">
        <v>1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5</v>
      </c>
    </row>
    <row r="63" spans="1:16" ht="22.5" x14ac:dyDescent="0.25">
      <c r="A63" s="29" t="s">
        <v>421</v>
      </c>
      <c r="B63" s="29" t="s">
        <v>422</v>
      </c>
      <c r="C63" s="14">
        <v>51</v>
      </c>
      <c r="D63" s="14">
        <v>71</v>
      </c>
      <c r="E63" s="30">
        <v>-0.28169014084506999</v>
      </c>
      <c r="F63" s="14">
        <v>0</v>
      </c>
      <c r="G63" s="14">
        <v>0</v>
      </c>
      <c r="H63" s="14">
        <v>12</v>
      </c>
      <c r="I63" s="14">
        <v>16</v>
      </c>
      <c r="J63" s="14">
        <v>3</v>
      </c>
      <c r="K63" s="14">
        <v>6</v>
      </c>
      <c r="L63" s="14">
        <v>0</v>
      </c>
      <c r="M63" s="14">
        <v>0</v>
      </c>
      <c r="N63" s="14">
        <v>5</v>
      </c>
      <c r="O63" s="14">
        <v>0</v>
      </c>
      <c r="P63" s="23">
        <v>15</v>
      </c>
    </row>
    <row r="64" spans="1:16" ht="22.5" x14ac:dyDescent="0.25">
      <c r="A64" s="29" t="s">
        <v>423</v>
      </c>
      <c r="B64" s="29" t="s">
        <v>424</v>
      </c>
      <c r="C64" s="14">
        <v>20</v>
      </c>
      <c r="D64" s="14">
        <v>19</v>
      </c>
      <c r="E64" s="30">
        <v>5.2631578947368397E-2</v>
      </c>
      <c r="F64" s="14">
        <v>0</v>
      </c>
      <c r="G64" s="14">
        <v>0</v>
      </c>
      <c r="H64" s="14">
        <v>2</v>
      </c>
      <c r="I64" s="14">
        <v>0</v>
      </c>
      <c r="J64" s="14">
        <v>3</v>
      </c>
      <c r="K64" s="14">
        <v>1</v>
      </c>
      <c r="L64" s="14">
        <v>0</v>
      </c>
      <c r="M64" s="14">
        <v>0</v>
      </c>
      <c r="N64" s="14">
        <v>0</v>
      </c>
      <c r="O64" s="14">
        <v>1</v>
      </c>
      <c r="P64" s="23">
        <v>5</v>
      </c>
    </row>
    <row r="65" spans="1:16" ht="33.75" x14ac:dyDescent="0.25">
      <c r="A65" s="29" t="s">
        <v>425</v>
      </c>
      <c r="B65" s="29" t="s">
        <v>426</v>
      </c>
      <c r="C65" s="14">
        <v>6</v>
      </c>
      <c r="D65" s="14">
        <v>5</v>
      </c>
      <c r="E65" s="30">
        <v>0.2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1</v>
      </c>
    </row>
    <row r="66" spans="1:16" ht="33.75" x14ac:dyDescent="0.25">
      <c r="A66" s="29" t="s">
        <v>427</v>
      </c>
      <c r="B66" s="29" t="s">
        <v>428</v>
      </c>
      <c r="C66" s="14">
        <v>0</v>
      </c>
      <c r="D66" s="14">
        <v>0</v>
      </c>
      <c r="E66" s="30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3.75" x14ac:dyDescent="0.25">
      <c r="A67" s="29" t="s">
        <v>429</v>
      </c>
      <c r="B67" s="29" t="s">
        <v>430</v>
      </c>
      <c r="C67" s="14">
        <v>4</v>
      </c>
      <c r="D67" s="14">
        <v>0</v>
      </c>
      <c r="E67" s="30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29" t="s">
        <v>431</v>
      </c>
      <c r="B68" s="29" t="s">
        <v>432</v>
      </c>
      <c r="C68" s="14">
        <v>0</v>
      </c>
      <c r="D68" s="14">
        <v>0</v>
      </c>
      <c r="E68" s="30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9" t="s">
        <v>433</v>
      </c>
      <c r="B69" s="29" t="s">
        <v>434</v>
      </c>
      <c r="C69" s="14">
        <v>2</v>
      </c>
      <c r="D69" s="14">
        <v>2</v>
      </c>
      <c r="E69" s="30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29" t="s">
        <v>435</v>
      </c>
      <c r="B70" s="29" t="s">
        <v>436</v>
      </c>
      <c r="C70" s="14">
        <v>2</v>
      </c>
      <c r="D70" s="14">
        <v>2</v>
      </c>
      <c r="E70" s="30">
        <v>0</v>
      </c>
      <c r="F70" s="14">
        <v>0</v>
      </c>
      <c r="G70" s="14">
        <v>0</v>
      </c>
      <c r="H70" s="14">
        <v>0</v>
      </c>
      <c r="I70" s="14">
        <v>1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9" t="s">
        <v>437</v>
      </c>
      <c r="B71" s="29" t="s">
        <v>438</v>
      </c>
      <c r="C71" s="14">
        <v>0</v>
      </c>
      <c r="D71" s="14">
        <v>0</v>
      </c>
      <c r="E71" s="30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8" t="s">
        <v>439</v>
      </c>
      <c r="B72" s="189"/>
      <c r="C72" s="26">
        <v>14</v>
      </c>
      <c r="D72" s="26">
        <v>2</v>
      </c>
      <c r="E72" s="27">
        <v>6</v>
      </c>
      <c r="F72" s="26">
        <v>0</v>
      </c>
      <c r="G72" s="26">
        <v>0</v>
      </c>
      <c r="H72" s="26">
        <v>0</v>
      </c>
      <c r="I72" s="26">
        <v>4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8">
        <v>3</v>
      </c>
    </row>
    <row r="73" spans="1:16" x14ac:dyDescent="0.25">
      <c r="A73" s="29" t="s">
        <v>440</v>
      </c>
      <c r="B73" s="29" t="s">
        <v>441</v>
      </c>
      <c r="C73" s="14">
        <v>14</v>
      </c>
      <c r="D73" s="14">
        <v>2</v>
      </c>
      <c r="E73" s="30">
        <v>6</v>
      </c>
      <c r="F73" s="14">
        <v>0</v>
      </c>
      <c r="G73" s="14">
        <v>0</v>
      </c>
      <c r="H73" s="14">
        <v>0</v>
      </c>
      <c r="I73" s="14">
        <v>4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3</v>
      </c>
    </row>
    <row r="74" spans="1:16" x14ac:dyDescent="0.25">
      <c r="A74" s="188" t="s">
        <v>442</v>
      </c>
      <c r="B74" s="189"/>
      <c r="C74" s="26">
        <v>186</v>
      </c>
      <c r="D74" s="26">
        <v>166</v>
      </c>
      <c r="E74" s="27">
        <v>0.120481927710843</v>
      </c>
      <c r="F74" s="26">
        <v>5</v>
      </c>
      <c r="G74" s="26">
        <v>0</v>
      </c>
      <c r="H74" s="26">
        <v>16</v>
      </c>
      <c r="I74" s="26">
        <v>14</v>
      </c>
      <c r="J74" s="26">
        <v>0</v>
      </c>
      <c r="K74" s="26">
        <v>0</v>
      </c>
      <c r="L74" s="26">
        <v>2</v>
      </c>
      <c r="M74" s="26">
        <v>2</v>
      </c>
      <c r="N74" s="26">
        <v>3</v>
      </c>
      <c r="O74" s="26">
        <v>0</v>
      </c>
      <c r="P74" s="28">
        <v>14</v>
      </c>
    </row>
    <row r="75" spans="1:16" x14ac:dyDescent="0.25">
      <c r="A75" s="29" t="s">
        <v>443</v>
      </c>
      <c r="B75" s="29" t="s">
        <v>444</v>
      </c>
      <c r="C75" s="14">
        <v>84</v>
      </c>
      <c r="D75" s="14">
        <v>70</v>
      </c>
      <c r="E75" s="30">
        <v>0.2</v>
      </c>
      <c r="F75" s="14">
        <v>0</v>
      </c>
      <c r="G75" s="14">
        <v>0</v>
      </c>
      <c r="H75" s="14">
        <v>5</v>
      </c>
      <c r="I75" s="14">
        <v>6</v>
      </c>
      <c r="J75" s="14">
        <v>0</v>
      </c>
      <c r="K75" s="14">
        <v>0</v>
      </c>
      <c r="L75" s="14">
        <v>0</v>
      </c>
      <c r="M75" s="14">
        <v>0</v>
      </c>
      <c r="N75" s="14">
        <v>2</v>
      </c>
      <c r="O75" s="14">
        <v>0</v>
      </c>
      <c r="P75" s="23">
        <v>8</v>
      </c>
    </row>
    <row r="76" spans="1:16" ht="33.75" x14ac:dyDescent="0.25">
      <c r="A76" s="29" t="s">
        <v>445</v>
      </c>
      <c r="B76" s="29" t="s">
        <v>446</v>
      </c>
      <c r="C76" s="14">
        <v>2</v>
      </c>
      <c r="D76" s="14">
        <v>3</v>
      </c>
      <c r="E76" s="30">
        <v>-0.33333333333333298</v>
      </c>
      <c r="F76" s="14">
        <v>0</v>
      </c>
      <c r="G76" s="14">
        <v>0</v>
      </c>
      <c r="H76" s="14">
        <v>1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25">
      <c r="A77" s="29" t="s">
        <v>447</v>
      </c>
      <c r="B77" s="29" t="s">
        <v>448</v>
      </c>
      <c r="C77" s="14">
        <v>45</v>
      </c>
      <c r="D77" s="14">
        <v>40</v>
      </c>
      <c r="E77" s="30">
        <v>0.125</v>
      </c>
      <c r="F77" s="14">
        <v>3</v>
      </c>
      <c r="G77" s="14">
        <v>0</v>
      </c>
      <c r="H77" s="14">
        <v>1</v>
      </c>
      <c r="I77" s="14">
        <v>0</v>
      </c>
      <c r="J77" s="14">
        <v>0</v>
      </c>
      <c r="K77" s="14">
        <v>0</v>
      </c>
      <c r="L77" s="14">
        <v>2</v>
      </c>
      <c r="M77" s="14">
        <v>2</v>
      </c>
      <c r="N77" s="14">
        <v>0</v>
      </c>
      <c r="O77" s="14">
        <v>0</v>
      </c>
      <c r="P77" s="23">
        <v>1</v>
      </c>
    </row>
    <row r="78" spans="1:16" x14ac:dyDescent="0.25">
      <c r="A78" s="29" t="s">
        <v>449</v>
      </c>
      <c r="B78" s="29" t="s">
        <v>450</v>
      </c>
      <c r="C78" s="14">
        <v>2</v>
      </c>
      <c r="D78" s="14">
        <v>1</v>
      </c>
      <c r="E78" s="30">
        <v>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9" t="s">
        <v>451</v>
      </c>
      <c r="B79" s="29" t="s">
        <v>452</v>
      </c>
      <c r="C79" s="14">
        <v>42</v>
      </c>
      <c r="D79" s="14">
        <v>44</v>
      </c>
      <c r="E79" s="30">
        <v>-4.5454545454545497E-2</v>
      </c>
      <c r="F79" s="14">
        <v>0</v>
      </c>
      <c r="G79" s="14">
        <v>0</v>
      </c>
      <c r="H79" s="14">
        <v>5</v>
      </c>
      <c r="I79" s="14">
        <v>7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23">
        <v>4</v>
      </c>
    </row>
    <row r="80" spans="1:16" ht="33.75" x14ac:dyDescent="0.25">
      <c r="A80" s="29" t="s">
        <v>453</v>
      </c>
      <c r="B80" s="29" t="s">
        <v>454</v>
      </c>
      <c r="C80" s="14">
        <v>4</v>
      </c>
      <c r="D80" s="14">
        <v>3</v>
      </c>
      <c r="E80" s="30">
        <v>0.33333333333333298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9" t="s">
        <v>455</v>
      </c>
      <c r="B81" s="29" t="s">
        <v>456</v>
      </c>
      <c r="C81" s="14">
        <v>7</v>
      </c>
      <c r="D81" s="14">
        <v>5</v>
      </c>
      <c r="E81" s="30">
        <v>0.4</v>
      </c>
      <c r="F81" s="14">
        <v>2</v>
      </c>
      <c r="G81" s="14">
        <v>0</v>
      </c>
      <c r="H81" s="14">
        <v>4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1</v>
      </c>
    </row>
    <row r="82" spans="1:16" x14ac:dyDescent="0.25">
      <c r="A82" s="188" t="s">
        <v>457</v>
      </c>
      <c r="B82" s="189"/>
      <c r="C82" s="26">
        <v>238</v>
      </c>
      <c r="D82" s="26">
        <v>217</v>
      </c>
      <c r="E82" s="27">
        <v>9.6774193548387094E-2</v>
      </c>
      <c r="F82" s="26">
        <v>1</v>
      </c>
      <c r="G82" s="26">
        <v>3</v>
      </c>
      <c r="H82" s="26">
        <v>1</v>
      </c>
      <c r="I82" s="26">
        <v>1</v>
      </c>
      <c r="J82" s="26">
        <v>0</v>
      </c>
      <c r="K82" s="26">
        <v>0</v>
      </c>
      <c r="L82" s="26">
        <v>0</v>
      </c>
      <c r="M82" s="26">
        <v>0</v>
      </c>
      <c r="N82" s="26">
        <v>1</v>
      </c>
      <c r="O82" s="26">
        <v>0</v>
      </c>
      <c r="P82" s="28">
        <v>11</v>
      </c>
    </row>
    <row r="83" spans="1:16" x14ac:dyDescent="0.25">
      <c r="A83" s="29" t="s">
        <v>458</v>
      </c>
      <c r="B83" s="29" t="s">
        <v>459</v>
      </c>
      <c r="C83" s="14">
        <v>65</v>
      </c>
      <c r="D83" s="14">
        <v>55</v>
      </c>
      <c r="E83" s="30">
        <v>0.18181818181818199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3">
        <v>1</v>
      </c>
    </row>
    <row r="84" spans="1:16" x14ac:dyDescent="0.25">
      <c r="A84" s="29" t="s">
        <v>460</v>
      </c>
      <c r="B84" s="29" t="s">
        <v>461</v>
      </c>
      <c r="C84" s="14">
        <v>173</v>
      </c>
      <c r="D84" s="14">
        <v>162</v>
      </c>
      <c r="E84" s="30">
        <v>6.7901234567901203E-2</v>
      </c>
      <c r="F84" s="14">
        <v>1</v>
      </c>
      <c r="G84" s="14">
        <v>3</v>
      </c>
      <c r="H84" s="14">
        <v>1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3">
        <v>10</v>
      </c>
    </row>
    <row r="85" spans="1:16" x14ac:dyDescent="0.25">
      <c r="A85" s="188" t="s">
        <v>462</v>
      </c>
      <c r="B85" s="189"/>
      <c r="C85" s="26">
        <v>786</v>
      </c>
      <c r="D85" s="26">
        <v>780</v>
      </c>
      <c r="E85" s="27">
        <v>7.6923076923076901E-3</v>
      </c>
      <c r="F85" s="26">
        <v>4</v>
      </c>
      <c r="G85" s="26">
        <v>5</v>
      </c>
      <c r="H85" s="26">
        <v>188</v>
      </c>
      <c r="I85" s="26">
        <v>112</v>
      </c>
      <c r="J85" s="26">
        <v>0</v>
      </c>
      <c r="K85" s="26">
        <v>0</v>
      </c>
      <c r="L85" s="26">
        <v>0</v>
      </c>
      <c r="M85" s="26">
        <v>0</v>
      </c>
      <c r="N85" s="26">
        <v>20</v>
      </c>
      <c r="O85" s="26">
        <v>0</v>
      </c>
      <c r="P85" s="28">
        <v>116</v>
      </c>
    </row>
    <row r="86" spans="1:16" x14ac:dyDescent="0.25">
      <c r="A86" s="29" t="s">
        <v>463</v>
      </c>
      <c r="B86" s="29" t="s">
        <v>464</v>
      </c>
      <c r="C86" s="14">
        <v>2</v>
      </c>
      <c r="D86" s="14">
        <v>0</v>
      </c>
      <c r="E86" s="30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9" t="s">
        <v>465</v>
      </c>
      <c r="B87" s="29" t="s">
        <v>466</v>
      </c>
      <c r="C87" s="14">
        <v>0</v>
      </c>
      <c r="D87" s="14">
        <v>0</v>
      </c>
      <c r="E87" s="30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33.75" x14ac:dyDescent="0.25">
      <c r="A88" s="29" t="s">
        <v>467</v>
      </c>
      <c r="B88" s="29" t="s">
        <v>468</v>
      </c>
      <c r="C88" s="14">
        <v>0</v>
      </c>
      <c r="D88" s="14">
        <v>0</v>
      </c>
      <c r="E88" s="30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9" t="s">
        <v>469</v>
      </c>
      <c r="B89" s="29" t="s">
        <v>470</v>
      </c>
      <c r="C89" s="14">
        <v>272</v>
      </c>
      <c r="D89" s="14">
        <v>270</v>
      </c>
      <c r="E89" s="30">
        <v>7.4074074074074103E-3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1</v>
      </c>
    </row>
    <row r="90" spans="1:16" ht="22.5" x14ac:dyDescent="0.25">
      <c r="A90" s="29" t="s">
        <v>471</v>
      </c>
      <c r="B90" s="29" t="s">
        <v>472</v>
      </c>
      <c r="C90" s="14">
        <v>1</v>
      </c>
      <c r="D90" s="14">
        <v>2</v>
      </c>
      <c r="E90" s="30">
        <v>-0.5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9" t="s">
        <v>473</v>
      </c>
      <c r="B91" s="29" t="s">
        <v>474</v>
      </c>
      <c r="C91" s="14">
        <v>41</v>
      </c>
      <c r="D91" s="14">
        <v>13</v>
      </c>
      <c r="E91" s="30">
        <v>2.1538461538461502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25">
      <c r="A92" s="29" t="s">
        <v>475</v>
      </c>
      <c r="B92" s="29" t="s">
        <v>476</v>
      </c>
      <c r="C92" s="14">
        <v>134</v>
      </c>
      <c r="D92" s="14">
        <v>103</v>
      </c>
      <c r="E92" s="30">
        <v>0.30097087378640802</v>
      </c>
      <c r="F92" s="14">
        <v>0</v>
      </c>
      <c r="G92" s="14">
        <v>0</v>
      </c>
      <c r="H92" s="14">
        <v>26</v>
      </c>
      <c r="I92" s="14">
        <v>47</v>
      </c>
      <c r="J92" s="14">
        <v>0</v>
      </c>
      <c r="K92" s="14">
        <v>0</v>
      </c>
      <c r="L92" s="14">
        <v>0</v>
      </c>
      <c r="M92" s="14">
        <v>0</v>
      </c>
      <c r="N92" s="14">
        <v>19</v>
      </c>
      <c r="O92" s="14">
        <v>0</v>
      </c>
      <c r="P92" s="23">
        <v>51</v>
      </c>
    </row>
    <row r="93" spans="1:16" x14ac:dyDescent="0.25">
      <c r="A93" s="29" t="s">
        <v>477</v>
      </c>
      <c r="B93" s="29" t="s">
        <v>478</v>
      </c>
      <c r="C93" s="14">
        <v>16</v>
      </c>
      <c r="D93" s="14">
        <v>23</v>
      </c>
      <c r="E93" s="30">
        <v>-0.30434782608695599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1</v>
      </c>
    </row>
    <row r="94" spans="1:16" x14ac:dyDescent="0.25">
      <c r="A94" s="29" t="s">
        <v>479</v>
      </c>
      <c r="B94" s="29" t="s">
        <v>480</v>
      </c>
      <c r="C94" s="14">
        <v>300</v>
      </c>
      <c r="D94" s="14">
        <v>366</v>
      </c>
      <c r="E94" s="30">
        <v>-0.18032786885245899</v>
      </c>
      <c r="F94" s="14">
        <v>4</v>
      </c>
      <c r="G94" s="14">
        <v>4</v>
      </c>
      <c r="H94" s="14">
        <v>162</v>
      </c>
      <c r="I94" s="14">
        <v>65</v>
      </c>
      <c r="J94" s="14">
        <v>0</v>
      </c>
      <c r="K94" s="14">
        <v>0</v>
      </c>
      <c r="L94" s="14">
        <v>0</v>
      </c>
      <c r="M94" s="14">
        <v>0</v>
      </c>
      <c r="N94" s="14">
        <v>1</v>
      </c>
      <c r="O94" s="14">
        <v>0</v>
      </c>
      <c r="P94" s="23">
        <v>63</v>
      </c>
    </row>
    <row r="95" spans="1:16" ht="22.5" x14ac:dyDescent="0.25">
      <c r="A95" s="29" t="s">
        <v>481</v>
      </c>
      <c r="B95" s="29" t="s">
        <v>482</v>
      </c>
      <c r="C95" s="14">
        <v>1</v>
      </c>
      <c r="D95" s="14">
        <v>0</v>
      </c>
      <c r="E95" s="30">
        <v>0</v>
      </c>
      <c r="F95" s="14">
        <v>0</v>
      </c>
      <c r="G95" s="14">
        <v>1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9" t="s">
        <v>483</v>
      </c>
      <c r="B96" s="29" t="s">
        <v>484</v>
      </c>
      <c r="C96" s="14">
        <v>19</v>
      </c>
      <c r="D96" s="14">
        <v>3</v>
      </c>
      <c r="E96" s="30">
        <v>5.3333333333333304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8" t="s">
        <v>485</v>
      </c>
      <c r="B97" s="189"/>
      <c r="C97" s="26">
        <v>8348</v>
      </c>
      <c r="D97" s="26">
        <v>7865</v>
      </c>
      <c r="E97" s="27">
        <v>6.1411315956770497E-2</v>
      </c>
      <c r="F97" s="26">
        <v>86</v>
      </c>
      <c r="G97" s="26">
        <v>84</v>
      </c>
      <c r="H97" s="26">
        <v>1253</v>
      </c>
      <c r="I97" s="26">
        <v>916</v>
      </c>
      <c r="J97" s="26">
        <v>1</v>
      </c>
      <c r="K97" s="26">
        <v>1</v>
      </c>
      <c r="L97" s="26">
        <v>0</v>
      </c>
      <c r="M97" s="26">
        <v>1</v>
      </c>
      <c r="N97" s="26">
        <v>31</v>
      </c>
      <c r="O97" s="26">
        <v>65</v>
      </c>
      <c r="P97" s="28">
        <v>904</v>
      </c>
    </row>
    <row r="98" spans="1:16" x14ac:dyDescent="0.25">
      <c r="A98" s="29" t="s">
        <v>486</v>
      </c>
      <c r="B98" s="29" t="s">
        <v>487</v>
      </c>
      <c r="C98" s="14">
        <v>1359</v>
      </c>
      <c r="D98" s="14">
        <v>1278</v>
      </c>
      <c r="E98" s="30">
        <v>6.3380281690140802E-2</v>
      </c>
      <c r="F98" s="14">
        <v>33</v>
      </c>
      <c r="G98" s="14">
        <v>34</v>
      </c>
      <c r="H98" s="14">
        <v>161</v>
      </c>
      <c r="I98" s="14">
        <v>130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1</v>
      </c>
      <c r="P98" s="23">
        <v>162</v>
      </c>
    </row>
    <row r="99" spans="1:16" x14ac:dyDescent="0.25">
      <c r="A99" s="29" t="s">
        <v>488</v>
      </c>
      <c r="B99" s="29" t="s">
        <v>489</v>
      </c>
      <c r="C99" s="14">
        <v>890</v>
      </c>
      <c r="D99" s="14">
        <v>704</v>
      </c>
      <c r="E99" s="30">
        <v>0.26420454545454503</v>
      </c>
      <c r="F99" s="14">
        <v>10</v>
      </c>
      <c r="G99" s="14">
        <v>10</v>
      </c>
      <c r="H99" s="14">
        <v>307</v>
      </c>
      <c r="I99" s="14">
        <v>145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23</v>
      </c>
      <c r="P99" s="23">
        <v>155</v>
      </c>
    </row>
    <row r="100" spans="1:16" ht="33.75" x14ac:dyDescent="0.25">
      <c r="A100" s="29" t="s">
        <v>490</v>
      </c>
      <c r="B100" s="29" t="s">
        <v>491</v>
      </c>
      <c r="C100" s="14">
        <v>159</v>
      </c>
      <c r="D100" s="14">
        <v>136</v>
      </c>
      <c r="E100" s="30">
        <v>0.16911764705882301</v>
      </c>
      <c r="F100" s="14">
        <v>6</v>
      </c>
      <c r="G100" s="14">
        <v>7</v>
      </c>
      <c r="H100" s="14">
        <v>77</v>
      </c>
      <c r="I100" s="14">
        <v>116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15</v>
      </c>
      <c r="P100" s="23">
        <v>95</v>
      </c>
    </row>
    <row r="101" spans="1:16" ht="22.5" x14ac:dyDescent="0.25">
      <c r="A101" s="29" t="s">
        <v>492</v>
      </c>
      <c r="B101" s="29" t="s">
        <v>493</v>
      </c>
      <c r="C101" s="14">
        <v>323</v>
      </c>
      <c r="D101" s="14">
        <v>244</v>
      </c>
      <c r="E101" s="30">
        <v>0.32377049180327899</v>
      </c>
      <c r="F101" s="14">
        <v>8</v>
      </c>
      <c r="G101" s="14">
        <v>3</v>
      </c>
      <c r="H101" s="14">
        <v>100</v>
      </c>
      <c r="I101" s="14">
        <v>80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22</v>
      </c>
      <c r="P101" s="23">
        <v>77</v>
      </c>
    </row>
    <row r="102" spans="1:16" x14ac:dyDescent="0.25">
      <c r="A102" s="29" t="s">
        <v>494</v>
      </c>
      <c r="B102" s="29" t="s">
        <v>495</v>
      </c>
      <c r="C102" s="14">
        <v>33</v>
      </c>
      <c r="D102" s="14">
        <v>20</v>
      </c>
      <c r="E102" s="30">
        <v>0.65</v>
      </c>
      <c r="F102" s="14">
        <v>0</v>
      </c>
      <c r="G102" s="14">
        <v>0</v>
      </c>
      <c r="H102" s="14">
        <v>5</v>
      </c>
      <c r="I102" s="14">
        <v>4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1</v>
      </c>
    </row>
    <row r="103" spans="1:16" ht="22.5" x14ac:dyDescent="0.25">
      <c r="A103" s="29" t="s">
        <v>496</v>
      </c>
      <c r="B103" s="29" t="s">
        <v>497</v>
      </c>
      <c r="C103" s="14">
        <v>146</v>
      </c>
      <c r="D103" s="14">
        <v>129</v>
      </c>
      <c r="E103" s="30">
        <v>0.13178294573643401</v>
      </c>
      <c r="F103" s="14">
        <v>2</v>
      </c>
      <c r="G103" s="14">
        <v>3</v>
      </c>
      <c r="H103" s="14">
        <v>23</v>
      </c>
      <c r="I103" s="14">
        <v>9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14</v>
      </c>
    </row>
    <row r="104" spans="1:16" x14ac:dyDescent="0.25">
      <c r="A104" s="29" t="s">
        <v>498</v>
      </c>
      <c r="B104" s="29" t="s">
        <v>499</v>
      </c>
      <c r="C104" s="14">
        <v>175</v>
      </c>
      <c r="D104" s="14">
        <v>184</v>
      </c>
      <c r="E104" s="30">
        <v>-4.8913043478260899E-2</v>
      </c>
      <c r="F104" s="14">
        <v>0</v>
      </c>
      <c r="G104" s="14">
        <v>0</v>
      </c>
      <c r="H104" s="14">
        <v>10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1</v>
      </c>
      <c r="O104" s="14">
        <v>0</v>
      </c>
      <c r="P104" s="23">
        <v>1</v>
      </c>
    </row>
    <row r="105" spans="1:16" x14ac:dyDescent="0.25">
      <c r="A105" s="29" t="s">
        <v>500</v>
      </c>
      <c r="B105" s="29" t="s">
        <v>501</v>
      </c>
      <c r="C105" s="14">
        <v>2789</v>
      </c>
      <c r="D105" s="14">
        <v>2747</v>
      </c>
      <c r="E105" s="30">
        <v>1.52894066254095E-2</v>
      </c>
      <c r="F105" s="14">
        <v>13</v>
      </c>
      <c r="G105" s="14">
        <v>10</v>
      </c>
      <c r="H105" s="14">
        <v>351</v>
      </c>
      <c r="I105" s="14">
        <v>222</v>
      </c>
      <c r="J105" s="14">
        <v>1</v>
      </c>
      <c r="K105" s="14">
        <v>0</v>
      </c>
      <c r="L105" s="14">
        <v>0</v>
      </c>
      <c r="M105" s="14">
        <v>0</v>
      </c>
      <c r="N105" s="14">
        <v>15</v>
      </c>
      <c r="O105" s="14">
        <v>4</v>
      </c>
      <c r="P105" s="23">
        <v>182</v>
      </c>
    </row>
    <row r="106" spans="1:16" ht="22.5" x14ac:dyDescent="0.25">
      <c r="A106" s="29" t="s">
        <v>502</v>
      </c>
      <c r="B106" s="29" t="s">
        <v>503</v>
      </c>
      <c r="C106" s="14">
        <v>729</v>
      </c>
      <c r="D106" s="14">
        <v>691</v>
      </c>
      <c r="E106" s="30">
        <v>5.4992764109985499E-2</v>
      </c>
      <c r="F106" s="14">
        <v>0</v>
      </c>
      <c r="G106" s="14">
        <v>2</v>
      </c>
      <c r="H106" s="14">
        <v>81</v>
      </c>
      <c r="I106" s="14">
        <v>54</v>
      </c>
      <c r="J106" s="14">
        <v>0</v>
      </c>
      <c r="K106" s="14">
        <v>0</v>
      </c>
      <c r="L106" s="14">
        <v>0</v>
      </c>
      <c r="M106" s="14">
        <v>0</v>
      </c>
      <c r="N106" s="14">
        <v>2</v>
      </c>
      <c r="O106" s="14">
        <v>0</v>
      </c>
      <c r="P106" s="23">
        <v>59</v>
      </c>
    </row>
    <row r="107" spans="1:16" ht="22.5" x14ac:dyDescent="0.25">
      <c r="A107" s="29" t="s">
        <v>504</v>
      </c>
      <c r="B107" s="29" t="s">
        <v>505</v>
      </c>
      <c r="C107" s="14">
        <v>15</v>
      </c>
      <c r="D107" s="14">
        <v>21</v>
      </c>
      <c r="E107" s="30">
        <v>-0.28571428571428598</v>
      </c>
      <c r="F107" s="14">
        <v>0</v>
      </c>
      <c r="G107" s="14">
        <v>0</v>
      </c>
      <c r="H107" s="14">
        <v>0</v>
      </c>
      <c r="I107" s="14">
        <v>3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0</v>
      </c>
    </row>
    <row r="108" spans="1:16" x14ac:dyDescent="0.25">
      <c r="A108" s="29" t="s">
        <v>506</v>
      </c>
      <c r="B108" s="29" t="s">
        <v>507</v>
      </c>
      <c r="C108" s="14">
        <v>28</v>
      </c>
      <c r="D108" s="14">
        <v>23</v>
      </c>
      <c r="E108" s="30">
        <v>0.217391304347826</v>
      </c>
      <c r="F108" s="14">
        <v>0</v>
      </c>
      <c r="G108" s="14">
        <v>0</v>
      </c>
      <c r="H108" s="14">
        <v>15</v>
      </c>
      <c r="I108" s="14">
        <v>12</v>
      </c>
      <c r="J108" s="14">
        <v>0</v>
      </c>
      <c r="K108" s="14">
        <v>0</v>
      </c>
      <c r="L108" s="14">
        <v>0</v>
      </c>
      <c r="M108" s="14">
        <v>0</v>
      </c>
      <c r="N108" s="14">
        <v>3</v>
      </c>
      <c r="O108" s="14">
        <v>0</v>
      </c>
      <c r="P108" s="23">
        <v>2</v>
      </c>
    </row>
    <row r="109" spans="1:16" x14ac:dyDescent="0.25">
      <c r="A109" s="29" t="s">
        <v>508</v>
      </c>
      <c r="B109" s="29" t="s">
        <v>509</v>
      </c>
      <c r="C109" s="14">
        <v>5</v>
      </c>
      <c r="D109" s="14">
        <v>11</v>
      </c>
      <c r="E109" s="30">
        <v>-0.54545454545454497</v>
      </c>
      <c r="F109" s="14">
        <v>0</v>
      </c>
      <c r="G109" s="14">
        <v>0</v>
      </c>
      <c r="H109" s="14">
        <v>9</v>
      </c>
      <c r="I109" s="14">
        <v>4</v>
      </c>
      <c r="J109" s="14">
        <v>0</v>
      </c>
      <c r="K109" s="14">
        <v>0</v>
      </c>
      <c r="L109" s="14">
        <v>0</v>
      </c>
      <c r="M109" s="14">
        <v>0</v>
      </c>
      <c r="N109" s="14">
        <v>2</v>
      </c>
      <c r="O109" s="14">
        <v>0</v>
      </c>
      <c r="P109" s="23">
        <v>7</v>
      </c>
    </row>
    <row r="110" spans="1:16" ht="33.75" x14ac:dyDescent="0.25">
      <c r="A110" s="29" t="s">
        <v>510</v>
      </c>
      <c r="B110" s="29" t="s">
        <v>511</v>
      </c>
      <c r="C110" s="14">
        <v>1</v>
      </c>
      <c r="D110" s="14">
        <v>2</v>
      </c>
      <c r="E110" s="30">
        <v>-0.5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9" t="s">
        <v>512</v>
      </c>
      <c r="B111" s="29" t="s">
        <v>513</v>
      </c>
      <c r="C111" s="14">
        <v>1616</v>
      </c>
      <c r="D111" s="14">
        <v>1586</v>
      </c>
      <c r="E111" s="30">
        <v>1.8915510718789399E-2</v>
      </c>
      <c r="F111" s="14">
        <v>13</v>
      </c>
      <c r="G111" s="14">
        <v>14</v>
      </c>
      <c r="H111" s="14">
        <v>96</v>
      </c>
      <c r="I111" s="14">
        <v>103</v>
      </c>
      <c r="J111" s="14">
        <v>0</v>
      </c>
      <c r="K111" s="14">
        <v>1</v>
      </c>
      <c r="L111" s="14">
        <v>0</v>
      </c>
      <c r="M111" s="14">
        <v>1</v>
      </c>
      <c r="N111" s="14">
        <v>2</v>
      </c>
      <c r="O111" s="14">
        <v>0</v>
      </c>
      <c r="P111" s="23">
        <v>117</v>
      </c>
    </row>
    <row r="112" spans="1:16" ht="22.5" x14ac:dyDescent="0.25">
      <c r="A112" s="29" t="s">
        <v>514</v>
      </c>
      <c r="B112" s="29" t="s">
        <v>515</v>
      </c>
      <c r="C112" s="14">
        <v>1</v>
      </c>
      <c r="D112" s="14">
        <v>3</v>
      </c>
      <c r="E112" s="30">
        <v>-0.66666666666666696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9" t="s">
        <v>516</v>
      </c>
      <c r="B113" s="29" t="s">
        <v>517</v>
      </c>
      <c r="C113" s="14">
        <v>2</v>
      </c>
      <c r="D113" s="14">
        <v>2</v>
      </c>
      <c r="E113" s="30">
        <v>0</v>
      </c>
      <c r="F113" s="14">
        <v>0</v>
      </c>
      <c r="G113" s="14">
        <v>0</v>
      </c>
      <c r="H113" s="14">
        <v>0</v>
      </c>
      <c r="I113" s="14">
        <v>1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9" t="s">
        <v>518</v>
      </c>
      <c r="B114" s="29" t="s">
        <v>519</v>
      </c>
      <c r="C114" s="14">
        <v>14</v>
      </c>
      <c r="D114" s="14">
        <v>21</v>
      </c>
      <c r="E114" s="30">
        <v>-0.33333333333333298</v>
      </c>
      <c r="F114" s="14">
        <v>0</v>
      </c>
      <c r="G114" s="14">
        <v>0</v>
      </c>
      <c r="H114" s="14">
        <v>1</v>
      </c>
      <c r="I114" s="14">
        <v>1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9" t="s">
        <v>520</v>
      </c>
      <c r="B115" s="29" t="s">
        <v>521</v>
      </c>
      <c r="C115" s="14">
        <v>5</v>
      </c>
      <c r="D115" s="14">
        <v>13</v>
      </c>
      <c r="E115" s="30">
        <v>-0.61538461538461497</v>
      </c>
      <c r="F115" s="14">
        <v>0</v>
      </c>
      <c r="G115" s="14">
        <v>0</v>
      </c>
      <c r="H115" s="14">
        <v>1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33.75" x14ac:dyDescent="0.25">
      <c r="A116" s="29" t="s">
        <v>522</v>
      </c>
      <c r="B116" s="29" t="s">
        <v>523</v>
      </c>
      <c r="C116" s="14">
        <v>18</v>
      </c>
      <c r="D116" s="14">
        <v>11</v>
      </c>
      <c r="E116" s="30">
        <v>0.63636363636363602</v>
      </c>
      <c r="F116" s="14">
        <v>1</v>
      </c>
      <c r="G116" s="14">
        <v>1</v>
      </c>
      <c r="H116" s="14">
        <v>3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3</v>
      </c>
    </row>
    <row r="117" spans="1:16" ht="22.5" x14ac:dyDescent="0.25">
      <c r="A117" s="29" t="s">
        <v>524</v>
      </c>
      <c r="B117" s="29" t="s">
        <v>525</v>
      </c>
      <c r="C117" s="14">
        <v>2</v>
      </c>
      <c r="D117" s="14">
        <v>0</v>
      </c>
      <c r="E117" s="30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1</v>
      </c>
    </row>
    <row r="118" spans="1:16" ht="22.5" x14ac:dyDescent="0.25">
      <c r="A118" s="29" t="s">
        <v>526</v>
      </c>
      <c r="B118" s="29" t="s">
        <v>527</v>
      </c>
      <c r="C118" s="14">
        <v>0</v>
      </c>
      <c r="D118" s="14">
        <v>0</v>
      </c>
      <c r="E118" s="30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2</v>
      </c>
      <c r="O118" s="14">
        <v>0</v>
      </c>
      <c r="P118" s="23">
        <v>0</v>
      </c>
    </row>
    <row r="119" spans="1:16" ht="22.5" x14ac:dyDescent="0.25">
      <c r="A119" s="29" t="s">
        <v>528</v>
      </c>
      <c r="B119" s="29" t="s">
        <v>529</v>
      </c>
      <c r="C119" s="14">
        <v>0</v>
      </c>
      <c r="D119" s="14">
        <v>0</v>
      </c>
      <c r="E119" s="30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9" t="s">
        <v>530</v>
      </c>
      <c r="B120" s="29" t="s">
        <v>531</v>
      </c>
      <c r="C120" s="14">
        <v>8</v>
      </c>
      <c r="D120" s="14">
        <v>2</v>
      </c>
      <c r="E120" s="30">
        <v>3</v>
      </c>
      <c r="F120" s="14">
        <v>0</v>
      </c>
      <c r="G120" s="14">
        <v>0</v>
      </c>
      <c r="H120" s="14">
        <v>3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ht="22.5" x14ac:dyDescent="0.25">
      <c r="A121" s="29" t="s">
        <v>532</v>
      </c>
      <c r="B121" s="29" t="s">
        <v>533</v>
      </c>
      <c r="C121" s="14">
        <v>12</v>
      </c>
      <c r="D121" s="14">
        <v>22</v>
      </c>
      <c r="E121" s="30">
        <v>-0.45454545454545398</v>
      </c>
      <c r="F121" s="14">
        <v>0</v>
      </c>
      <c r="G121" s="14">
        <v>0</v>
      </c>
      <c r="H121" s="14">
        <v>4</v>
      </c>
      <c r="I121" s="14">
        <v>22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22</v>
      </c>
    </row>
    <row r="122" spans="1:16" x14ac:dyDescent="0.25">
      <c r="A122" s="29" t="s">
        <v>534</v>
      </c>
      <c r="B122" s="29" t="s">
        <v>535</v>
      </c>
      <c r="C122" s="14">
        <v>8</v>
      </c>
      <c r="D122" s="14">
        <v>2</v>
      </c>
      <c r="E122" s="30">
        <v>3</v>
      </c>
      <c r="F122" s="14">
        <v>0</v>
      </c>
      <c r="G122" s="14">
        <v>0</v>
      </c>
      <c r="H122" s="14">
        <v>1</v>
      </c>
      <c r="I122" s="14">
        <v>2</v>
      </c>
      <c r="J122" s="14">
        <v>0</v>
      </c>
      <c r="K122" s="14">
        <v>0</v>
      </c>
      <c r="L122" s="14">
        <v>0</v>
      </c>
      <c r="M122" s="14">
        <v>0</v>
      </c>
      <c r="N122" s="14">
        <v>3</v>
      </c>
      <c r="O122" s="14">
        <v>0</v>
      </c>
      <c r="P122" s="23">
        <v>3</v>
      </c>
    </row>
    <row r="123" spans="1:16" x14ac:dyDescent="0.25">
      <c r="A123" s="29" t="s">
        <v>536</v>
      </c>
      <c r="B123" s="29" t="s">
        <v>537</v>
      </c>
      <c r="C123" s="14">
        <v>2</v>
      </c>
      <c r="D123" s="14">
        <v>1</v>
      </c>
      <c r="E123" s="30">
        <v>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9" t="s">
        <v>538</v>
      </c>
      <c r="B124" s="29" t="s">
        <v>539</v>
      </c>
      <c r="C124" s="14">
        <v>0</v>
      </c>
      <c r="D124" s="14">
        <v>0</v>
      </c>
      <c r="E124" s="30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9" t="s">
        <v>540</v>
      </c>
      <c r="B125" s="29" t="s">
        <v>541</v>
      </c>
      <c r="C125" s="14">
        <v>0</v>
      </c>
      <c r="D125" s="14">
        <v>0</v>
      </c>
      <c r="E125" s="30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9" t="s">
        <v>542</v>
      </c>
      <c r="B126" s="29" t="s">
        <v>543</v>
      </c>
      <c r="C126" s="14">
        <v>7</v>
      </c>
      <c r="D126" s="14">
        <v>7</v>
      </c>
      <c r="E126" s="30">
        <v>0</v>
      </c>
      <c r="F126" s="14">
        <v>0</v>
      </c>
      <c r="G126" s="14">
        <v>0</v>
      </c>
      <c r="H126" s="14">
        <v>2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3">
        <v>1</v>
      </c>
    </row>
    <row r="127" spans="1:16" ht="22.5" x14ac:dyDescent="0.25">
      <c r="A127" s="29" t="s">
        <v>544</v>
      </c>
      <c r="B127" s="29" t="s">
        <v>545</v>
      </c>
      <c r="C127" s="14">
        <v>0</v>
      </c>
      <c r="D127" s="14">
        <v>0</v>
      </c>
      <c r="E127" s="30">
        <v>0</v>
      </c>
      <c r="F127" s="14">
        <v>0</v>
      </c>
      <c r="G127" s="14">
        <v>0</v>
      </c>
      <c r="H127" s="14">
        <v>1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29" t="s">
        <v>546</v>
      </c>
      <c r="B128" s="29" t="s">
        <v>547</v>
      </c>
      <c r="C128" s="14">
        <v>1</v>
      </c>
      <c r="D128" s="14">
        <v>4</v>
      </c>
      <c r="E128" s="30">
        <v>-0.75</v>
      </c>
      <c r="F128" s="14">
        <v>0</v>
      </c>
      <c r="G128" s="14">
        <v>0</v>
      </c>
      <c r="H128" s="14">
        <v>2</v>
      </c>
      <c r="I128" s="14">
        <v>5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2</v>
      </c>
    </row>
    <row r="129" spans="1:16" ht="22.5" x14ac:dyDescent="0.25">
      <c r="A129" s="29" t="s">
        <v>548</v>
      </c>
      <c r="B129" s="29" t="s">
        <v>549</v>
      </c>
      <c r="C129" s="14">
        <v>0</v>
      </c>
      <c r="D129" s="14">
        <v>0</v>
      </c>
      <c r="E129" s="30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33.75" x14ac:dyDescent="0.25">
      <c r="A130" s="29" t="s">
        <v>550</v>
      </c>
      <c r="B130" s="29" t="s">
        <v>551</v>
      </c>
      <c r="C130" s="14">
        <v>0</v>
      </c>
      <c r="D130" s="14">
        <v>1</v>
      </c>
      <c r="E130" s="30">
        <v>-1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25">
      <c r="A131" s="188" t="s">
        <v>552</v>
      </c>
      <c r="B131" s="189"/>
      <c r="C131" s="26">
        <v>11</v>
      </c>
      <c r="D131" s="26">
        <v>9</v>
      </c>
      <c r="E131" s="27">
        <v>0.22222222222222199</v>
      </c>
      <c r="F131" s="26">
        <v>0</v>
      </c>
      <c r="G131" s="26">
        <v>0</v>
      </c>
      <c r="H131" s="26">
        <v>8</v>
      </c>
      <c r="I131" s="26">
        <v>4</v>
      </c>
      <c r="J131" s="26">
        <v>0</v>
      </c>
      <c r="K131" s="26">
        <v>0</v>
      </c>
      <c r="L131" s="26">
        <v>0</v>
      </c>
      <c r="M131" s="26">
        <v>0</v>
      </c>
      <c r="N131" s="26">
        <v>10</v>
      </c>
      <c r="O131" s="26">
        <v>0</v>
      </c>
      <c r="P131" s="28">
        <v>3</v>
      </c>
    </row>
    <row r="132" spans="1:16" x14ac:dyDescent="0.25">
      <c r="A132" s="29" t="s">
        <v>553</v>
      </c>
      <c r="B132" s="29" t="s">
        <v>554</v>
      </c>
      <c r="C132" s="14">
        <v>6</v>
      </c>
      <c r="D132" s="14">
        <v>3</v>
      </c>
      <c r="E132" s="30">
        <v>1</v>
      </c>
      <c r="F132" s="14">
        <v>0</v>
      </c>
      <c r="G132" s="14">
        <v>0</v>
      </c>
      <c r="H132" s="14">
        <v>7</v>
      </c>
      <c r="I132" s="14">
        <v>2</v>
      </c>
      <c r="J132" s="14">
        <v>0</v>
      </c>
      <c r="K132" s="14">
        <v>0</v>
      </c>
      <c r="L132" s="14">
        <v>0</v>
      </c>
      <c r="M132" s="14">
        <v>0</v>
      </c>
      <c r="N132" s="14">
        <v>8</v>
      </c>
      <c r="O132" s="14">
        <v>0</v>
      </c>
      <c r="P132" s="23">
        <v>3</v>
      </c>
    </row>
    <row r="133" spans="1:16" x14ac:dyDescent="0.25">
      <c r="A133" s="29" t="s">
        <v>555</v>
      </c>
      <c r="B133" s="29" t="s">
        <v>556</v>
      </c>
      <c r="C133" s="14">
        <v>1</v>
      </c>
      <c r="D133" s="14">
        <v>1</v>
      </c>
      <c r="E133" s="30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9" t="s">
        <v>557</v>
      </c>
      <c r="B134" s="29" t="s">
        <v>558</v>
      </c>
      <c r="C134" s="14">
        <v>3</v>
      </c>
      <c r="D134" s="14">
        <v>4</v>
      </c>
      <c r="E134" s="30">
        <v>-0.25</v>
      </c>
      <c r="F134" s="14">
        <v>0</v>
      </c>
      <c r="G134" s="14">
        <v>0</v>
      </c>
      <c r="H134" s="14">
        <v>1</v>
      </c>
      <c r="I134" s="14">
        <v>2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0</v>
      </c>
    </row>
    <row r="135" spans="1:16" x14ac:dyDescent="0.25">
      <c r="A135" s="29" t="s">
        <v>559</v>
      </c>
      <c r="B135" s="29" t="s">
        <v>560</v>
      </c>
      <c r="C135" s="14">
        <v>1</v>
      </c>
      <c r="D135" s="14">
        <v>1</v>
      </c>
      <c r="E135" s="30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3">
        <v>0</v>
      </c>
    </row>
    <row r="136" spans="1:16" x14ac:dyDescent="0.25">
      <c r="A136" s="29" t="s">
        <v>561</v>
      </c>
      <c r="B136" s="29" t="s">
        <v>562</v>
      </c>
      <c r="C136" s="14">
        <v>0</v>
      </c>
      <c r="D136" s="14">
        <v>0</v>
      </c>
      <c r="E136" s="30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1</v>
      </c>
      <c r="O136" s="14">
        <v>0</v>
      </c>
      <c r="P136" s="23">
        <v>0</v>
      </c>
    </row>
    <row r="137" spans="1:16" x14ac:dyDescent="0.25">
      <c r="A137" s="188" t="s">
        <v>563</v>
      </c>
      <c r="B137" s="189"/>
      <c r="C137" s="26">
        <v>49</v>
      </c>
      <c r="D137" s="26">
        <v>86</v>
      </c>
      <c r="E137" s="27">
        <v>-0.43023255813953498</v>
      </c>
      <c r="F137" s="26">
        <v>1</v>
      </c>
      <c r="G137" s="26">
        <v>2</v>
      </c>
      <c r="H137" s="26">
        <v>15</v>
      </c>
      <c r="I137" s="26">
        <v>11</v>
      </c>
      <c r="J137" s="26">
        <v>0</v>
      </c>
      <c r="K137" s="26">
        <v>0</v>
      </c>
      <c r="L137" s="26">
        <v>0</v>
      </c>
      <c r="M137" s="26">
        <v>0</v>
      </c>
      <c r="N137" s="26">
        <v>14</v>
      </c>
      <c r="O137" s="26">
        <v>1</v>
      </c>
      <c r="P137" s="28">
        <v>11</v>
      </c>
    </row>
    <row r="138" spans="1:16" ht="22.5" x14ac:dyDescent="0.25">
      <c r="A138" s="29" t="s">
        <v>564</v>
      </c>
      <c r="B138" s="29" t="s">
        <v>565</v>
      </c>
      <c r="C138" s="14">
        <v>3</v>
      </c>
      <c r="D138" s="14">
        <v>13</v>
      </c>
      <c r="E138" s="30">
        <v>-0.76923076923076905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1</v>
      </c>
      <c r="O138" s="14">
        <v>1</v>
      </c>
      <c r="P138" s="23">
        <v>0</v>
      </c>
    </row>
    <row r="139" spans="1:16" ht="22.5" x14ac:dyDescent="0.25">
      <c r="A139" s="29" t="s">
        <v>566</v>
      </c>
      <c r="B139" s="29" t="s">
        <v>567</v>
      </c>
      <c r="C139" s="14">
        <v>0</v>
      </c>
      <c r="D139" s="14">
        <v>2</v>
      </c>
      <c r="E139" s="30">
        <v>-1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2</v>
      </c>
      <c r="O139" s="14">
        <v>0</v>
      </c>
      <c r="P139" s="23">
        <v>0</v>
      </c>
    </row>
    <row r="140" spans="1:16" x14ac:dyDescent="0.25">
      <c r="A140" s="29" t="s">
        <v>568</v>
      </c>
      <c r="B140" s="29" t="s">
        <v>569</v>
      </c>
      <c r="C140" s="14">
        <v>2</v>
      </c>
      <c r="D140" s="14">
        <v>2</v>
      </c>
      <c r="E140" s="30">
        <v>0</v>
      </c>
      <c r="F140" s="14">
        <v>0</v>
      </c>
      <c r="G140" s="14">
        <v>0</v>
      </c>
      <c r="H140" s="14">
        <v>1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9" t="s">
        <v>570</v>
      </c>
      <c r="B141" s="29" t="s">
        <v>571</v>
      </c>
      <c r="C141" s="14">
        <v>0</v>
      </c>
      <c r="D141" s="14">
        <v>9</v>
      </c>
      <c r="E141" s="30">
        <v>-1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9" t="s">
        <v>572</v>
      </c>
      <c r="B142" s="29" t="s">
        <v>573</v>
      </c>
      <c r="C142" s="14">
        <v>32</v>
      </c>
      <c r="D142" s="14">
        <v>43</v>
      </c>
      <c r="E142" s="30">
        <v>-0.25581395348837199</v>
      </c>
      <c r="F142" s="14">
        <v>1</v>
      </c>
      <c r="G142" s="14">
        <v>2</v>
      </c>
      <c r="H142" s="14">
        <v>11</v>
      </c>
      <c r="I142" s="14">
        <v>7</v>
      </c>
      <c r="J142" s="14">
        <v>0</v>
      </c>
      <c r="K142" s="14">
        <v>0</v>
      </c>
      <c r="L142" s="14">
        <v>0</v>
      </c>
      <c r="M142" s="14">
        <v>0</v>
      </c>
      <c r="N142" s="14">
        <v>11</v>
      </c>
      <c r="O142" s="14">
        <v>0</v>
      </c>
      <c r="P142" s="23">
        <v>8</v>
      </c>
    </row>
    <row r="143" spans="1:16" ht="33.75" x14ac:dyDescent="0.25">
      <c r="A143" s="29" t="s">
        <v>574</v>
      </c>
      <c r="B143" s="29" t="s">
        <v>575</v>
      </c>
      <c r="C143" s="14">
        <v>12</v>
      </c>
      <c r="D143" s="14">
        <v>17</v>
      </c>
      <c r="E143" s="30">
        <v>-0.29411764705882298</v>
      </c>
      <c r="F143" s="14">
        <v>0</v>
      </c>
      <c r="G143" s="14">
        <v>0</v>
      </c>
      <c r="H143" s="14">
        <v>3</v>
      </c>
      <c r="I143" s="14">
        <v>4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3</v>
      </c>
    </row>
    <row r="144" spans="1:16" x14ac:dyDescent="0.25">
      <c r="A144" s="188" t="s">
        <v>576</v>
      </c>
      <c r="B144" s="189"/>
      <c r="C144" s="26">
        <v>1</v>
      </c>
      <c r="D144" s="26">
        <v>2</v>
      </c>
      <c r="E144" s="27">
        <v>-0.5</v>
      </c>
      <c r="F144" s="26">
        <v>0</v>
      </c>
      <c r="G144" s="26">
        <v>0</v>
      </c>
      <c r="H144" s="26">
        <v>1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1</v>
      </c>
      <c r="O144" s="26">
        <v>0</v>
      </c>
      <c r="P144" s="28">
        <v>1</v>
      </c>
    </row>
    <row r="145" spans="1:16" ht="33.75" x14ac:dyDescent="0.25">
      <c r="A145" s="29" t="s">
        <v>577</v>
      </c>
      <c r="B145" s="29" t="s">
        <v>578</v>
      </c>
      <c r="C145" s="14">
        <v>0</v>
      </c>
      <c r="D145" s="14">
        <v>1</v>
      </c>
      <c r="E145" s="30">
        <v>-1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2.5" x14ac:dyDescent="0.25">
      <c r="A146" s="29" t="s">
        <v>579</v>
      </c>
      <c r="B146" s="29" t="s">
        <v>580</v>
      </c>
      <c r="C146" s="14">
        <v>1</v>
      </c>
      <c r="D146" s="14">
        <v>1</v>
      </c>
      <c r="E146" s="30">
        <v>0</v>
      </c>
      <c r="F146" s="14">
        <v>0</v>
      </c>
      <c r="G146" s="14">
        <v>0</v>
      </c>
      <c r="H146" s="14">
        <v>1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1</v>
      </c>
      <c r="O146" s="14">
        <v>0</v>
      </c>
      <c r="P146" s="23">
        <v>1</v>
      </c>
    </row>
    <row r="147" spans="1:16" x14ac:dyDescent="0.25">
      <c r="A147" s="188" t="s">
        <v>581</v>
      </c>
      <c r="B147" s="189"/>
      <c r="C147" s="26">
        <v>78</v>
      </c>
      <c r="D147" s="26">
        <v>88</v>
      </c>
      <c r="E147" s="27">
        <v>-0.11363636363636399</v>
      </c>
      <c r="F147" s="26">
        <v>2</v>
      </c>
      <c r="G147" s="26">
        <v>1</v>
      </c>
      <c r="H147" s="26">
        <v>29</v>
      </c>
      <c r="I147" s="26">
        <v>13</v>
      </c>
      <c r="J147" s="26">
        <v>0</v>
      </c>
      <c r="K147" s="26">
        <v>0</v>
      </c>
      <c r="L147" s="26">
        <v>0</v>
      </c>
      <c r="M147" s="26">
        <v>0</v>
      </c>
      <c r="N147" s="26">
        <v>46</v>
      </c>
      <c r="O147" s="26">
        <v>0</v>
      </c>
      <c r="P147" s="28">
        <v>18</v>
      </c>
    </row>
    <row r="148" spans="1:16" ht="22.5" x14ac:dyDescent="0.25">
      <c r="A148" s="29" t="s">
        <v>582</v>
      </c>
      <c r="B148" s="29" t="s">
        <v>583</v>
      </c>
      <c r="C148" s="14">
        <v>11</v>
      </c>
      <c r="D148" s="14">
        <v>37</v>
      </c>
      <c r="E148" s="30">
        <v>-0.70270270270270296</v>
      </c>
      <c r="F148" s="14">
        <v>0</v>
      </c>
      <c r="G148" s="14">
        <v>0</v>
      </c>
      <c r="H148" s="14">
        <v>21</v>
      </c>
      <c r="I148" s="14">
        <v>8</v>
      </c>
      <c r="J148" s="14">
        <v>0</v>
      </c>
      <c r="K148" s="14">
        <v>0</v>
      </c>
      <c r="L148" s="14">
        <v>0</v>
      </c>
      <c r="M148" s="14">
        <v>0</v>
      </c>
      <c r="N148" s="14">
        <v>33</v>
      </c>
      <c r="O148" s="14">
        <v>0</v>
      </c>
      <c r="P148" s="23">
        <v>8</v>
      </c>
    </row>
    <row r="149" spans="1:16" ht="22.5" x14ac:dyDescent="0.25">
      <c r="A149" s="29" t="s">
        <v>584</v>
      </c>
      <c r="B149" s="29" t="s">
        <v>585</v>
      </c>
      <c r="C149" s="14">
        <v>4</v>
      </c>
      <c r="D149" s="14">
        <v>1</v>
      </c>
      <c r="E149" s="30">
        <v>3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3</v>
      </c>
      <c r="O149" s="14">
        <v>0</v>
      </c>
      <c r="P149" s="23">
        <v>0</v>
      </c>
    </row>
    <row r="150" spans="1:16" ht="22.5" x14ac:dyDescent="0.25">
      <c r="A150" s="29" t="s">
        <v>586</v>
      </c>
      <c r="B150" s="29" t="s">
        <v>587</v>
      </c>
      <c r="C150" s="14">
        <v>0</v>
      </c>
      <c r="D150" s="14">
        <v>0</v>
      </c>
      <c r="E150" s="30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33.75" x14ac:dyDescent="0.25">
      <c r="A151" s="29" t="s">
        <v>588</v>
      </c>
      <c r="B151" s="29" t="s">
        <v>589</v>
      </c>
      <c r="C151" s="14">
        <v>3</v>
      </c>
      <c r="D151" s="14">
        <v>7</v>
      </c>
      <c r="E151" s="30">
        <v>-0.57142857142857095</v>
      </c>
      <c r="F151" s="14">
        <v>0</v>
      </c>
      <c r="G151" s="14">
        <v>0</v>
      </c>
      <c r="H151" s="14">
        <v>3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5</v>
      </c>
      <c r="O151" s="14">
        <v>0</v>
      </c>
      <c r="P151" s="23">
        <v>0</v>
      </c>
    </row>
    <row r="152" spans="1:16" ht="33.75" x14ac:dyDescent="0.25">
      <c r="A152" s="29" t="s">
        <v>590</v>
      </c>
      <c r="B152" s="29" t="s">
        <v>591</v>
      </c>
      <c r="C152" s="14">
        <v>0</v>
      </c>
      <c r="D152" s="14">
        <v>0</v>
      </c>
      <c r="E152" s="30">
        <v>0</v>
      </c>
      <c r="F152" s="14">
        <v>0</v>
      </c>
      <c r="G152" s="14">
        <v>0</v>
      </c>
      <c r="H152" s="14">
        <v>0</v>
      </c>
      <c r="I152" s="14">
        <v>1</v>
      </c>
      <c r="J152" s="14">
        <v>0</v>
      </c>
      <c r="K152" s="14">
        <v>0</v>
      </c>
      <c r="L152" s="14">
        <v>0</v>
      </c>
      <c r="M152" s="14">
        <v>0</v>
      </c>
      <c r="N152" s="14">
        <v>1</v>
      </c>
      <c r="O152" s="14">
        <v>0</v>
      </c>
      <c r="P152" s="23">
        <v>0</v>
      </c>
    </row>
    <row r="153" spans="1:16" x14ac:dyDescent="0.25">
      <c r="A153" s="29" t="s">
        <v>592</v>
      </c>
      <c r="B153" s="29" t="s">
        <v>593</v>
      </c>
      <c r="C153" s="14">
        <v>1</v>
      </c>
      <c r="D153" s="14">
        <v>1</v>
      </c>
      <c r="E153" s="30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0</v>
      </c>
    </row>
    <row r="154" spans="1:16" x14ac:dyDescent="0.25">
      <c r="A154" s="29" t="s">
        <v>594</v>
      </c>
      <c r="B154" s="29" t="s">
        <v>595</v>
      </c>
      <c r="C154" s="14">
        <v>7</v>
      </c>
      <c r="D154" s="14">
        <v>13</v>
      </c>
      <c r="E154" s="30">
        <v>-0.46153846153846101</v>
      </c>
      <c r="F154" s="14">
        <v>1</v>
      </c>
      <c r="G154" s="14">
        <v>1</v>
      </c>
      <c r="H154" s="14">
        <v>1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2</v>
      </c>
      <c r="O154" s="14">
        <v>0</v>
      </c>
      <c r="P154" s="23">
        <v>6</v>
      </c>
    </row>
    <row r="155" spans="1:16" ht="22.5" x14ac:dyDescent="0.25">
      <c r="A155" s="29" t="s">
        <v>596</v>
      </c>
      <c r="B155" s="29" t="s">
        <v>597</v>
      </c>
      <c r="C155" s="14">
        <v>52</v>
      </c>
      <c r="D155" s="14">
        <v>29</v>
      </c>
      <c r="E155" s="30">
        <v>0.79310344827586199</v>
      </c>
      <c r="F155" s="14">
        <v>1</v>
      </c>
      <c r="G155" s="14">
        <v>0</v>
      </c>
      <c r="H155" s="14">
        <v>4</v>
      </c>
      <c r="I155" s="14">
        <v>3</v>
      </c>
      <c r="J155" s="14">
        <v>0</v>
      </c>
      <c r="K155" s="14">
        <v>0</v>
      </c>
      <c r="L155" s="14">
        <v>0</v>
      </c>
      <c r="M155" s="14">
        <v>0</v>
      </c>
      <c r="N155" s="14">
        <v>2</v>
      </c>
      <c r="O155" s="14">
        <v>0</v>
      </c>
      <c r="P155" s="23">
        <v>4</v>
      </c>
    </row>
    <row r="156" spans="1:16" x14ac:dyDescent="0.25">
      <c r="A156" s="188" t="s">
        <v>598</v>
      </c>
      <c r="B156" s="189"/>
      <c r="C156" s="26">
        <v>61</v>
      </c>
      <c r="D156" s="26">
        <v>46</v>
      </c>
      <c r="E156" s="27">
        <v>0.32608695652173902</v>
      </c>
      <c r="F156" s="26">
        <v>0</v>
      </c>
      <c r="G156" s="26">
        <v>1</v>
      </c>
      <c r="H156" s="26">
        <v>7</v>
      </c>
      <c r="I156" s="26">
        <v>6</v>
      </c>
      <c r="J156" s="26">
        <v>1</v>
      </c>
      <c r="K156" s="26">
        <v>2</v>
      </c>
      <c r="L156" s="26">
        <v>0</v>
      </c>
      <c r="M156" s="26">
        <v>0</v>
      </c>
      <c r="N156" s="26">
        <v>2</v>
      </c>
      <c r="O156" s="26">
        <v>3</v>
      </c>
      <c r="P156" s="28">
        <v>4</v>
      </c>
    </row>
    <row r="157" spans="1:16" ht="22.5" x14ac:dyDescent="0.25">
      <c r="A157" s="29" t="s">
        <v>599</v>
      </c>
      <c r="B157" s="29" t="s">
        <v>600</v>
      </c>
      <c r="C157" s="14">
        <v>0</v>
      </c>
      <c r="D157" s="14">
        <v>0</v>
      </c>
      <c r="E157" s="30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9" t="s">
        <v>601</v>
      </c>
      <c r="B158" s="29" t="s">
        <v>602</v>
      </c>
      <c r="C158" s="14">
        <v>2</v>
      </c>
      <c r="D158" s="14">
        <v>0</v>
      </c>
      <c r="E158" s="30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9" t="s">
        <v>603</v>
      </c>
      <c r="B159" s="29" t="s">
        <v>604</v>
      </c>
      <c r="C159" s="14">
        <v>0</v>
      </c>
      <c r="D159" s="14">
        <v>0</v>
      </c>
      <c r="E159" s="30">
        <v>0</v>
      </c>
      <c r="F159" s="14">
        <v>0</v>
      </c>
      <c r="G159" s="14">
        <v>0</v>
      </c>
      <c r="H159" s="14">
        <v>0</v>
      </c>
      <c r="I159" s="14">
        <v>1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9" t="s">
        <v>605</v>
      </c>
      <c r="B160" s="29" t="s">
        <v>606</v>
      </c>
      <c r="C160" s="14">
        <v>0</v>
      </c>
      <c r="D160" s="14">
        <v>0</v>
      </c>
      <c r="E160" s="30">
        <v>0</v>
      </c>
      <c r="F160" s="14">
        <v>0</v>
      </c>
      <c r="G160" s="14">
        <v>0</v>
      </c>
      <c r="H160" s="14">
        <v>0</v>
      </c>
      <c r="I160" s="14">
        <v>1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9" t="s">
        <v>607</v>
      </c>
      <c r="B161" s="29" t="s">
        <v>608</v>
      </c>
      <c r="C161" s="14">
        <v>7</v>
      </c>
      <c r="D161" s="14">
        <v>2</v>
      </c>
      <c r="E161" s="30">
        <v>2.5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2</v>
      </c>
      <c r="L161" s="14">
        <v>0</v>
      </c>
      <c r="M161" s="14">
        <v>0</v>
      </c>
      <c r="N161" s="14">
        <v>0</v>
      </c>
      <c r="O161" s="14">
        <v>0</v>
      </c>
      <c r="P161" s="23">
        <v>1</v>
      </c>
    </row>
    <row r="162" spans="1:16" x14ac:dyDescent="0.25">
      <c r="A162" s="29" t="s">
        <v>609</v>
      </c>
      <c r="B162" s="29" t="s">
        <v>610</v>
      </c>
      <c r="C162" s="14">
        <v>27</v>
      </c>
      <c r="D162" s="14">
        <v>32</v>
      </c>
      <c r="E162" s="30">
        <v>-0.15625</v>
      </c>
      <c r="F162" s="14">
        <v>0</v>
      </c>
      <c r="G162" s="14">
        <v>0</v>
      </c>
      <c r="H162" s="14">
        <v>7</v>
      </c>
      <c r="I162" s="14">
        <v>2</v>
      </c>
      <c r="J162" s="14">
        <v>0</v>
      </c>
      <c r="K162" s="14">
        <v>0</v>
      </c>
      <c r="L162" s="14">
        <v>0</v>
      </c>
      <c r="M162" s="14">
        <v>0</v>
      </c>
      <c r="N162" s="14">
        <v>2</v>
      </c>
      <c r="O162" s="14">
        <v>3</v>
      </c>
      <c r="P162" s="23">
        <v>1</v>
      </c>
    </row>
    <row r="163" spans="1:16" ht="22.5" x14ac:dyDescent="0.25">
      <c r="A163" s="29" t="s">
        <v>611</v>
      </c>
      <c r="B163" s="29" t="s">
        <v>612</v>
      </c>
      <c r="C163" s="14">
        <v>0</v>
      </c>
      <c r="D163" s="14">
        <v>1</v>
      </c>
      <c r="E163" s="30">
        <v>-1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9" t="s">
        <v>613</v>
      </c>
      <c r="B164" s="29" t="s">
        <v>614</v>
      </c>
      <c r="C164" s="14">
        <v>14</v>
      </c>
      <c r="D164" s="14">
        <v>11</v>
      </c>
      <c r="E164" s="30">
        <v>0.27272727272727298</v>
      </c>
      <c r="F164" s="14">
        <v>0</v>
      </c>
      <c r="G164" s="14">
        <v>0</v>
      </c>
      <c r="H164" s="14">
        <v>0</v>
      </c>
      <c r="I164" s="14">
        <v>1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1</v>
      </c>
    </row>
    <row r="165" spans="1:16" x14ac:dyDescent="0.25">
      <c r="A165" s="29" t="s">
        <v>615</v>
      </c>
      <c r="B165" s="29" t="s">
        <v>616</v>
      </c>
      <c r="C165" s="14">
        <v>11</v>
      </c>
      <c r="D165" s="14">
        <v>0</v>
      </c>
      <c r="E165" s="30">
        <v>0</v>
      </c>
      <c r="F165" s="14">
        <v>0</v>
      </c>
      <c r="G165" s="14">
        <v>1</v>
      </c>
      <c r="H165" s="14">
        <v>0</v>
      </c>
      <c r="I165" s="14">
        <v>1</v>
      </c>
      <c r="J165" s="14">
        <v>1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1</v>
      </c>
    </row>
    <row r="166" spans="1:16" x14ac:dyDescent="0.25">
      <c r="A166" s="188" t="s">
        <v>617</v>
      </c>
      <c r="B166" s="189"/>
      <c r="C166" s="26">
        <v>429</v>
      </c>
      <c r="D166" s="26">
        <v>479</v>
      </c>
      <c r="E166" s="27">
        <v>-0.10438413361169099</v>
      </c>
      <c r="F166" s="26">
        <v>6</v>
      </c>
      <c r="G166" s="26">
        <v>5</v>
      </c>
      <c r="H166" s="26">
        <v>217</v>
      </c>
      <c r="I166" s="26">
        <v>152</v>
      </c>
      <c r="J166" s="26">
        <v>2</v>
      </c>
      <c r="K166" s="26">
        <v>1</v>
      </c>
      <c r="L166" s="26">
        <v>0</v>
      </c>
      <c r="M166" s="26">
        <v>0</v>
      </c>
      <c r="N166" s="26">
        <v>12</v>
      </c>
      <c r="O166" s="26">
        <v>72</v>
      </c>
      <c r="P166" s="28">
        <v>177</v>
      </c>
    </row>
    <row r="167" spans="1:16" ht="22.5" x14ac:dyDescent="0.25">
      <c r="A167" s="29" t="s">
        <v>618</v>
      </c>
      <c r="B167" s="29" t="s">
        <v>619</v>
      </c>
      <c r="C167" s="14">
        <v>46</v>
      </c>
      <c r="D167" s="14">
        <v>25</v>
      </c>
      <c r="E167" s="30">
        <v>0.84</v>
      </c>
      <c r="F167" s="14">
        <v>2</v>
      </c>
      <c r="G167" s="14">
        <v>1</v>
      </c>
      <c r="H167" s="14">
        <v>11</v>
      </c>
      <c r="I167" s="14">
        <v>1</v>
      </c>
      <c r="J167" s="14">
        <v>0</v>
      </c>
      <c r="K167" s="14">
        <v>0</v>
      </c>
      <c r="L167" s="14">
        <v>0</v>
      </c>
      <c r="M167" s="14">
        <v>0</v>
      </c>
      <c r="N167" s="14">
        <v>1</v>
      </c>
      <c r="O167" s="14">
        <v>4</v>
      </c>
      <c r="P167" s="23">
        <v>4</v>
      </c>
    </row>
    <row r="168" spans="1:16" ht="33.75" x14ac:dyDescent="0.25">
      <c r="A168" s="29" t="s">
        <v>620</v>
      </c>
      <c r="B168" s="29" t="s">
        <v>621</v>
      </c>
      <c r="C168" s="14">
        <v>0</v>
      </c>
      <c r="D168" s="14">
        <v>1</v>
      </c>
      <c r="E168" s="30">
        <v>-1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9" t="s">
        <v>622</v>
      </c>
      <c r="B169" s="29" t="s">
        <v>623</v>
      </c>
      <c r="C169" s="14">
        <v>0</v>
      </c>
      <c r="D169" s="14">
        <v>2</v>
      </c>
      <c r="E169" s="30">
        <v>-1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9" t="s">
        <v>624</v>
      </c>
      <c r="B170" s="29" t="s">
        <v>625</v>
      </c>
      <c r="C170" s="14">
        <v>0</v>
      </c>
      <c r="D170" s="14">
        <v>0</v>
      </c>
      <c r="E170" s="30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9" t="s">
        <v>626</v>
      </c>
      <c r="B171" s="29" t="s">
        <v>627</v>
      </c>
      <c r="C171" s="14">
        <v>1</v>
      </c>
      <c r="D171" s="14">
        <v>2</v>
      </c>
      <c r="E171" s="30">
        <v>-0.5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9" t="s">
        <v>628</v>
      </c>
      <c r="B172" s="29" t="s">
        <v>629</v>
      </c>
      <c r="C172" s="14">
        <v>0</v>
      </c>
      <c r="D172" s="14">
        <v>0</v>
      </c>
      <c r="E172" s="30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9" t="s">
        <v>630</v>
      </c>
      <c r="B173" s="29" t="s">
        <v>631</v>
      </c>
      <c r="C173" s="14">
        <v>229</v>
      </c>
      <c r="D173" s="14">
        <v>243</v>
      </c>
      <c r="E173" s="30">
        <v>-5.7613168724279802E-2</v>
      </c>
      <c r="F173" s="14">
        <v>2</v>
      </c>
      <c r="G173" s="14">
        <v>1</v>
      </c>
      <c r="H173" s="14">
        <v>123</v>
      </c>
      <c r="I173" s="14">
        <v>96</v>
      </c>
      <c r="J173" s="14">
        <v>2</v>
      </c>
      <c r="K173" s="14">
        <v>0</v>
      </c>
      <c r="L173" s="14">
        <v>0</v>
      </c>
      <c r="M173" s="14">
        <v>0</v>
      </c>
      <c r="N173" s="14">
        <v>9</v>
      </c>
      <c r="O173" s="14">
        <v>67</v>
      </c>
      <c r="P173" s="23">
        <v>120</v>
      </c>
    </row>
    <row r="174" spans="1:16" ht="22.5" x14ac:dyDescent="0.25">
      <c r="A174" s="29" t="s">
        <v>632</v>
      </c>
      <c r="B174" s="29" t="s">
        <v>633</v>
      </c>
      <c r="C174" s="14">
        <v>130</v>
      </c>
      <c r="D174" s="14">
        <v>185</v>
      </c>
      <c r="E174" s="30">
        <v>-0.29729729729729698</v>
      </c>
      <c r="F174" s="14">
        <v>2</v>
      </c>
      <c r="G174" s="14">
        <v>3</v>
      </c>
      <c r="H174" s="14">
        <v>72</v>
      </c>
      <c r="I174" s="14">
        <v>46</v>
      </c>
      <c r="J174" s="14">
        <v>0</v>
      </c>
      <c r="K174" s="14">
        <v>0</v>
      </c>
      <c r="L174" s="14">
        <v>0</v>
      </c>
      <c r="M174" s="14">
        <v>0</v>
      </c>
      <c r="N174" s="14">
        <v>2</v>
      </c>
      <c r="O174" s="14">
        <v>1</v>
      </c>
      <c r="P174" s="23">
        <v>49</v>
      </c>
    </row>
    <row r="175" spans="1:16" x14ac:dyDescent="0.25">
      <c r="A175" s="29" t="s">
        <v>634</v>
      </c>
      <c r="B175" s="29" t="s">
        <v>635</v>
      </c>
      <c r="C175" s="14">
        <v>23</v>
      </c>
      <c r="D175" s="14">
        <v>21</v>
      </c>
      <c r="E175" s="30">
        <v>9.5238095238095205E-2</v>
      </c>
      <c r="F175" s="14">
        <v>0</v>
      </c>
      <c r="G175" s="14">
        <v>0</v>
      </c>
      <c r="H175" s="14">
        <v>11</v>
      </c>
      <c r="I175" s="14">
        <v>9</v>
      </c>
      <c r="J175" s="14">
        <v>0</v>
      </c>
      <c r="K175" s="14">
        <v>1</v>
      </c>
      <c r="L175" s="14">
        <v>0</v>
      </c>
      <c r="M175" s="14">
        <v>0</v>
      </c>
      <c r="N175" s="14">
        <v>0</v>
      </c>
      <c r="O175" s="14">
        <v>0</v>
      </c>
      <c r="P175" s="23">
        <v>4</v>
      </c>
    </row>
    <row r="176" spans="1:16" ht="22.5" x14ac:dyDescent="0.25">
      <c r="A176" s="29" t="s">
        <v>636</v>
      </c>
      <c r="B176" s="29" t="s">
        <v>637</v>
      </c>
      <c r="C176" s="14">
        <v>0</v>
      </c>
      <c r="D176" s="14">
        <v>0</v>
      </c>
      <c r="E176" s="30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29" t="s">
        <v>638</v>
      </c>
      <c r="B177" s="29" t="s">
        <v>639</v>
      </c>
      <c r="C177" s="14">
        <v>0</v>
      </c>
      <c r="D177" s="14">
        <v>0</v>
      </c>
      <c r="E177" s="30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8" t="s">
        <v>640</v>
      </c>
      <c r="B178" s="189"/>
      <c r="C178" s="26">
        <v>851</v>
      </c>
      <c r="D178" s="26">
        <v>737</v>
      </c>
      <c r="E178" s="27">
        <v>0.154681139755767</v>
      </c>
      <c r="F178" s="26">
        <v>2345</v>
      </c>
      <c r="G178" s="26">
        <v>2138</v>
      </c>
      <c r="H178" s="26">
        <v>286</v>
      </c>
      <c r="I178" s="26">
        <v>269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2</v>
      </c>
      <c r="P178" s="28">
        <v>2547</v>
      </c>
    </row>
    <row r="179" spans="1:16" ht="22.5" x14ac:dyDescent="0.25">
      <c r="A179" s="29" t="s">
        <v>641</v>
      </c>
      <c r="B179" s="29" t="s">
        <v>642</v>
      </c>
      <c r="C179" s="14">
        <v>30</v>
      </c>
      <c r="D179" s="14">
        <v>19</v>
      </c>
      <c r="E179" s="30">
        <v>0.57894736842105299</v>
      </c>
      <c r="F179" s="14">
        <v>20</v>
      </c>
      <c r="G179" s="14">
        <v>15</v>
      </c>
      <c r="H179" s="14">
        <v>2</v>
      </c>
      <c r="I179" s="14">
        <v>5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24</v>
      </c>
    </row>
    <row r="180" spans="1:16" ht="22.5" x14ac:dyDescent="0.25">
      <c r="A180" s="29" t="s">
        <v>643</v>
      </c>
      <c r="B180" s="29" t="s">
        <v>644</v>
      </c>
      <c r="C180" s="14">
        <v>434</v>
      </c>
      <c r="D180" s="14">
        <v>376</v>
      </c>
      <c r="E180" s="30">
        <v>0.154255319148936</v>
      </c>
      <c r="F180" s="14">
        <v>1317</v>
      </c>
      <c r="G180" s="14">
        <v>1253</v>
      </c>
      <c r="H180" s="14">
        <v>121</v>
      </c>
      <c r="I180" s="14">
        <v>100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1410</v>
      </c>
    </row>
    <row r="181" spans="1:16" x14ac:dyDescent="0.25">
      <c r="A181" s="29" t="s">
        <v>645</v>
      </c>
      <c r="B181" s="29" t="s">
        <v>646</v>
      </c>
      <c r="C181" s="14">
        <v>84</v>
      </c>
      <c r="D181" s="14">
        <v>73</v>
      </c>
      <c r="E181" s="30">
        <v>0.150684931506849</v>
      </c>
      <c r="F181" s="14">
        <v>21</v>
      </c>
      <c r="G181" s="14">
        <v>21</v>
      </c>
      <c r="H181" s="14">
        <v>35</v>
      </c>
      <c r="I181" s="14">
        <v>42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1</v>
      </c>
      <c r="P181" s="23">
        <v>42</v>
      </c>
    </row>
    <row r="182" spans="1:16" ht="22.5" x14ac:dyDescent="0.25">
      <c r="A182" s="29" t="s">
        <v>647</v>
      </c>
      <c r="B182" s="29" t="s">
        <v>648</v>
      </c>
      <c r="C182" s="14">
        <v>4</v>
      </c>
      <c r="D182" s="14">
        <v>2</v>
      </c>
      <c r="E182" s="30">
        <v>1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0</v>
      </c>
    </row>
    <row r="183" spans="1:16" ht="22.5" x14ac:dyDescent="0.25">
      <c r="A183" s="29" t="s">
        <v>649</v>
      </c>
      <c r="B183" s="29" t="s">
        <v>650</v>
      </c>
      <c r="C183" s="14">
        <v>32</v>
      </c>
      <c r="D183" s="14">
        <v>28</v>
      </c>
      <c r="E183" s="30">
        <v>0.14285714285714299</v>
      </c>
      <c r="F183" s="14">
        <v>51</v>
      </c>
      <c r="G183" s="14">
        <v>60</v>
      </c>
      <c r="H183" s="14">
        <v>26</v>
      </c>
      <c r="I183" s="14">
        <v>26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103</v>
      </c>
    </row>
    <row r="184" spans="1:16" ht="22.5" x14ac:dyDescent="0.25">
      <c r="A184" s="29" t="s">
        <v>651</v>
      </c>
      <c r="B184" s="29" t="s">
        <v>652</v>
      </c>
      <c r="C184" s="14">
        <v>255</v>
      </c>
      <c r="D184" s="14">
        <v>231</v>
      </c>
      <c r="E184" s="30">
        <v>0.103896103896104</v>
      </c>
      <c r="F184" s="14">
        <v>927</v>
      </c>
      <c r="G184" s="14">
        <v>789</v>
      </c>
      <c r="H184" s="14">
        <v>97</v>
      </c>
      <c r="I184" s="14">
        <v>96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1</v>
      </c>
      <c r="P184" s="23">
        <v>968</v>
      </c>
    </row>
    <row r="185" spans="1:16" ht="22.5" x14ac:dyDescent="0.25">
      <c r="A185" s="29" t="s">
        <v>653</v>
      </c>
      <c r="B185" s="29" t="s">
        <v>654</v>
      </c>
      <c r="C185" s="14">
        <v>12</v>
      </c>
      <c r="D185" s="14">
        <v>8</v>
      </c>
      <c r="E185" s="30">
        <v>0.5</v>
      </c>
      <c r="F185" s="14">
        <v>9</v>
      </c>
      <c r="G185" s="14">
        <v>0</v>
      </c>
      <c r="H185" s="14">
        <v>5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25">
      <c r="A186" s="188" t="s">
        <v>655</v>
      </c>
      <c r="B186" s="189"/>
      <c r="C186" s="26">
        <v>597</v>
      </c>
      <c r="D186" s="26">
        <v>451</v>
      </c>
      <c r="E186" s="27">
        <v>0.32372505543237201</v>
      </c>
      <c r="F186" s="26">
        <v>5</v>
      </c>
      <c r="G186" s="26">
        <v>7</v>
      </c>
      <c r="H186" s="26">
        <v>62</v>
      </c>
      <c r="I186" s="26">
        <v>82</v>
      </c>
      <c r="J186" s="26">
        <v>1</v>
      </c>
      <c r="K186" s="26">
        <v>0</v>
      </c>
      <c r="L186" s="26">
        <v>0</v>
      </c>
      <c r="M186" s="26">
        <v>0</v>
      </c>
      <c r="N186" s="26">
        <v>29</v>
      </c>
      <c r="O186" s="26">
        <v>0</v>
      </c>
      <c r="P186" s="28">
        <v>76</v>
      </c>
    </row>
    <row r="187" spans="1:16" x14ac:dyDescent="0.25">
      <c r="A187" s="29" t="s">
        <v>656</v>
      </c>
      <c r="B187" s="29" t="s">
        <v>657</v>
      </c>
      <c r="C187" s="14">
        <v>4</v>
      </c>
      <c r="D187" s="14">
        <v>14</v>
      </c>
      <c r="E187" s="30">
        <v>-0.71428571428571397</v>
      </c>
      <c r="F187" s="14">
        <v>0</v>
      </c>
      <c r="G187" s="14">
        <v>0</v>
      </c>
      <c r="H187" s="14">
        <v>1</v>
      </c>
      <c r="I187" s="14">
        <v>1</v>
      </c>
      <c r="J187" s="14">
        <v>1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2</v>
      </c>
    </row>
    <row r="188" spans="1:16" ht="22.5" x14ac:dyDescent="0.25">
      <c r="A188" s="29" t="s">
        <v>658</v>
      </c>
      <c r="B188" s="29" t="s">
        <v>659</v>
      </c>
      <c r="C188" s="14">
        <v>0</v>
      </c>
      <c r="D188" s="14">
        <v>0</v>
      </c>
      <c r="E188" s="30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9" t="s">
        <v>660</v>
      </c>
      <c r="B189" s="29" t="s">
        <v>661</v>
      </c>
      <c r="C189" s="14">
        <v>262</v>
      </c>
      <c r="D189" s="14">
        <v>136</v>
      </c>
      <c r="E189" s="30">
        <v>0.92647058823529405</v>
      </c>
      <c r="F189" s="14">
        <v>1</v>
      </c>
      <c r="G189" s="14">
        <v>2</v>
      </c>
      <c r="H189" s="14">
        <v>20</v>
      </c>
      <c r="I189" s="14">
        <v>21</v>
      </c>
      <c r="J189" s="14">
        <v>0</v>
      </c>
      <c r="K189" s="14">
        <v>0</v>
      </c>
      <c r="L189" s="14">
        <v>0</v>
      </c>
      <c r="M189" s="14">
        <v>0</v>
      </c>
      <c r="N189" s="14">
        <v>6</v>
      </c>
      <c r="O189" s="14">
        <v>0</v>
      </c>
      <c r="P189" s="23">
        <v>15</v>
      </c>
    </row>
    <row r="190" spans="1:16" ht="22.5" x14ac:dyDescent="0.25">
      <c r="A190" s="29" t="s">
        <v>662</v>
      </c>
      <c r="B190" s="29" t="s">
        <v>663</v>
      </c>
      <c r="C190" s="14">
        <v>38</v>
      </c>
      <c r="D190" s="14">
        <v>16</v>
      </c>
      <c r="E190" s="30">
        <v>1.375</v>
      </c>
      <c r="F190" s="14">
        <v>0</v>
      </c>
      <c r="G190" s="14">
        <v>0</v>
      </c>
      <c r="H190" s="14">
        <v>1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3.75" x14ac:dyDescent="0.25">
      <c r="A191" s="29" t="s">
        <v>664</v>
      </c>
      <c r="B191" s="29" t="s">
        <v>665</v>
      </c>
      <c r="C191" s="14">
        <v>51</v>
      </c>
      <c r="D191" s="14">
        <v>58</v>
      </c>
      <c r="E191" s="30">
        <v>-0.12068965517241401</v>
      </c>
      <c r="F191" s="14">
        <v>2</v>
      </c>
      <c r="G191" s="14">
        <v>4</v>
      </c>
      <c r="H191" s="14">
        <v>12</v>
      </c>
      <c r="I191" s="14">
        <v>48</v>
      </c>
      <c r="J191" s="14">
        <v>0</v>
      </c>
      <c r="K191" s="14">
        <v>0</v>
      </c>
      <c r="L191" s="14">
        <v>0</v>
      </c>
      <c r="M191" s="14">
        <v>0</v>
      </c>
      <c r="N191" s="14">
        <v>3</v>
      </c>
      <c r="O191" s="14">
        <v>0</v>
      </c>
      <c r="P191" s="23">
        <v>35</v>
      </c>
    </row>
    <row r="192" spans="1:16" ht="22.5" x14ac:dyDescent="0.25">
      <c r="A192" s="29" t="s">
        <v>666</v>
      </c>
      <c r="B192" s="29" t="s">
        <v>667</v>
      </c>
      <c r="C192" s="14">
        <v>0</v>
      </c>
      <c r="D192" s="14">
        <v>0</v>
      </c>
      <c r="E192" s="30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9" t="s">
        <v>668</v>
      </c>
      <c r="B193" s="29" t="s">
        <v>669</v>
      </c>
      <c r="C193" s="14">
        <v>60</v>
      </c>
      <c r="D193" s="14">
        <v>61</v>
      </c>
      <c r="E193" s="30">
        <v>-1.63934426229508E-2</v>
      </c>
      <c r="F193" s="14">
        <v>1</v>
      </c>
      <c r="G193" s="14">
        <v>0</v>
      </c>
      <c r="H193" s="14">
        <v>8</v>
      </c>
      <c r="I193" s="14">
        <v>7</v>
      </c>
      <c r="J193" s="14">
        <v>0</v>
      </c>
      <c r="K193" s="14">
        <v>0</v>
      </c>
      <c r="L193" s="14">
        <v>0</v>
      </c>
      <c r="M193" s="14">
        <v>0</v>
      </c>
      <c r="N193" s="14">
        <v>5</v>
      </c>
      <c r="O193" s="14">
        <v>0</v>
      </c>
      <c r="P193" s="23">
        <v>16</v>
      </c>
    </row>
    <row r="194" spans="1:16" x14ac:dyDescent="0.25">
      <c r="A194" s="29" t="s">
        <v>670</v>
      </c>
      <c r="B194" s="29" t="s">
        <v>671</v>
      </c>
      <c r="C194" s="14">
        <v>15</v>
      </c>
      <c r="D194" s="14">
        <v>3</v>
      </c>
      <c r="E194" s="30">
        <v>4</v>
      </c>
      <c r="F194" s="14">
        <v>0</v>
      </c>
      <c r="G194" s="14">
        <v>1</v>
      </c>
      <c r="H194" s="14">
        <v>4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13</v>
      </c>
      <c r="O194" s="14">
        <v>0</v>
      </c>
      <c r="P194" s="23">
        <v>3</v>
      </c>
    </row>
    <row r="195" spans="1:16" ht="22.5" x14ac:dyDescent="0.25">
      <c r="A195" s="29" t="s">
        <v>672</v>
      </c>
      <c r="B195" s="29" t="s">
        <v>673</v>
      </c>
      <c r="C195" s="14">
        <v>0</v>
      </c>
      <c r="D195" s="14">
        <v>0</v>
      </c>
      <c r="E195" s="30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9" t="s">
        <v>674</v>
      </c>
      <c r="B196" s="29" t="s">
        <v>675</v>
      </c>
      <c r="C196" s="14">
        <v>1</v>
      </c>
      <c r="D196" s="14">
        <v>7</v>
      </c>
      <c r="E196" s="30">
        <v>-0.85714285714285698</v>
      </c>
      <c r="F196" s="14">
        <v>0</v>
      </c>
      <c r="G196" s="14">
        <v>0</v>
      </c>
      <c r="H196" s="14">
        <v>0</v>
      </c>
      <c r="I196" s="14">
        <v>2</v>
      </c>
      <c r="J196" s="14">
        <v>0</v>
      </c>
      <c r="K196" s="14">
        <v>0</v>
      </c>
      <c r="L196" s="14">
        <v>0</v>
      </c>
      <c r="M196" s="14">
        <v>0</v>
      </c>
      <c r="N196" s="14">
        <v>1</v>
      </c>
      <c r="O196" s="14">
        <v>0</v>
      </c>
      <c r="P196" s="23">
        <v>3</v>
      </c>
    </row>
    <row r="197" spans="1:16" x14ac:dyDescent="0.25">
      <c r="A197" s="29" t="s">
        <v>676</v>
      </c>
      <c r="B197" s="29" t="s">
        <v>677</v>
      </c>
      <c r="C197" s="14">
        <v>157</v>
      </c>
      <c r="D197" s="14">
        <v>143</v>
      </c>
      <c r="E197" s="30">
        <v>9.7902097902097904E-2</v>
      </c>
      <c r="F197" s="14">
        <v>1</v>
      </c>
      <c r="G197" s="14">
        <v>0</v>
      </c>
      <c r="H197" s="14">
        <v>15</v>
      </c>
      <c r="I197" s="14">
        <v>3</v>
      </c>
      <c r="J197" s="14">
        <v>0</v>
      </c>
      <c r="K197" s="14">
        <v>0</v>
      </c>
      <c r="L197" s="14">
        <v>0</v>
      </c>
      <c r="M197" s="14">
        <v>0</v>
      </c>
      <c r="N197" s="14">
        <v>1</v>
      </c>
      <c r="O197" s="14">
        <v>0</v>
      </c>
      <c r="P197" s="23">
        <v>1</v>
      </c>
    </row>
    <row r="198" spans="1:16" ht="22.5" x14ac:dyDescent="0.25">
      <c r="A198" s="29" t="s">
        <v>678</v>
      </c>
      <c r="B198" s="29" t="s">
        <v>679</v>
      </c>
      <c r="C198" s="14">
        <v>2</v>
      </c>
      <c r="D198" s="14">
        <v>8</v>
      </c>
      <c r="E198" s="30">
        <v>-0.75</v>
      </c>
      <c r="F198" s="14">
        <v>0</v>
      </c>
      <c r="G198" s="14">
        <v>0</v>
      </c>
      <c r="H198" s="14">
        <v>1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1</v>
      </c>
    </row>
    <row r="199" spans="1:16" x14ac:dyDescent="0.25">
      <c r="A199" s="29" t="s">
        <v>680</v>
      </c>
      <c r="B199" s="29" t="s">
        <v>681</v>
      </c>
      <c r="C199" s="14">
        <v>4</v>
      </c>
      <c r="D199" s="14">
        <v>4</v>
      </c>
      <c r="E199" s="30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2.5" x14ac:dyDescent="0.25">
      <c r="A200" s="29" t="s">
        <v>682</v>
      </c>
      <c r="B200" s="29" t="s">
        <v>683</v>
      </c>
      <c r="C200" s="14">
        <v>3</v>
      </c>
      <c r="D200" s="14">
        <v>1</v>
      </c>
      <c r="E200" s="30">
        <v>2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8" t="s">
        <v>684</v>
      </c>
      <c r="B201" s="189"/>
      <c r="C201" s="26">
        <v>89</v>
      </c>
      <c r="D201" s="26">
        <v>111</v>
      </c>
      <c r="E201" s="27">
        <v>-0.19819819819819801</v>
      </c>
      <c r="F201" s="26">
        <v>5</v>
      </c>
      <c r="G201" s="26">
        <v>4</v>
      </c>
      <c r="H201" s="26">
        <v>21</v>
      </c>
      <c r="I201" s="26">
        <v>12</v>
      </c>
      <c r="J201" s="26">
        <v>0</v>
      </c>
      <c r="K201" s="26">
        <v>0</v>
      </c>
      <c r="L201" s="26">
        <v>2</v>
      </c>
      <c r="M201" s="26">
        <v>1</v>
      </c>
      <c r="N201" s="26">
        <v>29</v>
      </c>
      <c r="O201" s="26">
        <v>0</v>
      </c>
      <c r="P201" s="28">
        <v>14</v>
      </c>
    </row>
    <row r="202" spans="1:16" x14ac:dyDescent="0.25">
      <c r="A202" s="29" t="s">
        <v>685</v>
      </c>
      <c r="B202" s="29" t="s">
        <v>686</v>
      </c>
      <c r="C202" s="14">
        <v>35</v>
      </c>
      <c r="D202" s="14">
        <v>42</v>
      </c>
      <c r="E202" s="30">
        <v>-0.16666666666666699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23</v>
      </c>
      <c r="O202" s="14">
        <v>0</v>
      </c>
      <c r="P202" s="23">
        <v>2</v>
      </c>
    </row>
    <row r="203" spans="1:16" x14ac:dyDescent="0.25">
      <c r="A203" s="29" t="s">
        <v>687</v>
      </c>
      <c r="B203" s="29" t="s">
        <v>688</v>
      </c>
      <c r="C203" s="14">
        <v>0</v>
      </c>
      <c r="D203" s="14">
        <v>0</v>
      </c>
      <c r="E203" s="30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9" t="s">
        <v>689</v>
      </c>
      <c r="B204" s="29" t="s">
        <v>690</v>
      </c>
      <c r="C204" s="14">
        <v>0</v>
      </c>
      <c r="D204" s="14">
        <v>0</v>
      </c>
      <c r="E204" s="30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9" t="s">
        <v>691</v>
      </c>
      <c r="B205" s="29" t="s">
        <v>692</v>
      </c>
      <c r="C205" s="14">
        <v>1</v>
      </c>
      <c r="D205" s="14">
        <v>5</v>
      </c>
      <c r="E205" s="30">
        <v>-0.8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9" t="s">
        <v>693</v>
      </c>
      <c r="B206" s="29" t="s">
        <v>694</v>
      </c>
      <c r="C206" s="14">
        <v>38</v>
      </c>
      <c r="D206" s="14">
        <v>48</v>
      </c>
      <c r="E206" s="30">
        <v>-0.20833333333333301</v>
      </c>
      <c r="F206" s="14">
        <v>5</v>
      </c>
      <c r="G206" s="14">
        <v>4</v>
      </c>
      <c r="H206" s="14">
        <v>21</v>
      </c>
      <c r="I206" s="14">
        <v>11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3">
        <v>9</v>
      </c>
    </row>
    <row r="207" spans="1:16" ht="22.5" x14ac:dyDescent="0.25">
      <c r="A207" s="29" t="s">
        <v>695</v>
      </c>
      <c r="B207" s="29" t="s">
        <v>696</v>
      </c>
      <c r="C207" s="14">
        <v>0</v>
      </c>
      <c r="D207" s="14">
        <v>0</v>
      </c>
      <c r="E207" s="30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1</v>
      </c>
      <c r="O207" s="14">
        <v>0</v>
      </c>
      <c r="P207" s="23">
        <v>0</v>
      </c>
    </row>
    <row r="208" spans="1:16" ht="22.5" x14ac:dyDescent="0.25">
      <c r="A208" s="29" t="s">
        <v>697</v>
      </c>
      <c r="B208" s="29" t="s">
        <v>698</v>
      </c>
      <c r="C208" s="14">
        <v>0</v>
      </c>
      <c r="D208" s="14">
        <v>1</v>
      </c>
      <c r="E208" s="30">
        <v>-1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1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29" t="s">
        <v>699</v>
      </c>
      <c r="B209" s="29" t="s">
        <v>700</v>
      </c>
      <c r="C209" s="14">
        <v>0</v>
      </c>
      <c r="D209" s="14">
        <v>0</v>
      </c>
      <c r="E209" s="30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9" t="s">
        <v>701</v>
      </c>
      <c r="B210" s="29" t="s">
        <v>702</v>
      </c>
      <c r="C210" s="14">
        <v>0</v>
      </c>
      <c r="D210" s="14">
        <v>0</v>
      </c>
      <c r="E210" s="30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1</v>
      </c>
      <c r="O210" s="14">
        <v>0</v>
      </c>
      <c r="P210" s="23">
        <v>0</v>
      </c>
    </row>
    <row r="211" spans="1:16" ht="22.5" x14ac:dyDescent="0.25">
      <c r="A211" s="29" t="s">
        <v>703</v>
      </c>
      <c r="B211" s="29" t="s">
        <v>704</v>
      </c>
      <c r="C211" s="14">
        <v>0</v>
      </c>
      <c r="D211" s="14">
        <v>0</v>
      </c>
      <c r="E211" s="30">
        <v>0</v>
      </c>
      <c r="F211" s="14">
        <v>0</v>
      </c>
      <c r="G211" s="14">
        <v>0</v>
      </c>
      <c r="H211" s="14">
        <v>0</v>
      </c>
      <c r="I211" s="14">
        <v>1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9" t="s">
        <v>705</v>
      </c>
      <c r="B212" s="29" t="s">
        <v>706</v>
      </c>
      <c r="C212" s="14">
        <v>4</v>
      </c>
      <c r="D212" s="14">
        <v>6</v>
      </c>
      <c r="E212" s="30">
        <v>-0.33333333333333298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1</v>
      </c>
      <c r="N212" s="14">
        <v>0</v>
      </c>
      <c r="O212" s="14">
        <v>0</v>
      </c>
      <c r="P212" s="23">
        <v>2</v>
      </c>
    </row>
    <row r="213" spans="1:16" x14ac:dyDescent="0.25">
      <c r="A213" s="29" t="s">
        <v>707</v>
      </c>
      <c r="B213" s="29" t="s">
        <v>708</v>
      </c>
      <c r="C213" s="14">
        <v>3</v>
      </c>
      <c r="D213" s="14">
        <v>1</v>
      </c>
      <c r="E213" s="30">
        <v>2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29" t="s">
        <v>709</v>
      </c>
      <c r="B214" s="29" t="s">
        <v>710</v>
      </c>
      <c r="C214" s="14">
        <v>4</v>
      </c>
      <c r="D214" s="14">
        <v>5</v>
      </c>
      <c r="E214" s="30">
        <v>-0.2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1</v>
      </c>
      <c r="M214" s="14">
        <v>0</v>
      </c>
      <c r="N214" s="14">
        <v>2</v>
      </c>
      <c r="O214" s="14">
        <v>0</v>
      </c>
      <c r="P214" s="23">
        <v>1</v>
      </c>
    </row>
    <row r="215" spans="1:16" ht="22.5" x14ac:dyDescent="0.25">
      <c r="A215" s="29" t="s">
        <v>711</v>
      </c>
      <c r="B215" s="29" t="s">
        <v>712</v>
      </c>
      <c r="C215" s="14">
        <v>0</v>
      </c>
      <c r="D215" s="14">
        <v>0</v>
      </c>
      <c r="E215" s="30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9" t="s">
        <v>713</v>
      </c>
      <c r="B216" s="29" t="s">
        <v>714</v>
      </c>
      <c r="C216" s="14">
        <v>0</v>
      </c>
      <c r="D216" s="14">
        <v>0</v>
      </c>
      <c r="E216" s="30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9" t="s">
        <v>715</v>
      </c>
      <c r="B217" s="29" t="s">
        <v>716</v>
      </c>
      <c r="C217" s="14">
        <v>0</v>
      </c>
      <c r="D217" s="14">
        <v>0</v>
      </c>
      <c r="E217" s="30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1</v>
      </c>
      <c r="O217" s="14">
        <v>0</v>
      </c>
      <c r="P217" s="23">
        <v>0</v>
      </c>
    </row>
    <row r="218" spans="1:16" ht="33.75" x14ac:dyDescent="0.25">
      <c r="A218" s="29" t="s">
        <v>717</v>
      </c>
      <c r="B218" s="29" t="s">
        <v>718</v>
      </c>
      <c r="C218" s="14">
        <v>3</v>
      </c>
      <c r="D218" s="14">
        <v>3</v>
      </c>
      <c r="E218" s="30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2.5" x14ac:dyDescent="0.25">
      <c r="A219" s="29" t="s">
        <v>719</v>
      </c>
      <c r="B219" s="29" t="s">
        <v>720</v>
      </c>
      <c r="C219" s="14">
        <v>0</v>
      </c>
      <c r="D219" s="14">
        <v>0</v>
      </c>
      <c r="E219" s="30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9" t="s">
        <v>721</v>
      </c>
      <c r="B220" s="29" t="s">
        <v>722</v>
      </c>
      <c r="C220" s="14">
        <v>0</v>
      </c>
      <c r="D220" s="14">
        <v>0</v>
      </c>
      <c r="E220" s="30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9" t="s">
        <v>723</v>
      </c>
      <c r="B221" s="29" t="s">
        <v>724</v>
      </c>
      <c r="C221" s="14">
        <v>0</v>
      </c>
      <c r="D221" s="14">
        <v>0</v>
      </c>
      <c r="E221" s="30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9" t="s">
        <v>725</v>
      </c>
      <c r="B222" s="29" t="s">
        <v>726</v>
      </c>
      <c r="C222" s="14">
        <v>1</v>
      </c>
      <c r="D222" s="14">
        <v>0</v>
      </c>
      <c r="E222" s="30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8" t="s">
        <v>727</v>
      </c>
      <c r="B223" s="189"/>
      <c r="C223" s="26">
        <v>1039</v>
      </c>
      <c r="D223" s="26">
        <v>914</v>
      </c>
      <c r="E223" s="27">
        <v>0.13676148796498899</v>
      </c>
      <c r="F223" s="26">
        <v>222</v>
      </c>
      <c r="G223" s="26">
        <v>185</v>
      </c>
      <c r="H223" s="26">
        <v>287</v>
      </c>
      <c r="I223" s="26">
        <v>197</v>
      </c>
      <c r="J223" s="26">
        <v>0</v>
      </c>
      <c r="K223" s="26">
        <v>0</v>
      </c>
      <c r="L223" s="26">
        <v>0</v>
      </c>
      <c r="M223" s="26">
        <v>0</v>
      </c>
      <c r="N223" s="26">
        <v>9</v>
      </c>
      <c r="O223" s="26">
        <v>23</v>
      </c>
      <c r="P223" s="28">
        <v>349</v>
      </c>
    </row>
    <row r="224" spans="1:16" x14ac:dyDescent="0.25">
      <c r="A224" s="29" t="s">
        <v>728</v>
      </c>
      <c r="B224" s="29" t="s">
        <v>729</v>
      </c>
      <c r="C224" s="14">
        <v>2</v>
      </c>
      <c r="D224" s="14">
        <v>15</v>
      </c>
      <c r="E224" s="30">
        <v>-0.86666666666666703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2</v>
      </c>
      <c r="O224" s="14">
        <v>0</v>
      </c>
      <c r="P224" s="23">
        <v>0</v>
      </c>
    </row>
    <row r="225" spans="1:16" ht="22.5" x14ac:dyDescent="0.25">
      <c r="A225" s="29" t="s">
        <v>730</v>
      </c>
      <c r="B225" s="29" t="s">
        <v>731</v>
      </c>
      <c r="C225" s="14">
        <v>0</v>
      </c>
      <c r="D225" s="14">
        <v>1</v>
      </c>
      <c r="E225" s="30">
        <v>-1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ht="22.5" x14ac:dyDescent="0.25">
      <c r="A226" s="29" t="s">
        <v>732</v>
      </c>
      <c r="B226" s="29" t="s">
        <v>733</v>
      </c>
      <c r="C226" s="14">
        <v>0</v>
      </c>
      <c r="D226" s="14">
        <v>0</v>
      </c>
      <c r="E226" s="30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9" t="s">
        <v>734</v>
      </c>
      <c r="B227" s="29" t="s">
        <v>735</v>
      </c>
      <c r="C227" s="14">
        <v>0</v>
      </c>
      <c r="D227" s="14">
        <v>0</v>
      </c>
      <c r="E227" s="30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33.75" x14ac:dyDescent="0.25">
      <c r="A228" s="29" t="s">
        <v>736</v>
      </c>
      <c r="B228" s="29" t="s">
        <v>737</v>
      </c>
      <c r="C228" s="14">
        <v>1</v>
      </c>
      <c r="D228" s="14">
        <v>0</v>
      </c>
      <c r="E228" s="30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9" t="s">
        <v>738</v>
      </c>
      <c r="B229" s="29" t="s">
        <v>739</v>
      </c>
      <c r="C229" s="14">
        <v>0</v>
      </c>
      <c r="D229" s="14">
        <v>0</v>
      </c>
      <c r="E229" s="30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1</v>
      </c>
    </row>
    <row r="230" spans="1:16" ht="22.5" x14ac:dyDescent="0.25">
      <c r="A230" s="29" t="s">
        <v>740</v>
      </c>
      <c r="B230" s="29" t="s">
        <v>741</v>
      </c>
      <c r="C230" s="14">
        <v>8</v>
      </c>
      <c r="D230" s="14">
        <v>2</v>
      </c>
      <c r="E230" s="30">
        <v>3</v>
      </c>
      <c r="F230" s="14">
        <v>0</v>
      </c>
      <c r="G230" s="14">
        <v>1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1</v>
      </c>
    </row>
    <row r="231" spans="1:16" x14ac:dyDescent="0.25">
      <c r="A231" s="29" t="s">
        <v>742</v>
      </c>
      <c r="B231" s="29" t="s">
        <v>743</v>
      </c>
      <c r="C231" s="14">
        <v>68</v>
      </c>
      <c r="D231" s="14">
        <v>72</v>
      </c>
      <c r="E231" s="30">
        <v>-5.5555555555555601E-2</v>
      </c>
      <c r="F231" s="14">
        <v>2</v>
      </c>
      <c r="G231" s="14">
        <v>3</v>
      </c>
      <c r="H231" s="14">
        <v>6</v>
      </c>
      <c r="I231" s="14">
        <v>4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5</v>
      </c>
    </row>
    <row r="232" spans="1:16" x14ac:dyDescent="0.25">
      <c r="A232" s="29" t="s">
        <v>744</v>
      </c>
      <c r="B232" s="29" t="s">
        <v>745</v>
      </c>
      <c r="C232" s="14">
        <v>35</v>
      </c>
      <c r="D232" s="14">
        <v>27</v>
      </c>
      <c r="E232" s="30">
        <v>0.296296296296296</v>
      </c>
      <c r="F232" s="14">
        <v>3</v>
      </c>
      <c r="G232" s="14">
        <v>1</v>
      </c>
      <c r="H232" s="14">
        <v>4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4</v>
      </c>
    </row>
    <row r="233" spans="1:16" x14ac:dyDescent="0.25">
      <c r="A233" s="29" t="s">
        <v>746</v>
      </c>
      <c r="B233" s="29" t="s">
        <v>747</v>
      </c>
      <c r="C233" s="14">
        <v>54</v>
      </c>
      <c r="D233" s="14">
        <v>37</v>
      </c>
      <c r="E233" s="30">
        <v>0.45945945945945899</v>
      </c>
      <c r="F233" s="14">
        <v>2</v>
      </c>
      <c r="G233" s="14">
        <v>2</v>
      </c>
      <c r="H233" s="14">
        <v>7</v>
      </c>
      <c r="I233" s="14">
        <v>5</v>
      </c>
      <c r="J233" s="14">
        <v>0</v>
      </c>
      <c r="K233" s="14">
        <v>0</v>
      </c>
      <c r="L233" s="14">
        <v>0</v>
      </c>
      <c r="M233" s="14">
        <v>0</v>
      </c>
      <c r="N233" s="14">
        <v>6</v>
      </c>
      <c r="O233" s="14">
        <v>0</v>
      </c>
      <c r="P233" s="23">
        <v>10</v>
      </c>
    </row>
    <row r="234" spans="1:16" ht="22.5" x14ac:dyDescent="0.25">
      <c r="A234" s="29" t="s">
        <v>748</v>
      </c>
      <c r="B234" s="29" t="s">
        <v>749</v>
      </c>
      <c r="C234" s="14">
        <v>4</v>
      </c>
      <c r="D234" s="14">
        <v>3</v>
      </c>
      <c r="E234" s="30">
        <v>0.33333333333333298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1</v>
      </c>
    </row>
    <row r="235" spans="1:16" ht="33.75" x14ac:dyDescent="0.25">
      <c r="A235" s="29" t="s">
        <v>750</v>
      </c>
      <c r="B235" s="29" t="s">
        <v>751</v>
      </c>
      <c r="C235" s="14">
        <v>2</v>
      </c>
      <c r="D235" s="14">
        <v>11</v>
      </c>
      <c r="E235" s="30">
        <v>-0.81818181818181801</v>
      </c>
      <c r="F235" s="14">
        <v>0</v>
      </c>
      <c r="G235" s="14">
        <v>0</v>
      </c>
      <c r="H235" s="14">
        <v>3</v>
      </c>
      <c r="I235" s="14">
        <v>9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1</v>
      </c>
    </row>
    <row r="236" spans="1:16" x14ac:dyDescent="0.25">
      <c r="A236" s="29" t="s">
        <v>752</v>
      </c>
      <c r="B236" s="29" t="s">
        <v>753</v>
      </c>
      <c r="C236" s="14">
        <v>4</v>
      </c>
      <c r="D236" s="14">
        <v>1</v>
      </c>
      <c r="E236" s="30">
        <v>3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23">
        <v>0</v>
      </c>
    </row>
    <row r="237" spans="1:16" ht="22.5" x14ac:dyDescent="0.25">
      <c r="A237" s="29" t="s">
        <v>754</v>
      </c>
      <c r="B237" s="29" t="s">
        <v>755</v>
      </c>
      <c r="C237" s="14">
        <v>0</v>
      </c>
      <c r="D237" s="14">
        <v>0</v>
      </c>
      <c r="E237" s="30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9" t="s">
        <v>756</v>
      </c>
      <c r="B238" s="29" t="s">
        <v>757</v>
      </c>
      <c r="C238" s="14">
        <v>856</v>
      </c>
      <c r="D238" s="14">
        <v>736</v>
      </c>
      <c r="E238" s="30">
        <v>0.16304347826087001</v>
      </c>
      <c r="F238" s="14">
        <v>215</v>
      </c>
      <c r="G238" s="14">
        <v>178</v>
      </c>
      <c r="H238" s="14">
        <v>266</v>
      </c>
      <c r="I238" s="14">
        <v>179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23</v>
      </c>
      <c r="P238" s="23">
        <v>326</v>
      </c>
    </row>
    <row r="239" spans="1:16" x14ac:dyDescent="0.25">
      <c r="A239" s="29" t="s">
        <v>758</v>
      </c>
      <c r="B239" s="29" t="s">
        <v>759</v>
      </c>
      <c r="C239" s="14">
        <v>0</v>
      </c>
      <c r="D239" s="14">
        <v>0</v>
      </c>
      <c r="E239" s="30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9" t="s">
        <v>760</v>
      </c>
      <c r="B240" s="29" t="s">
        <v>761</v>
      </c>
      <c r="C240" s="14">
        <v>0</v>
      </c>
      <c r="D240" s="14">
        <v>0</v>
      </c>
      <c r="E240" s="30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9" t="s">
        <v>762</v>
      </c>
      <c r="B241" s="29" t="s">
        <v>763</v>
      </c>
      <c r="C241" s="14">
        <v>3</v>
      </c>
      <c r="D241" s="14">
        <v>3</v>
      </c>
      <c r="E241" s="30">
        <v>0</v>
      </c>
      <c r="F241" s="14">
        <v>0</v>
      </c>
      <c r="G241" s="14">
        <v>0</v>
      </c>
      <c r="H241" s="14">
        <v>1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9" t="s">
        <v>764</v>
      </c>
      <c r="B242" s="29" t="s">
        <v>765</v>
      </c>
      <c r="C242" s="14">
        <v>2</v>
      </c>
      <c r="D242" s="14">
        <v>6</v>
      </c>
      <c r="E242" s="30">
        <v>-0.66666666666666696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9" t="s">
        <v>766</v>
      </c>
      <c r="B243" s="29" t="s">
        <v>767</v>
      </c>
      <c r="C243" s="14">
        <v>0</v>
      </c>
      <c r="D243" s="14">
        <v>0</v>
      </c>
      <c r="E243" s="30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8" t="s">
        <v>768</v>
      </c>
      <c r="B244" s="189"/>
      <c r="C244" s="26">
        <v>22</v>
      </c>
      <c r="D244" s="26">
        <v>18</v>
      </c>
      <c r="E244" s="27">
        <v>0.22222222222222199</v>
      </c>
      <c r="F244" s="26">
        <v>0</v>
      </c>
      <c r="G244" s="26">
        <v>0</v>
      </c>
      <c r="H244" s="26">
        <v>0</v>
      </c>
      <c r="I244" s="26">
        <v>1</v>
      </c>
      <c r="J244" s="26">
        <v>0</v>
      </c>
      <c r="K244" s="26">
        <v>0</v>
      </c>
      <c r="L244" s="26">
        <v>0</v>
      </c>
      <c r="M244" s="26">
        <v>0</v>
      </c>
      <c r="N244" s="26">
        <v>5</v>
      </c>
      <c r="O244" s="26">
        <v>0</v>
      </c>
      <c r="P244" s="28">
        <v>4</v>
      </c>
    </row>
    <row r="245" spans="1:16" x14ac:dyDescent="0.25">
      <c r="A245" s="29" t="s">
        <v>769</v>
      </c>
      <c r="B245" s="29" t="s">
        <v>770</v>
      </c>
      <c r="C245" s="14">
        <v>0</v>
      </c>
      <c r="D245" s="14">
        <v>0</v>
      </c>
      <c r="E245" s="30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9" t="s">
        <v>771</v>
      </c>
      <c r="B246" s="29" t="s">
        <v>772</v>
      </c>
      <c r="C246" s="14">
        <v>0</v>
      </c>
      <c r="D246" s="14">
        <v>0</v>
      </c>
      <c r="E246" s="30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9" t="s">
        <v>773</v>
      </c>
      <c r="B247" s="29" t="s">
        <v>774</v>
      </c>
      <c r="C247" s="14">
        <v>1</v>
      </c>
      <c r="D247" s="14">
        <v>0</v>
      </c>
      <c r="E247" s="30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9" t="s">
        <v>775</v>
      </c>
      <c r="B248" s="29" t="s">
        <v>776</v>
      </c>
      <c r="C248" s="14">
        <v>0</v>
      </c>
      <c r="D248" s="14">
        <v>1</v>
      </c>
      <c r="E248" s="30">
        <v>-1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9" t="s">
        <v>777</v>
      </c>
      <c r="B249" s="29" t="s">
        <v>778</v>
      </c>
      <c r="C249" s="14">
        <v>6</v>
      </c>
      <c r="D249" s="14">
        <v>8</v>
      </c>
      <c r="E249" s="30">
        <v>-0.25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3">
        <v>0</v>
      </c>
    </row>
    <row r="250" spans="1:16" ht="22.5" x14ac:dyDescent="0.25">
      <c r="A250" s="29" t="s">
        <v>779</v>
      </c>
      <c r="B250" s="29" t="s">
        <v>780</v>
      </c>
      <c r="C250" s="14">
        <v>0</v>
      </c>
      <c r="D250" s="14">
        <v>0</v>
      </c>
      <c r="E250" s="30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9" t="s">
        <v>781</v>
      </c>
      <c r="B251" s="29" t="s">
        <v>782</v>
      </c>
      <c r="C251" s="14">
        <v>0</v>
      </c>
      <c r="D251" s="14">
        <v>0</v>
      </c>
      <c r="E251" s="30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9" t="s">
        <v>783</v>
      </c>
      <c r="B252" s="29" t="s">
        <v>784</v>
      </c>
      <c r="C252" s="14">
        <v>0</v>
      </c>
      <c r="D252" s="14">
        <v>0</v>
      </c>
      <c r="E252" s="30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1</v>
      </c>
    </row>
    <row r="253" spans="1:16" ht="22.5" x14ac:dyDescent="0.25">
      <c r="A253" s="29" t="s">
        <v>785</v>
      </c>
      <c r="B253" s="29" t="s">
        <v>786</v>
      </c>
      <c r="C253" s="14">
        <v>0</v>
      </c>
      <c r="D253" s="14">
        <v>1</v>
      </c>
      <c r="E253" s="30">
        <v>-1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3</v>
      </c>
    </row>
    <row r="254" spans="1:16" ht="22.5" x14ac:dyDescent="0.25">
      <c r="A254" s="29" t="s">
        <v>787</v>
      </c>
      <c r="B254" s="29" t="s">
        <v>788</v>
      </c>
      <c r="C254" s="14">
        <v>1</v>
      </c>
      <c r="D254" s="14">
        <v>0</v>
      </c>
      <c r="E254" s="30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9" t="s">
        <v>789</v>
      </c>
      <c r="B255" s="29" t="s">
        <v>790</v>
      </c>
      <c r="C255" s="14">
        <v>0</v>
      </c>
      <c r="D255" s="14">
        <v>0</v>
      </c>
      <c r="E255" s="30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9" t="s">
        <v>791</v>
      </c>
      <c r="B256" s="29" t="s">
        <v>792</v>
      </c>
      <c r="C256" s="14">
        <v>1</v>
      </c>
      <c r="D256" s="14">
        <v>0</v>
      </c>
      <c r="E256" s="30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33.75" x14ac:dyDescent="0.25">
      <c r="A257" s="29" t="s">
        <v>793</v>
      </c>
      <c r="B257" s="29" t="s">
        <v>794</v>
      </c>
      <c r="C257" s="14">
        <v>0</v>
      </c>
      <c r="D257" s="14">
        <v>0</v>
      </c>
      <c r="E257" s="30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9" t="s">
        <v>795</v>
      </c>
      <c r="B258" s="29" t="s">
        <v>796</v>
      </c>
      <c r="C258" s="14">
        <v>2</v>
      </c>
      <c r="D258" s="14">
        <v>1</v>
      </c>
      <c r="E258" s="30">
        <v>1</v>
      </c>
      <c r="F258" s="14">
        <v>0</v>
      </c>
      <c r="G258" s="14">
        <v>0</v>
      </c>
      <c r="H258" s="14">
        <v>0</v>
      </c>
      <c r="I258" s="14">
        <v>1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9" t="s">
        <v>797</v>
      </c>
      <c r="B259" s="29" t="s">
        <v>798</v>
      </c>
      <c r="C259" s="14">
        <v>0</v>
      </c>
      <c r="D259" s="14">
        <v>0</v>
      </c>
      <c r="E259" s="30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9" t="s">
        <v>799</v>
      </c>
      <c r="B260" s="29" t="s">
        <v>800</v>
      </c>
      <c r="C260" s="14">
        <v>9</v>
      </c>
      <c r="D260" s="14">
        <v>5</v>
      </c>
      <c r="E260" s="30">
        <v>0.8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9" t="s">
        <v>801</v>
      </c>
      <c r="B261" s="29" t="s">
        <v>802</v>
      </c>
      <c r="C261" s="14">
        <v>1</v>
      </c>
      <c r="D261" s="14">
        <v>1</v>
      </c>
      <c r="E261" s="30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9" t="s">
        <v>803</v>
      </c>
      <c r="B262" s="29" t="s">
        <v>804</v>
      </c>
      <c r="C262" s="14">
        <v>0</v>
      </c>
      <c r="D262" s="14">
        <v>0</v>
      </c>
      <c r="E262" s="30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9" t="s">
        <v>805</v>
      </c>
      <c r="B263" s="29" t="s">
        <v>806</v>
      </c>
      <c r="C263" s="14">
        <v>0</v>
      </c>
      <c r="D263" s="14">
        <v>0</v>
      </c>
      <c r="E263" s="30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9" t="s">
        <v>807</v>
      </c>
      <c r="B264" s="29" t="s">
        <v>808</v>
      </c>
      <c r="C264" s="14">
        <v>0</v>
      </c>
      <c r="D264" s="14">
        <v>0</v>
      </c>
      <c r="E264" s="30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1</v>
      </c>
      <c r="O264" s="14">
        <v>0</v>
      </c>
      <c r="P264" s="23">
        <v>0</v>
      </c>
    </row>
    <row r="265" spans="1:16" x14ac:dyDescent="0.25">
      <c r="A265" s="29" t="s">
        <v>809</v>
      </c>
      <c r="B265" s="29" t="s">
        <v>810</v>
      </c>
      <c r="C265" s="14">
        <v>0</v>
      </c>
      <c r="D265" s="14">
        <v>0</v>
      </c>
      <c r="E265" s="30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33.75" x14ac:dyDescent="0.25">
      <c r="A266" s="29" t="s">
        <v>811</v>
      </c>
      <c r="B266" s="29" t="s">
        <v>812</v>
      </c>
      <c r="C266" s="14">
        <v>0</v>
      </c>
      <c r="D266" s="14">
        <v>0</v>
      </c>
      <c r="E266" s="30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9" t="s">
        <v>813</v>
      </c>
      <c r="B267" s="29" t="s">
        <v>814</v>
      </c>
      <c r="C267" s="14">
        <v>0</v>
      </c>
      <c r="D267" s="14">
        <v>0</v>
      </c>
      <c r="E267" s="30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9" t="s">
        <v>815</v>
      </c>
      <c r="B268" s="29" t="s">
        <v>816</v>
      </c>
      <c r="C268" s="14">
        <v>0</v>
      </c>
      <c r="D268" s="14">
        <v>0</v>
      </c>
      <c r="E268" s="30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9" t="s">
        <v>817</v>
      </c>
      <c r="B269" s="29" t="s">
        <v>818</v>
      </c>
      <c r="C269" s="14">
        <v>1</v>
      </c>
      <c r="D269" s="14">
        <v>1</v>
      </c>
      <c r="E269" s="30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4</v>
      </c>
      <c r="O269" s="14">
        <v>0</v>
      </c>
      <c r="P269" s="23">
        <v>0</v>
      </c>
    </row>
    <row r="270" spans="1:16" ht="22.5" x14ac:dyDescent="0.25">
      <c r="A270" s="29" t="s">
        <v>819</v>
      </c>
      <c r="B270" s="29" t="s">
        <v>820</v>
      </c>
      <c r="C270" s="14">
        <v>0</v>
      </c>
      <c r="D270" s="14">
        <v>0</v>
      </c>
      <c r="E270" s="30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8" t="s">
        <v>821</v>
      </c>
      <c r="B271" s="189"/>
      <c r="C271" s="26">
        <v>415</v>
      </c>
      <c r="D271" s="26">
        <v>352</v>
      </c>
      <c r="E271" s="27">
        <v>0.17897727272727301</v>
      </c>
      <c r="F271" s="26">
        <v>44</v>
      </c>
      <c r="G271" s="26">
        <v>38</v>
      </c>
      <c r="H271" s="26">
        <v>213</v>
      </c>
      <c r="I271" s="26">
        <v>209</v>
      </c>
      <c r="J271" s="26">
        <v>1</v>
      </c>
      <c r="K271" s="26">
        <v>2</v>
      </c>
      <c r="L271" s="26">
        <v>0</v>
      </c>
      <c r="M271" s="26">
        <v>0</v>
      </c>
      <c r="N271" s="26">
        <v>2</v>
      </c>
      <c r="O271" s="26">
        <v>1</v>
      </c>
      <c r="P271" s="28">
        <v>279</v>
      </c>
    </row>
    <row r="272" spans="1:16" x14ac:dyDescent="0.25">
      <c r="A272" s="29" t="s">
        <v>822</v>
      </c>
      <c r="B272" s="29" t="s">
        <v>823</v>
      </c>
      <c r="C272" s="14">
        <v>0</v>
      </c>
      <c r="D272" s="14">
        <v>0</v>
      </c>
      <c r="E272" s="30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9" t="s">
        <v>824</v>
      </c>
      <c r="B273" s="29" t="s">
        <v>825</v>
      </c>
      <c r="C273" s="14">
        <v>208</v>
      </c>
      <c r="D273" s="14">
        <v>144</v>
      </c>
      <c r="E273" s="30">
        <v>0.44444444444444398</v>
      </c>
      <c r="F273" s="14">
        <v>17</v>
      </c>
      <c r="G273" s="14">
        <v>19</v>
      </c>
      <c r="H273" s="14">
        <v>118</v>
      </c>
      <c r="I273" s="14">
        <v>111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1</v>
      </c>
      <c r="P273" s="23">
        <v>89</v>
      </c>
    </row>
    <row r="274" spans="1:16" ht="33.75" x14ac:dyDescent="0.25">
      <c r="A274" s="29" t="s">
        <v>826</v>
      </c>
      <c r="B274" s="29" t="s">
        <v>827</v>
      </c>
      <c r="C274" s="14">
        <v>178</v>
      </c>
      <c r="D274" s="14">
        <v>171</v>
      </c>
      <c r="E274" s="30">
        <v>4.0935672514619902E-2</v>
      </c>
      <c r="F274" s="14">
        <v>25</v>
      </c>
      <c r="G274" s="14">
        <v>14</v>
      </c>
      <c r="H274" s="14">
        <v>87</v>
      </c>
      <c r="I274" s="14">
        <v>75</v>
      </c>
      <c r="J274" s="14">
        <v>0</v>
      </c>
      <c r="K274" s="14">
        <v>1</v>
      </c>
      <c r="L274" s="14">
        <v>0</v>
      </c>
      <c r="M274" s="14">
        <v>0</v>
      </c>
      <c r="N274" s="14">
        <v>1</v>
      </c>
      <c r="O274" s="14">
        <v>0</v>
      </c>
      <c r="P274" s="23">
        <v>147</v>
      </c>
    </row>
    <row r="275" spans="1:16" ht="22.5" x14ac:dyDescent="0.25">
      <c r="A275" s="29" t="s">
        <v>828</v>
      </c>
      <c r="B275" s="29" t="s">
        <v>829</v>
      </c>
      <c r="C275" s="14">
        <v>1</v>
      </c>
      <c r="D275" s="14">
        <v>4</v>
      </c>
      <c r="E275" s="30">
        <v>-0.75</v>
      </c>
      <c r="F275" s="14">
        <v>0</v>
      </c>
      <c r="G275" s="14">
        <v>1</v>
      </c>
      <c r="H275" s="14">
        <v>0</v>
      </c>
      <c r="I275" s="14">
        <v>2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8</v>
      </c>
    </row>
    <row r="276" spans="1:16" x14ac:dyDescent="0.25">
      <c r="A276" s="29" t="s">
        <v>830</v>
      </c>
      <c r="B276" s="29" t="s">
        <v>831</v>
      </c>
      <c r="C276" s="14">
        <v>8</v>
      </c>
      <c r="D276" s="14">
        <v>5</v>
      </c>
      <c r="E276" s="30">
        <v>0.6</v>
      </c>
      <c r="F276" s="14">
        <v>0</v>
      </c>
      <c r="G276" s="14">
        <v>0</v>
      </c>
      <c r="H276" s="14">
        <v>0</v>
      </c>
      <c r="I276" s="14">
        <v>5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4</v>
      </c>
    </row>
    <row r="277" spans="1:16" ht="22.5" x14ac:dyDescent="0.25">
      <c r="A277" s="29" t="s">
        <v>832</v>
      </c>
      <c r="B277" s="29" t="s">
        <v>833</v>
      </c>
      <c r="C277" s="14">
        <v>3</v>
      </c>
      <c r="D277" s="14">
        <v>7</v>
      </c>
      <c r="E277" s="30">
        <v>-0.57142857142857095</v>
      </c>
      <c r="F277" s="14">
        <v>1</v>
      </c>
      <c r="G277" s="14">
        <v>0</v>
      </c>
      <c r="H277" s="14">
        <v>0</v>
      </c>
      <c r="I277" s="14">
        <v>3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1</v>
      </c>
    </row>
    <row r="278" spans="1:16" ht="22.5" x14ac:dyDescent="0.25">
      <c r="A278" s="29" t="s">
        <v>834</v>
      </c>
      <c r="B278" s="29" t="s">
        <v>835</v>
      </c>
      <c r="C278" s="14">
        <v>12</v>
      </c>
      <c r="D278" s="14">
        <v>15</v>
      </c>
      <c r="E278" s="30">
        <v>-0.2</v>
      </c>
      <c r="F278" s="14">
        <v>1</v>
      </c>
      <c r="G278" s="14">
        <v>2</v>
      </c>
      <c r="H278" s="14">
        <v>3</v>
      </c>
      <c r="I278" s="14">
        <v>5</v>
      </c>
      <c r="J278" s="14">
        <v>1</v>
      </c>
      <c r="K278" s="14">
        <v>0</v>
      </c>
      <c r="L278" s="14">
        <v>0</v>
      </c>
      <c r="M278" s="14">
        <v>0</v>
      </c>
      <c r="N278" s="14">
        <v>1</v>
      </c>
      <c r="O278" s="14">
        <v>0</v>
      </c>
      <c r="P278" s="23">
        <v>14</v>
      </c>
    </row>
    <row r="279" spans="1:16" ht="22.5" x14ac:dyDescent="0.25">
      <c r="A279" s="29" t="s">
        <v>836</v>
      </c>
      <c r="B279" s="29" t="s">
        <v>837</v>
      </c>
      <c r="C279" s="14">
        <v>0</v>
      </c>
      <c r="D279" s="14">
        <v>3</v>
      </c>
      <c r="E279" s="30">
        <v>-1</v>
      </c>
      <c r="F279" s="14">
        <v>0</v>
      </c>
      <c r="G279" s="14">
        <v>0</v>
      </c>
      <c r="H279" s="14">
        <v>0</v>
      </c>
      <c r="I279" s="14">
        <v>1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1</v>
      </c>
    </row>
    <row r="280" spans="1:16" ht="22.5" x14ac:dyDescent="0.25">
      <c r="A280" s="29" t="s">
        <v>838</v>
      </c>
      <c r="B280" s="29" t="s">
        <v>839</v>
      </c>
      <c r="C280" s="14">
        <v>5</v>
      </c>
      <c r="D280" s="14">
        <v>0</v>
      </c>
      <c r="E280" s="30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9" t="s">
        <v>840</v>
      </c>
      <c r="B281" s="29" t="s">
        <v>841</v>
      </c>
      <c r="C281" s="14">
        <v>0</v>
      </c>
      <c r="D281" s="14">
        <v>0</v>
      </c>
      <c r="E281" s="30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9" t="s">
        <v>842</v>
      </c>
      <c r="B282" s="29" t="s">
        <v>843</v>
      </c>
      <c r="C282" s="14">
        <v>0</v>
      </c>
      <c r="D282" s="14">
        <v>0</v>
      </c>
      <c r="E282" s="30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9" t="s">
        <v>844</v>
      </c>
      <c r="B283" s="29" t="s">
        <v>845</v>
      </c>
      <c r="C283" s="14">
        <v>0</v>
      </c>
      <c r="D283" s="14">
        <v>1</v>
      </c>
      <c r="E283" s="30">
        <v>-1</v>
      </c>
      <c r="F283" s="14">
        <v>0</v>
      </c>
      <c r="G283" s="14">
        <v>0</v>
      </c>
      <c r="H283" s="14">
        <v>2</v>
      </c>
      <c r="I283" s="14">
        <v>1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1</v>
      </c>
    </row>
    <row r="284" spans="1:16" x14ac:dyDescent="0.25">
      <c r="A284" s="29" t="s">
        <v>846</v>
      </c>
      <c r="B284" s="29" t="s">
        <v>847</v>
      </c>
      <c r="C284" s="14">
        <v>0</v>
      </c>
      <c r="D284" s="14">
        <v>0</v>
      </c>
      <c r="E284" s="30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9" t="s">
        <v>848</v>
      </c>
      <c r="B285" s="29" t="s">
        <v>849</v>
      </c>
      <c r="C285" s="14">
        <v>0</v>
      </c>
      <c r="D285" s="14">
        <v>0</v>
      </c>
      <c r="E285" s="30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9" t="s">
        <v>850</v>
      </c>
      <c r="B286" s="29" t="s">
        <v>851</v>
      </c>
      <c r="C286" s="14">
        <v>0</v>
      </c>
      <c r="D286" s="14">
        <v>0</v>
      </c>
      <c r="E286" s="30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9" t="s">
        <v>852</v>
      </c>
      <c r="B287" s="29" t="s">
        <v>853</v>
      </c>
      <c r="C287" s="14">
        <v>0</v>
      </c>
      <c r="D287" s="14">
        <v>1</v>
      </c>
      <c r="E287" s="30">
        <v>-1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9" t="s">
        <v>854</v>
      </c>
      <c r="B288" s="29" t="s">
        <v>855</v>
      </c>
      <c r="C288" s="14">
        <v>0</v>
      </c>
      <c r="D288" s="14">
        <v>0</v>
      </c>
      <c r="E288" s="30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9" t="s">
        <v>856</v>
      </c>
      <c r="B289" s="29" t="s">
        <v>857</v>
      </c>
      <c r="C289" s="14">
        <v>0</v>
      </c>
      <c r="D289" s="14">
        <v>0</v>
      </c>
      <c r="E289" s="30">
        <v>0</v>
      </c>
      <c r="F289" s="14">
        <v>0</v>
      </c>
      <c r="G289" s="14">
        <v>2</v>
      </c>
      <c r="H289" s="14">
        <v>0</v>
      </c>
      <c r="I289" s="14">
        <v>1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9" t="s">
        <v>858</v>
      </c>
      <c r="B290" s="29" t="s">
        <v>859</v>
      </c>
      <c r="C290" s="14">
        <v>0</v>
      </c>
      <c r="D290" s="14">
        <v>0</v>
      </c>
      <c r="E290" s="30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9" t="s">
        <v>860</v>
      </c>
      <c r="B291" s="29" t="s">
        <v>861</v>
      </c>
      <c r="C291" s="14">
        <v>0</v>
      </c>
      <c r="D291" s="14">
        <v>1</v>
      </c>
      <c r="E291" s="30">
        <v>-1</v>
      </c>
      <c r="F291" s="14">
        <v>0</v>
      </c>
      <c r="G291" s="14">
        <v>0</v>
      </c>
      <c r="H291" s="14">
        <v>3</v>
      </c>
      <c r="I291" s="14">
        <v>5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12</v>
      </c>
    </row>
    <row r="292" spans="1:16" ht="22.5" x14ac:dyDescent="0.25">
      <c r="A292" s="29" t="s">
        <v>862</v>
      </c>
      <c r="B292" s="29" t="s">
        <v>863</v>
      </c>
      <c r="C292" s="14">
        <v>0</v>
      </c>
      <c r="D292" s="14">
        <v>0</v>
      </c>
      <c r="E292" s="30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9" t="s">
        <v>864</v>
      </c>
      <c r="B293" s="29" t="s">
        <v>865</v>
      </c>
      <c r="C293" s="14">
        <v>0</v>
      </c>
      <c r="D293" s="14">
        <v>0</v>
      </c>
      <c r="E293" s="30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9" t="s">
        <v>866</v>
      </c>
      <c r="B294" s="29" t="s">
        <v>867</v>
      </c>
      <c r="C294" s="14">
        <v>0</v>
      </c>
      <c r="D294" s="14">
        <v>0</v>
      </c>
      <c r="E294" s="30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2</v>
      </c>
    </row>
    <row r="295" spans="1:16" ht="22.5" x14ac:dyDescent="0.25">
      <c r="A295" s="29" t="s">
        <v>868</v>
      </c>
      <c r="B295" s="29" t="s">
        <v>869</v>
      </c>
      <c r="C295" s="14">
        <v>0</v>
      </c>
      <c r="D295" s="14">
        <v>0</v>
      </c>
      <c r="E295" s="30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9" t="s">
        <v>870</v>
      </c>
      <c r="B296" s="29" t="s">
        <v>871</v>
      </c>
      <c r="C296" s="14">
        <v>0</v>
      </c>
      <c r="D296" s="14">
        <v>0</v>
      </c>
      <c r="E296" s="30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9" t="s">
        <v>872</v>
      </c>
      <c r="B297" s="29" t="s">
        <v>873</v>
      </c>
      <c r="C297" s="14">
        <v>0</v>
      </c>
      <c r="D297" s="14">
        <v>0</v>
      </c>
      <c r="E297" s="30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9" t="s">
        <v>874</v>
      </c>
      <c r="B298" s="29" t="s">
        <v>875</v>
      </c>
      <c r="C298" s="14">
        <v>0</v>
      </c>
      <c r="D298" s="14">
        <v>0</v>
      </c>
      <c r="E298" s="30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9" t="s">
        <v>876</v>
      </c>
      <c r="B299" s="29" t="s">
        <v>877</v>
      </c>
      <c r="C299" s="14">
        <v>0</v>
      </c>
      <c r="D299" s="14">
        <v>0</v>
      </c>
      <c r="E299" s="30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1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9" t="s">
        <v>878</v>
      </c>
      <c r="B300" s="29" t="s">
        <v>879</v>
      </c>
      <c r="C300" s="14">
        <v>0</v>
      </c>
      <c r="D300" s="14">
        <v>0</v>
      </c>
      <c r="E300" s="30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8" t="s">
        <v>880</v>
      </c>
      <c r="B301" s="189"/>
      <c r="C301" s="26">
        <v>0</v>
      </c>
      <c r="D301" s="26">
        <v>0</v>
      </c>
      <c r="E301" s="27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8">
        <v>0</v>
      </c>
    </row>
    <row r="302" spans="1:16" x14ac:dyDescent="0.25">
      <c r="A302" s="29" t="s">
        <v>881</v>
      </c>
      <c r="B302" s="29" t="s">
        <v>882</v>
      </c>
      <c r="C302" s="14">
        <v>0</v>
      </c>
      <c r="D302" s="14">
        <v>0</v>
      </c>
      <c r="E302" s="30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9" t="s">
        <v>883</v>
      </c>
      <c r="B303" s="29" t="s">
        <v>884</v>
      </c>
      <c r="C303" s="14">
        <v>0</v>
      </c>
      <c r="D303" s="14">
        <v>0</v>
      </c>
      <c r="E303" s="30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9" t="s">
        <v>885</v>
      </c>
      <c r="B304" s="29" t="s">
        <v>886</v>
      </c>
      <c r="C304" s="14">
        <v>0</v>
      </c>
      <c r="D304" s="14">
        <v>0</v>
      </c>
      <c r="E304" s="30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8" t="s">
        <v>887</v>
      </c>
      <c r="B305" s="189"/>
      <c r="C305" s="26">
        <v>0</v>
      </c>
      <c r="D305" s="26">
        <v>0</v>
      </c>
      <c r="E305" s="27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8">
        <v>0</v>
      </c>
    </row>
    <row r="306" spans="1:16" x14ac:dyDescent="0.25">
      <c r="A306" s="29" t="s">
        <v>888</v>
      </c>
      <c r="B306" s="29" t="s">
        <v>889</v>
      </c>
      <c r="C306" s="14">
        <v>0</v>
      </c>
      <c r="D306" s="14">
        <v>0</v>
      </c>
      <c r="E306" s="30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9" t="s">
        <v>890</v>
      </c>
      <c r="B307" s="29" t="s">
        <v>891</v>
      </c>
      <c r="C307" s="14">
        <v>0</v>
      </c>
      <c r="D307" s="14">
        <v>0</v>
      </c>
      <c r="E307" s="30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9" t="s">
        <v>892</v>
      </c>
      <c r="B308" s="29" t="s">
        <v>893</v>
      </c>
      <c r="C308" s="14">
        <v>0</v>
      </c>
      <c r="D308" s="14">
        <v>0</v>
      </c>
      <c r="E308" s="30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9" t="s">
        <v>894</v>
      </c>
      <c r="B309" s="29" t="s">
        <v>895</v>
      </c>
      <c r="C309" s="14">
        <v>0</v>
      </c>
      <c r="D309" s="14">
        <v>0</v>
      </c>
      <c r="E309" s="30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9" t="s">
        <v>896</v>
      </c>
      <c r="B310" s="29" t="s">
        <v>897</v>
      </c>
      <c r="C310" s="14">
        <v>0</v>
      </c>
      <c r="D310" s="14">
        <v>0</v>
      </c>
      <c r="E310" s="30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9" t="s">
        <v>898</v>
      </c>
      <c r="B311" s="29" t="s">
        <v>899</v>
      </c>
      <c r="C311" s="14">
        <v>0</v>
      </c>
      <c r="D311" s="14">
        <v>0</v>
      </c>
      <c r="E311" s="30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8" t="s">
        <v>900</v>
      </c>
      <c r="B312" s="189"/>
      <c r="C312" s="26">
        <v>2</v>
      </c>
      <c r="D312" s="26">
        <v>2</v>
      </c>
      <c r="E312" s="27">
        <v>0</v>
      </c>
      <c r="F312" s="26">
        <v>0</v>
      </c>
      <c r="G312" s="26">
        <v>0</v>
      </c>
      <c r="H312" s="26">
        <v>0</v>
      </c>
      <c r="I312" s="26">
        <v>0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4</v>
      </c>
      <c r="P312" s="28">
        <v>1</v>
      </c>
    </row>
    <row r="313" spans="1:16" x14ac:dyDescent="0.25">
      <c r="A313" s="29" t="s">
        <v>901</v>
      </c>
      <c r="B313" s="29" t="s">
        <v>902</v>
      </c>
      <c r="C313" s="14">
        <v>2</v>
      </c>
      <c r="D313" s="14">
        <v>2</v>
      </c>
      <c r="E313" s="30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4</v>
      </c>
      <c r="P313" s="23">
        <v>1</v>
      </c>
    </row>
    <row r="314" spans="1:16" ht="33.75" x14ac:dyDescent="0.25">
      <c r="A314" s="29" t="s">
        <v>903</v>
      </c>
      <c r="B314" s="29" t="s">
        <v>904</v>
      </c>
      <c r="C314" s="14">
        <v>0</v>
      </c>
      <c r="D314" s="14">
        <v>0</v>
      </c>
      <c r="E314" s="30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9" t="s">
        <v>905</v>
      </c>
      <c r="B315" s="29" t="s">
        <v>906</v>
      </c>
      <c r="C315" s="14">
        <v>0</v>
      </c>
      <c r="D315" s="14">
        <v>0</v>
      </c>
      <c r="E315" s="30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3.75" x14ac:dyDescent="0.25">
      <c r="A316" s="29" t="s">
        <v>907</v>
      </c>
      <c r="B316" s="29" t="s">
        <v>908</v>
      </c>
      <c r="C316" s="14">
        <v>0</v>
      </c>
      <c r="D316" s="14">
        <v>0</v>
      </c>
      <c r="E316" s="30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9" t="s">
        <v>909</v>
      </c>
      <c r="B317" s="29" t="s">
        <v>910</v>
      </c>
      <c r="C317" s="14">
        <v>0</v>
      </c>
      <c r="D317" s="14">
        <v>0</v>
      </c>
      <c r="E317" s="30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8" t="s">
        <v>911</v>
      </c>
      <c r="B318" s="189"/>
      <c r="C318" s="26">
        <v>0</v>
      </c>
      <c r="D318" s="26">
        <v>1</v>
      </c>
      <c r="E318" s="27">
        <v>-1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8">
        <v>0</v>
      </c>
    </row>
    <row r="319" spans="1:16" x14ac:dyDescent="0.25">
      <c r="A319" s="29" t="s">
        <v>912</v>
      </c>
      <c r="B319" s="29" t="s">
        <v>913</v>
      </c>
      <c r="C319" s="14">
        <v>0</v>
      </c>
      <c r="D319" s="14">
        <v>1</v>
      </c>
      <c r="E319" s="30">
        <v>-1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0</v>
      </c>
    </row>
    <row r="320" spans="1:16" x14ac:dyDescent="0.25">
      <c r="A320" s="188" t="s">
        <v>914</v>
      </c>
      <c r="B320" s="189"/>
      <c r="C320" s="26">
        <v>1</v>
      </c>
      <c r="D320" s="26">
        <v>1</v>
      </c>
      <c r="E320" s="27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8">
        <v>0</v>
      </c>
    </row>
    <row r="321" spans="1:16" ht="22.5" x14ac:dyDescent="0.25">
      <c r="A321" s="29" t="s">
        <v>915</v>
      </c>
      <c r="B321" s="29" t="s">
        <v>916</v>
      </c>
      <c r="C321" s="14">
        <v>1</v>
      </c>
      <c r="D321" s="14">
        <v>1</v>
      </c>
      <c r="E321" s="30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9" t="s">
        <v>917</v>
      </c>
      <c r="B322" s="29" t="s">
        <v>918</v>
      </c>
      <c r="C322" s="14">
        <v>0</v>
      </c>
      <c r="D322" s="14">
        <v>0</v>
      </c>
      <c r="E322" s="30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8" t="s">
        <v>919</v>
      </c>
      <c r="B323" s="189"/>
      <c r="C323" s="26">
        <v>4701</v>
      </c>
      <c r="D323" s="26">
        <v>4408</v>
      </c>
      <c r="E323" s="27">
        <v>6.6470054446460994E-2</v>
      </c>
      <c r="F323" s="26">
        <v>78</v>
      </c>
      <c r="G323" s="26">
        <v>0</v>
      </c>
      <c r="H323" s="26">
        <v>31</v>
      </c>
      <c r="I323" s="26">
        <v>0</v>
      </c>
      <c r="J323" s="26">
        <v>1</v>
      </c>
      <c r="K323" s="26">
        <v>0</v>
      </c>
      <c r="L323" s="26">
        <v>0</v>
      </c>
      <c r="M323" s="26">
        <v>0</v>
      </c>
      <c r="N323" s="26">
        <v>54</v>
      </c>
      <c r="O323" s="26">
        <v>1</v>
      </c>
      <c r="P323" s="28">
        <v>2</v>
      </c>
    </row>
    <row r="324" spans="1:16" x14ac:dyDescent="0.25">
      <c r="A324" s="29" t="s">
        <v>920</v>
      </c>
      <c r="B324" s="29" t="s">
        <v>921</v>
      </c>
      <c r="C324" s="14">
        <v>4701</v>
      </c>
      <c r="D324" s="14">
        <v>4408</v>
      </c>
      <c r="E324" s="30">
        <v>6.6470054446460994E-2</v>
      </c>
      <c r="F324" s="14">
        <v>78</v>
      </c>
      <c r="G324" s="14">
        <v>0</v>
      </c>
      <c r="H324" s="14">
        <v>31</v>
      </c>
      <c r="I324" s="14">
        <v>0</v>
      </c>
      <c r="J324" s="14">
        <v>1</v>
      </c>
      <c r="K324" s="14">
        <v>0</v>
      </c>
      <c r="L324" s="14">
        <v>0</v>
      </c>
      <c r="M324" s="14">
        <v>0</v>
      </c>
      <c r="N324" s="14">
        <v>54</v>
      </c>
      <c r="O324" s="14">
        <v>1</v>
      </c>
      <c r="P324" s="23">
        <v>2</v>
      </c>
    </row>
    <row r="325" spans="1:16" x14ac:dyDescent="0.25">
      <c r="A325" s="188" t="s">
        <v>922</v>
      </c>
      <c r="B325" s="189"/>
      <c r="C325" s="26">
        <v>1</v>
      </c>
      <c r="D325" s="26">
        <v>0</v>
      </c>
      <c r="E325" s="27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1</v>
      </c>
      <c r="O325" s="26">
        <v>0</v>
      </c>
      <c r="P325" s="28">
        <v>0</v>
      </c>
    </row>
    <row r="326" spans="1:16" ht="45" x14ac:dyDescent="0.25">
      <c r="A326" s="29" t="s">
        <v>923</v>
      </c>
      <c r="B326" s="29" t="s">
        <v>924</v>
      </c>
      <c r="C326" s="14">
        <v>0</v>
      </c>
      <c r="D326" s="14">
        <v>0</v>
      </c>
      <c r="E326" s="30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9" t="s">
        <v>925</v>
      </c>
      <c r="B327" s="29" t="s">
        <v>926</v>
      </c>
      <c r="C327" s="14">
        <v>0</v>
      </c>
      <c r="D327" s="14">
        <v>0</v>
      </c>
      <c r="E327" s="30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9" t="s">
        <v>927</v>
      </c>
      <c r="B328" s="29" t="s">
        <v>928</v>
      </c>
      <c r="C328" s="14">
        <v>0</v>
      </c>
      <c r="D328" s="14">
        <v>0</v>
      </c>
      <c r="E328" s="30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9" t="s">
        <v>929</v>
      </c>
      <c r="B329" s="29" t="s">
        <v>930</v>
      </c>
      <c r="C329" s="14">
        <v>0</v>
      </c>
      <c r="D329" s="14">
        <v>0</v>
      </c>
      <c r="E329" s="30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9" t="s">
        <v>931</v>
      </c>
      <c r="B330" s="29" t="s">
        <v>932</v>
      </c>
      <c r="C330" s="14">
        <v>0</v>
      </c>
      <c r="D330" s="14">
        <v>0</v>
      </c>
      <c r="E330" s="30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9" t="s">
        <v>933</v>
      </c>
      <c r="B331" s="29" t="s">
        <v>934</v>
      </c>
      <c r="C331" s="14">
        <v>0</v>
      </c>
      <c r="D331" s="14">
        <v>0</v>
      </c>
      <c r="E331" s="30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45" x14ac:dyDescent="0.25">
      <c r="A332" s="29" t="s">
        <v>935</v>
      </c>
      <c r="B332" s="29" t="s">
        <v>936</v>
      </c>
      <c r="C332" s="14">
        <v>1</v>
      </c>
      <c r="D332" s="14">
        <v>0</v>
      </c>
      <c r="E332" s="30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1</v>
      </c>
      <c r="O332" s="14">
        <v>0</v>
      </c>
      <c r="P332" s="23">
        <v>0</v>
      </c>
    </row>
    <row r="333" spans="1:16" ht="45" x14ac:dyDescent="0.25">
      <c r="A333" s="29" t="s">
        <v>937</v>
      </c>
      <c r="B333" s="29" t="s">
        <v>938</v>
      </c>
      <c r="C333" s="14">
        <v>0</v>
      </c>
      <c r="D333" s="14">
        <v>0</v>
      </c>
      <c r="E333" s="30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9" t="s">
        <v>939</v>
      </c>
      <c r="B334" s="29" t="s">
        <v>940</v>
      </c>
      <c r="C334" s="14">
        <v>0</v>
      </c>
      <c r="D334" s="14">
        <v>0</v>
      </c>
      <c r="E334" s="30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9" t="s">
        <v>941</v>
      </c>
      <c r="B335" s="29" t="s">
        <v>942</v>
      </c>
      <c r="C335" s="14">
        <v>0</v>
      </c>
      <c r="D335" s="14">
        <v>0</v>
      </c>
      <c r="E335" s="30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9" t="s">
        <v>943</v>
      </c>
      <c r="B336" s="29" t="s">
        <v>944</v>
      </c>
      <c r="C336" s="14">
        <v>0</v>
      </c>
      <c r="D336" s="14">
        <v>0</v>
      </c>
      <c r="E336" s="30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8" t="s">
        <v>945</v>
      </c>
      <c r="B337" s="189"/>
      <c r="C337" s="26">
        <v>0</v>
      </c>
      <c r="D337" s="26">
        <v>0</v>
      </c>
      <c r="E337" s="27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8">
        <v>0</v>
      </c>
    </row>
    <row r="338" spans="1:16" ht="22.5" x14ac:dyDescent="0.25">
      <c r="A338" s="29" t="s">
        <v>946</v>
      </c>
      <c r="B338" s="29" t="s">
        <v>947</v>
      </c>
      <c r="C338" s="14">
        <v>0</v>
      </c>
      <c r="D338" s="14">
        <v>0</v>
      </c>
      <c r="E338" s="30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8" t="s">
        <v>948</v>
      </c>
      <c r="B339" s="189"/>
      <c r="C339" s="26">
        <v>0</v>
      </c>
      <c r="D339" s="26">
        <v>0</v>
      </c>
      <c r="E339" s="27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8">
        <v>0</v>
      </c>
    </row>
    <row r="340" spans="1:16" ht="33.75" x14ac:dyDescent="0.25">
      <c r="A340" s="29" t="s">
        <v>949</v>
      </c>
      <c r="B340" s="29" t="s">
        <v>950</v>
      </c>
      <c r="C340" s="14">
        <v>0</v>
      </c>
      <c r="D340" s="14">
        <v>0</v>
      </c>
      <c r="E340" s="30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90" t="s">
        <v>951</v>
      </c>
      <c r="B341" s="191"/>
      <c r="C341" s="31">
        <v>31827</v>
      </c>
      <c r="D341" s="31">
        <v>30597</v>
      </c>
      <c r="E341" s="32">
        <v>4.02000196097657E-2</v>
      </c>
      <c r="F341" s="31">
        <v>4023</v>
      </c>
      <c r="G341" s="31">
        <v>2902</v>
      </c>
      <c r="H341" s="31">
        <v>3349</v>
      </c>
      <c r="I341" s="31">
        <v>2617</v>
      </c>
      <c r="J341" s="31">
        <v>57</v>
      </c>
      <c r="K341" s="31">
        <v>32</v>
      </c>
      <c r="L341" s="31">
        <v>8</v>
      </c>
      <c r="M341" s="31">
        <v>9</v>
      </c>
      <c r="N341" s="31">
        <v>296</v>
      </c>
      <c r="O341" s="31">
        <v>220</v>
      </c>
      <c r="P341" s="31">
        <v>5749</v>
      </c>
    </row>
  </sheetData>
  <sheetProtection algorithmName="SHA-512" hashValue="FyQEa0yTFWE9xiZ4rPjAwQH317vSyQ8Z+bHU6Ux6EGqHUraBtgGIFvZYHPSCTmMdklQRfR3Q7Wrt9pCURmp7Qg==" saltValue="0yvzwgHX85p45c+WO7Bzj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952</v>
      </c>
    </row>
    <row r="3" spans="1:3" x14ac:dyDescent="0.25">
      <c r="A3" s="8" t="s">
        <v>953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78" t="s">
        <v>954</v>
      </c>
      <c r="B5" s="13" t="s">
        <v>955</v>
      </c>
      <c r="C5" s="23">
        <v>0</v>
      </c>
    </row>
    <row r="6" spans="1:3" x14ac:dyDescent="0.25">
      <c r="A6" s="179"/>
      <c r="B6" s="13" t="s">
        <v>329</v>
      </c>
      <c r="C6" s="23">
        <v>119</v>
      </c>
    </row>
    <row r="7" spans="1:3" x14ac:dyDescent="0.25">
      <c r="A7" s="179"/>
      <c r="B7" s="13" t="s">
        <v>956</v>
      </c>
      <c r="C7" s="23">
        <v>16</v>
      </c>
    </row>
    <row r="8" spans="1:3" x14ac:dyDescent="0.25">
      <c r="A8" s="179"/>
      <c r="B8" s="13" t="s">
        <v>957</v>
      </c>
      <c r="C8" s="23">
        <v>20</v>
      </c>
    </row>
    <row r="9" spans="1:3" x14ac:dyDescent="0.25">
      <c r="A9" s="179"/>
      <c r="B9" s="13" t="s">
        <v>958</v>
      </c>
      <c r="C9" s="23">
        <v>36</v>
      </c>
    </row>
    <row r="10" spans="1:3" x14ac:dyDescent="0.25">
      <c r="A10" s="179"/>
      <c r="B10" s="13" t="s">
        <v>959</v>
      </c>
      <c r="C10" s="23">
        <v>23</v>
      </c>
    </row>
    <row r="11" spans="1:3" x14ac:dyDescent="0.25">
      <c r="A11" s="179"/>
      <c r="B11" s="13" t="s">
        <v>960</v>
      </c>
      <c r="C11" s="23">
        <v>38</v>
      </c>
    </row>
    <row r="12" spans="1:3" x14ac:dyDescent="0.25">
      <c r="A12" s="179"/>
      <c r="B12" s="13" t="s">
        <v>513</v>
      </c>
      <c r="C12" s="23">
        <v>59</v>
      </c>
    </row>
    <row r="13" spans="1:3" x14ac:dyDescent="0.25">
      <c r="A13" s="179"/>
      <c r="B13" s="13" t="s">
        <v>961</v>
      </c>
      <c r="C13" s="23">
        <v>16</v>
      </c>
    </row>
    <row r="14" spans="1:3" x14ac:dyDescent="0.25">
      <c r="A14" s="179"/>
      <c r="B14" s="13" t="s">
        <v>962</v>
      </c>
      <c r="C14" s="23">
        <v>0</v>
      </c>
    </row>
    <row r="15" spans="1:3" x14ac:dyDescent="0.25">
      <c r="A15" s="179"/>
      <c r="B15" s="13" t="s">
        <v>646</v>
      </c>
      <c r="C15" s="23">
        <v>1</v>
      </c>
    </row>
    <row r="16" spans="1:3" x14ac:dyDescent="0.25">
      <c r="A16" s="179"/>
      <c r="B16" s="13" t="s">
        <v>963</v>
      </c>
      <c r="C16" s="23">
        <v>15</v>
      </c>
    </row>
    <row r="17" spans="1:3" x14ac:dyDescent="0.25">
      <c r="A17" s="179"/>
      <c r="B17" s="13" t="s">
        <v>964</v>
      </c>
      <c r="C17" s="23">
        <v>77</v>
      </c>
    </row>
    <row r="18" spans="1:3" x14ac:dyDescent="0.25">
      <c r="A18" s="179"/>
      <c r="B18" s="13" t="s">
        <v>965</v>
      </c>
      <c r="C18" s="23">
        <v>13</v>
      </c>
    </row>
    <row r="19" spans="1:3" x14ac:dyDescent="0.25">
      <c r="A19" s="180"/>
      <c r="B19" s="13" t="s">
        <v>106</v>
      </c>
      <c r="C19" s="23">
        <v>110</v>
      </c>
    </row>
    <row r="20" spans="1:3" x14ac:dyDescent="0.25">
      <c r="A20" s="178" t="s">
        <v>966</v>
      </c>
      <c r="B20" s="13" t="s">
        <v>967</v>
      </c>
      <c r="C20" s="23">
        <v>19</v>
      </c>
    </row>
    <row r="21" spans="1:3" x14ac:dyDescent="0.25">
      <c r="A21" s="180"/>
      <c r="B21" s="13" t="s">
        <v>968</v>
      </c>
      <c r="C21" s="23">
        <v>0</v>
      </c>
    </row>
    <row r="22" spans="1:3" x14ac:dyDescent="0.25">
      <c r="A22" s="178" t="s">
        <v>969</v>
      </c>
      <c r="B22" s="13" t="s">
        <v>970</v>
      </c>
      <c r="C22" s="23">
        <v>163</v>
      </c>
    </row>
    <row r="23" spans="1:3" x14ac:dyDescent="0.25">
      <c r="A23" s="179"/>
      <c r="B23" s="13" t="s">
        <v>971</v>
      </c>
      <c r="C23" s="23">
        <v>86</v>
      </c>
    </row>
    <row r="24" spans="1:3" x14ac:dyDescent="0.25">
      <c r="A24" s="180"/>
      <c r="B24" s="13" t="s">
        <v>972</v>
      </c>
      <c r="C24" s="23">
        <v>0</v>
      </c>
    </row>
    <row r="25" spans="1:3" x14ac:dyDescent="0.25">
      <c r="A25" s="16"/>
    </row>
    <row r="26" spans="1:3" x14ac:dyDescent="0.25">
      <c r="A26" s="8" t="s">
        <v>973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974</v>
      </c>
      <c r="B28" s="17"/>
      <c r="C28" s="23">
        <v>158</v>
      </c>
    </row>
    <row r="29" spans="1:3" x14ac:dyDescent="0.25">
      <c r="A29" s="178" t="s">
        <v>975</v>
      </c>
      <c r="B29" s="13" t="s">
        <v>976</v>
      </c>
      <c r="C29" s="23">
        <v>0</v>
      </c>
    </row>
    <row r="30" spans="1:3" x14ac:dyDescent="0.25">
      <c r="A30" s="179"/>
      <c r="B30" s="13" t="s">
        <v>977</v>
      </c>
      <c r="C30" s="23">
        <v>6</v>
      </c>
    </row>
    <row r="31" spans="1:3" x14ac:dyDescent="0.25">
      <c r="A31" s="179"/>
      <c r="B31" s="13" t="s">
        <v>978</v>
      </c>
      <c r="C31" s="23">
        <v>1</v>
      </c>
    </row>
    <row r="32" spans="1:3" x14ac:dyDescent="0.25">
      <c r="A32" s="180"/>
      <c r="B32" s="13" t="s">
        <v>979</v>
      </c>
      <c r="C32" s="23">
        <v>0</v>
      </c>
    </row>
    <row r="33" spans="1:3" x14ac:dyDescent="0.25">
      <c r="A33" s="12" t="s">
        <v>980</v>
      </c>
      <c r="B33" s="17"/>
      <c r="C33" s="23">
        <v>1</v>
      </c>
    </row>
    <row r="34" spans="1:3" x14ac:dyDescent="0.25">
      <c r="A34" s="12" t="s">
        <v>981</v>
      </c>
      <c r="B34" s="17"/>
      <c r="C34" s="23">
        <v>72</v>
      </c>
    </row>
    <row r="35" spans="1:3" x14ac:dyDescent="0.25">
      <c r="A35" s="12" t="s">
        <v>982</v>
      </c>
      <c r="B35" s="17"/>
      <c r="C35" s="23">
        <v>28</v>
      </c>
    </row>
    <row r="36" spans="1:3" x14ac:dyDescent="0.25">
      <c r="A36" s="12" t="s">
        <v>983</v>
      </c>
      <c r="B36" s="17"/>
      <c r="C36" s="23">
        <v>1</v>
      </c>
    </row>
    <row r="37" spans="1:3" x14ac:dyDescent="0.25">
      <c r="A37" s="12" t="s">
        <v>984</v>
      </c>
      <c r="B37" s="17"/>
      <c r="C37" s="23">
        <v>0</v>
      </c>
    </row>
    <row r="38" spans="1:3" x14ac:dyDescent="0.25">
      <c r="A38" s="12" t="s">
        <v>985</v>
      </c>
      <c r="B38" s="17"/>
      <c r="C38" s="23">
        <v>1</v>
      </c>
    </row>
    <row r="39" spans="1:3" x14ac:dyDescent="0.25">
      <c r="A39" s="12" t="s">
        <v>972</v>
      </c>
      <c r="B39" s="17"/>
      <c r="C39" s="23">
        <v>64</v>
      </c>
    </row>
    <row r="40" spans="1:3" x14ac:dyDescent="0.25">
      <c r="A40" s="178" t="s">
        <v>986</v>
      </c>
      <c r="B40" s="13" t="s">
        <v>987</v>
      </c>
      <c r="C40" s="23">
        <v>14</v>
      </c>
    </row>
    <row r="41" spans="1:3" x14ac:dyDescent="0.25">
      <c r="A41" s="179"/>
      <c r="B41" s="13" t="s">
        <v>988</v>
      </c>
      <c r="C41" s="23">
        <v>8</v>
      </c>
    </row>
    <row r="42" spans="1:3" x14ac:dyDescent="0.25">
      <c r="A42" s="179"/>
      <c r="B42" s="13" t="s">
        <v>989</v>
      </c>
      <c r="C42" s="23">
        <v>9</v>
      </c>
    </row>
    <row r="43" spans="1:3" x14ac:dyDescent="0.25">
      <c r="A43" s="179"/>
      <c r="B43" s="13" t="s">
        <v>990</v>
      </c>
      <c r="C43" s="23">
        <v>0</v>
      </c>
    </row>
    <row r="44" spans="1:3" x14ac:dyDescent="0.25">
      <c r="A44" s="180"/>
      <c r="B44" s="13" t="s">
        <v>991</v>
      </c>
      <c r="C44" s="23">
        <v>0</v>
      </c>
    </row>
    <row r="45" spans="1:3" x14ac:dyDescent="0.25">
      <c r="A45" s="16"/>
    </row>
    <row r="46" spans="1:3" x14ac:dyDescent="0.25">
      <c r="A46" s="8" t="s">
        <v>992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3">
        <v>24</v>
      </c>
    </row>
    <row r="49" spans="1:3" x14ac:dyDescent="0.25">
      <c r="A49" s="178" t="s">
        <v>76</v>
      </c>
      <c r="B49" s="13" t="s">
        <v>993</v>
      </c>
      <c r="C49" s="23">
        <v>26</v>
      </c>
    </row>
    <row r="50" spans="1:3" x14ac:dyDescent="0.25">
      <c r="A50" s="180"/>
      <c r="B50" s="13" t="s">
        <v>994</v>
      </c>
      <c r="C50" s="23">
        <v>104</v>
      </c>
    </row>
    <row r="51" spans="1:3" x14ac:dyDescent="0.25">
      <c r="A51" s="178" t="s">
        <v>995</v>
      </c>
      <c r="B51" s="13" t="s">
        <v>996</v>
      </c>
      <c r="C51" s="23">
        <v>7</v>
      </c>
    </row>
    <row r="52" spans="1:3" x14ac:dyDescent="0.25">
      <c r="A52" s="180"/>
      <c r="B52" s="13" t="s">
        <v>997</v>
      </c>
      <c r="C52" s="23">
        <v>0</v>
      </c>
    </row>
    <row r="53" spans="1:3" x14ac:dyDescent="0.25">
      <c r="A53" s="16"/>
    </row>
    <row r="54" spans="1:3" x14ac:dyDescent="0.25">
      <c r="A54" s="8" t="s">
        <v>998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178" t="s">
        <v>240</v>
      </c>
      <c r="B56" s="13" t="s">
        <v>15</v>
      </c>
      <c r="C56" s="23">
        <v>827</v>
      </c>
    </row>
    <row r="57" spans="1:3" x14ac:dyDescent="0.25">
      <c r="A57" s="179"/>
      <c r="B57" s="13" t="s">
        <v>999</v>
      </c>
      <c r="C57" s="23">
        <v>121</v>
      </c>
    </row>
    <row r="58" spans="1:3" x14ac:dyDescent="0.25">
      <c r="A58" s="179"/>
      <c r="B58" s="13" t="s">
        <v>1000</v>
      </c>
      <c r="C58" s="23">
        <v>101</v>
      </c>
    </row>
    <row r="59" spans="1:3" x14ac:dyDescent="0.25">
      <c r="A59" s="179"/>
      <c r="B59" s="13" t="s">
        <v>1001</v>
      </c>
      <c r="C59" s="23">
        <v>291</v>
      </c>
    </row>
    <row r="60" spans="1:3" x14ac:dyDescent="0.25">
      <c r="A60" s="180"/>
      <c r="B60" s="13" t="s">
        <v>1002</v>
      </c>
      <c r="C60" s="23">
        <v>142</v>
      </c>
    </row>
    <row r="61" spans="1:3" x14ac:dyDescent="0.25">
      <c r="A61" s="178" t="s">
        <v>1003</v>
      </c>
      <c r="B61" s="13" t="s">
        <v>1004</v>
      </c>
      <c r="C61" s="23">
        <v>317</v>
      </c>
    </row>
    <row r="62" spans="1:3" x14ac:dyDescent="0.25">
      <c r="A62" s="179"/>
      <c r="B62" s="13" t="s">
        <v>1005</v>
      </c>
      <c r="C62" s="23">
        <v>41</v>
      </c>
    </row>
    <row r="63" spans="1:3" x14ac:dyDescent="0.25">
      <c r="A63" s="179"/>
      <c r="B63" s="13" t="s">
        <v>1006</v>
      </c>
      <c r="C63" s="23">
        <v>4</v>
      </c>
    </row>
    <row r="64" spans="1:3" x14ac:dyDescent="0.25">
      <c r="A64" s="179"/>
      <c r="B64" s="13" t="s">
        <v>1007</v>
      </c>
      <c r="C64" s="23">
        <v>135</v>
      </c>
    </row>
    <row r="65" spans="1:3" x14ac:dyDescent="0.25">
      <c r="A65" s="180"/>
      <c r="B65" s="13" t="s">
        <v>1002</v>
      </c>
      <c r="C65" s="23">
        <v>49</v>
      </c>
    </row>
    <row r="66" spans="1:3" x14ac:dyDescent="0.25">
      <c r="A66" s="16"/>
    </row>
    <row r="67" spans="1:3" x14ac:dyDescent="0.25">
      <c r="A67" s="8" t="s">
        <v>1008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1009</v>
      </c>
      <c r="B69" s="17"/>
      <c r="C69" s="23">
        <v>170</v>
      </c>
    </row>
    <row r="70" spans="1:3" ht="22.5" x14ac:dyDescent="0.25">
      <c r="A70" s="12" t="s">
        <v>1010</v>
      </c>
      <c r="B70" s="17"/>
      <c r="C70" s="23">
        <v>236</v>
      </c>
    </row>
    <row r="71" spans="1:3" ht="22.5" x14ac:dyDescent="0.25">
      <c r="A71" s="12" t="s">
        <v>1011</v>
      </c>
      <c r="B71" s="17"/>
      <c r="C71" s="23">
        <v>1128</v>
      </c>
    </row>
    <row r="72" spans="1:3" x14ac:dyDescent="0.25">
      <c r="A72" s="178" t="s">
        <v>1012</v>
      </c>
      <c r="B72" s="13" t="s">
        <v>1013</v>
      </c>
      <c r="C72" s="23">
        <v>0</v>
      </c>
    </row>
    <row r="73" spans="1:3" x14ac:dyDescent="0.25">
      <c r="A73" s="180"/>
      <c r="B73" s="13" t="s">
        <v>1014</v>
      </c>
      <c r="C73" s="23">
        <v>48</v>
      </c>
    </row>
    <row r="74" spans="1:3" x14ac:dyDescent="0.25">
      <c r="A74" s="12" t="s">
        <v>1015</v>
      </c>
      <c r="B74" s="17"/>
      <c r="C74" s="33"/>
    </row>
    <row r="75" spans="1:3" x14ac:dyDescent="0.25">
      <c r="A75" s="12" t="s">
        <v>1016</v>
      </c>
      <c r="B75" s="17"/>
      <c r="C75" s="23">
        <v>100</v>
      </c>
    </row>
    <row r="76" spans="1:3" ht="22.5" x14ac:dyDescent="0.25">
      <c r="A76" s="12" t="s">
        <v>1017</v>
      </c>
      <c r="B76" s="17"/>
      <c r="C76" s="23">
        <v>398</v>
      </c>
    </row>
    <row r="77" spans="1:3" x14ac:dyDescent="0.25">
      <c r="A77" s="12" t="s">
        <v>1018</v>
      </c>
      <c r="B77" s="17"/>
      <c r="C77" s="23">
        <v>33</v>
      </c>
    </row>
    <row r="78" spans="1:3" x14ac:dyDescent="0.25">
      <c r="A78" s="12" t="s">
        <v>1019</v>
      </c>
      <c r="B78" s="17"/>
      <c r="C78" s="23">
        <v>0</v>
      </c>
    </row>
    <row r="79" spans="1:3" x14ac:dyDescent="0.25">
      <c r="A79" s="12" t="s">
        <v>1020</v>
      </c>
      <c r="B79" s="17"/>
      <c r="C79" s="23">
        <v>0</v>
      </c>
    </row>
  </sheetData>
  <sheetProtection algorithmName="SHA-512" hashValue="4KoNVWnbtP8oeeXrcat98iw5380F6xrj8vzFpxvT3OGBMKsb7x+ZHaQdRUrGwdBkNGD3qXyJ/WcksD2n2b95wA==" saltValue="xRXdYn0QPX5WtfnU1EsDe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1021</v>
      </c>
    </row>
    <row r="3" spans="1:3" x14ac:dyDescent="0.25">
      <c r="A3" s="35" t="s">
        <v>1022</v>
      </c>
    </row>
    <row r="4" spans="1:3" x14ac:dyDescent="0.25">
      <c r="A4" s="36" t="s">
        <v>9</v>
      </c>
      <c r="B4" s="36" t="s">
        <v>10</v>
      </c>
      <c r="C4" s="37" t="s">
        <v>2</v>
      </c>
    </row>
    <row r="5" spans="1:3" x14ac:dyDescent="0.25">
      <c r="A5" s="194" t="s">
        <v>1023</v>
      </c>
      <c r="B5" s="39" t="s">
        <v>1024</v>
      </c>
      <c r="C5" s="40">
        <v>10</v>
      </c>
    </row>
    <row r="6" spans="1:3" x14ac:dyDescent="0.25">
      <c r="A6" s="195"/>
      <c r="B6" s="39" t="s">
        <v>299</v>
      </c>
      <c r="C6" s="40">
        <v>648</v>
      </c>
    </row>
    <row r="7" spans="1:3" x14ac:dyDescent="0.25">
      <c r="A7" s="195"/>
      <c r="B7" s="39" t="s">
        <v>1025</v>
      </c>
      <c r="C7" s="40">
        <v>95</v>
      </c>
    </row>
    <row r="8" spans="1:3" x14ac:dyDescent="0.25">
      <c r="A8" s="195"/>
      <c r="B8" s="39" t="s">
        <v>1026</v>
      </c>
      <c r="C8" s="40">
        <v>2</v>
      </c>
    </row>
    <row r="9" spans="1:3" x14ac:dyDescent="0.25">
      <c r="A9" s="195"/>
      <c r="B9" s="39" t="s">
        <v>1027</v>
      </c>
      <c r="C9" s="40">
        <v>1</v>
      </c>
    </row>
    <row r="10" spans="1:3" x14ac:dyDescent="0.25">
      <c r="A10" s="195"/>
      <c r="B10" s="39" t="s">
        <v>1028</v>
      </c>
      <c r="C10" s="40">
        <v>0</v>
      </c>
    </row>
    <row r="11" spans="1:3" x14ac:dyDescent="0.25">
      <c r="A11" s="196"/>
      <c r="B11" s="39" t="s">
        <v>1029</v>
      </c>
      <c r="C11" s="40">
        <v>0</v>
      </c>
    </row>
    <row r="12" spans="1:3" x14ac:dyDescent="0.25">
      <c r="A12" s="194" t="s">
        <v>1030</v>
      </c>
      <c r="B12" s="39" t="s">
        <v>60</v>
      </c>
      <c r="C12" s="40">
        <v>139</v>
      </c>
    </row>
    <row r="13" spans="1:3" x14ac:dyDescent="0.25">
      <c r="A13" s="195"/>
      <c r="B13" s="39" t="s">
        <v>1031</v>
      </c>
      <c r="C13" s="40">
        <v>21</v>
      </c>
    </row>
    <row r="14" spans="1:3" x14ac:dyDescent="0.25">
      <c r="A14" s="195"/>
      <c r="B14" s="39" t="s">
        <v>1032</v>
      </c>
      <c r="C14" s="40">
        <v>40</v>
      </c>
    </row>
    <row r="15" spans="1:3" x14ac:dyDescent="0.25">
      <c r="A15" s="196"/>
      <c r="B15" s="39" t="s">
        <v>1033</v>
      </c>
      <c r="C15" s="40">
        <v>28</v>
      </c>
    </row>
    <row r="16" spans="1:3" x14ac:dyDescent="0.25">
      <c r="A16" s="16"/>
    </row>
    <row r="17" spans="1:3" x14ac:dyDescent="0.25">
      <c r="A17" s="35" t="s">
        <v>1034</v>
      </c>
    </row>
    <row r="18" spans="1:3" x14ac:dyDescent="0.25">
      <c r="A18" s="36" t="s">
        <v>9</v>
      </c>
      <c r="B18" s="36" t="s">
        <v>10</v>
      </c>
      <c r="C18" s="37" t="s">
        <v>2</v>
      </c>
    </row>
    <row r="19" spans="1:3" x14ac:dyDescent="0.25">
      <c r="A19" s="38" t="s">
        <v>1035</v>
      </c>
      <c r="B19" s="41"/>
      <c r="C19" s="40">
        <v>14</v>
      </c>
    </row>
    <row r="20" spans="1:3" x14ac:dyDescent="0.25">
      <c r="A20" s="38" t="s">
        <v>1036</v>
      </c>
      <c r="B20" s="41"/>
      <c r="C20" s="40">
        <v>13</v>
      </c>
    </row>
    <row r="21" spans="1:3" x14ac:dyDescent="0.25">
      <c r="A21" s="38" t="s">
        <v>1037</v>
      </c>
      <c r="B21" s="41"/>
      <c r="C21" s="40">
        <v>18</v>
      </c>
    </row>
    <row r="22" spans="1:3" x14ac:dyDescent="0.25">
      <c r="A22" s="38" t="s">
        <v>1038</v>
      </c>
      <c r="B22" s="41"/>
      <c r="C22" s="40">
        <v>35</v>
      </c>
    </row>
    <row r="23" spans="1:3" x14ac:dyDescent="0.25">
      <c r="A23" s="38" t="s">
        <v>1039</v>
      </c>
      <c r="B23" s="41"/>
      <c r="C23" s="40">
        <v>189</v>
      </c>
    </row>
    <row r="24" spans="1:3" x14ac:dyDescent="0.25">
      <c r="A24" s="38" t="s">
        <v>1040</v>
      </c>
      <c r="B24" s="41"/>
      <c r="C24" s="40">
        <v>116</v>
      </c>
    </row>
    <row r="25" spans="1:3" x14ac:dyDescent="0.25">
      <c r="A25" s="38" t="s">
        <v>1041</v>
      </c>
      <c r="B25" s="41"/>
      <c r="C25" s="40">
        <v>45</v>
      </c>
    </row>
    <row r="26" spans="1:3" x14ac:dyDescent="0.25">
      <c r="A26" s="38" t="s">
        <v>1042</v>
      </c>
      <c r="B26" s="41"/>
      <c r="C26" s="40">
        <v>8</v>
      </c>
    </row>
    <row r="27" spans="1:3" x14ac:dyDescent="0.25">
      <c r="A27" s="38" t="s">
        <v>1043</v>
      </c>
      <c r="B27" s="41"/>
      <c r="C27" s="40">
        <v>2</v>
      </c>
    </row>
    <row r="28" spans="1:3" x14ac:dyDescent="0.25">
      <c r="A28" s="38" t="s">
        <v>1044</v>
      </c>
      <c r="B28" s="41"/>
      <c r="C28" s="40">
        <v>91</v>
      </c>
    </row>
    <row r="29" spans="1:3" x14ac:dyDescent="0.25">
      <c r="A29" s="16"/>
    </row>
    <row r="30" spans="1:3" x14ac:dyDescent="0.25">
      <c r="A30" s="35" t="s">
        <v>1045</v>
      </c>
    </row>
    <row r="31" spans="1:3" x14ac:dyDescent="0.25">
      <c r="A31" s="36" t="s">
        <v>9</v>
      </c>
      <c r="B31" s="36" t="s">
        <v>10</v>
      </c>
      <c r="C31" s="37" t="s">
        <v>2</v>
      </c>
    </row>
    <row r="32" spans="1:3" x14ac:dyDescent="0.25">
      <c r="A32" s="38" t="s">
        <v>1046</v>
      </c>
      <c r="B32" s="41"/>
      <c r="C32" s="40">
        <v>5</v>
      </c>
    </row>
    <row r="33" spans="1:6" x14ac:dyDescent="0.25">
      <c r="A33" s="38" t="s">
        <v>1047</v>
      </c>
      <c r="B33" s="41"/>
      <c r="C33" s="40">
        <v>21</v>
      </c>
    </row>
    <row r="34" spans="1:6" x14ac:dyDescent="0.25">
      <c r="A34" s="38" t="s">
        <v>1048</v>
      </c>
      <c r="B34" s="41"/>
      <c r="C34" s="40">
        <v>74</v>
      </c>
    </row>
    <row r="35" spans="1:6" x14ac:dyDescent="0.25">
      <c r="A35" s="38" t="s">
        <v>1049</v>
      </c>
      <c r="B35" s="41"/>
      <c r="C35" s="40">
        <v>74</v>
      </c>
    </row>
    <row r="36" spans="1:6" x14ac:dyDescent="0.25">
      <c r="A36" s="38" t="s">
        <v>1050</v>
      </c>
      <c r="B36" s="41"/>
      <c r="C36" s="40">
        <v>36</v>
      </c>
    </row>
    <row r="37" spans="1:6" x14ac:dyDescent="0.25">
      <c r="A37" s="38" t="s">
        <v>1051</v>
      </c>
      <c r="B37" s="41"/>
      <c r="C37" s="40">
        <v>38</v>
      </c>
    </row>
    <row r="38" spans="1:6" x14ac:dyDescent="0.25">
      <c r="A38" s="38" t="s">
        <v>1052</v>
      </c>
      <c r="B38" s="41"/>
      <c r="C38" s="40">
        <v>0</v>
      </c>
    </row>
    <row r="39" spans="1:6" x14ac:dyDescent="0.25">
      <c r="A39" s="38" t="s">
        <v>1053</v>
      </c>
      <c r="B39" s="41"/>
      <c r="C39" s="40">
        <v>0</v>
      </c>
    </row>
    <row r="40" spans="1:6" x14ac:dyDescent="0.25">
      <c r="A40" s="16"/>
    </row>
    <row r="41" spans="1:6" x14ac:dyDescent="0.25">
      <c r="A41" s="35" t="s">
        <v>1054</v>
      </c>
    </row>
    <row r="42" spans="1:6" x14ac:dyDescent="0.25">
      <c r="A42" s="36" t="s">
        <v>9</v>
      </c>
      <c r="B42" s="36" t="s">
        <v>10</v>
      </c>
      <c r="C42" s="37" t="s">
        <v>2</v>
      </c>
    </row>
    <row r="43" spans="1:6" x14ac:dyDescent="0.25">
      <c r="A43" s="38" t="s">
        <v>99</v>
      </c>
      <c r="B43" s="41"/>
      <c r="C43" s="40">
        <v>3</v>
      </c>
    </row>
    <row r="44" spans="1:6" x14ac:dyDescent="0.25">
      <c r="A44" s="38" t="s">
        <v>109</v>
      </c>
      <c r="B44" s="41"/>
      <c r="C44" s="40">
        <v>3</v>
      </c>
    </row>
    <row r="45" spans="1:6" x14ac:dyDescent="0.25">
      <c r="A45" s="38" t="s">
        <v>1055</v>
      </c>
      <c r="B45" s="41"/>
      <c r="C45" s="40">
        <v>0</v>
      </c>
    </row>
    <row r="46" spans="1:6" x14ac:dyDescent="0.25">
      <c r="A46" s="35" t="s">
        <v>1056</v>
      </c>
    </row>
    <row r="47" spans="1:6" ht="45" x14ac:dyDescent="0.25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25">
      <c r="A48" s="197" t="s">
        <v>954</v>
      </c>
      <c r="B48" s="44" t="s">
        <v>1058</v>
      </c>
      <c r="C48" s="45">
        <v>0</v>
      </c>
      <c r="D48" s="45">
        <v>0</v>
      </c>
      <c r="E48" s="45">
        <v>0</v>
      </c>
      <c r="F48" s="40">
        <v>0</v>
      </c>
    </row>
    <row r="49" spans="1:6" x14ac:dyDescent="0.25">
      <c r="A49" s="198"/>
      <c r="B49" s="44" t="s">
        <v>1059</v>
      </c>
      <c r="C49" s="45">
        <v>0</v>
      </c>
      <c r="D49" s="45">
        <v>0</v>
      </c>
      <c r="E49" s="45">
        <v>0</v>
      </c>
      <c r="F49" s="40">
        <v>0</v>
      </c>
    </row>
    <row r="50" spans="1:6" x14ac:dyDescent="0.25">
      <c r="A50" s="198"/>
      <c r="B50" s="44" t="s">
        <v>1060</v>
      </c>
      <c r="C50" s="45">
        <v>1</v>
      </c>
      <c r="D50" s="45">
        <v>0</v>
      </c>
      <c r="E50" s="45">
        <v>0</v>
      </c>
      <c r="F50" s="40">
        <v>0</v>
      </c>
    </row>
    <row r="51" spans="1:6" x14ac:dyDescent="0.25">
      <c r="A51" s="198"/>
      <c r="B51" s="44" t="s">
        <v>1061</v>
      </c>
      <c r="C51" s="45">
        <v>0</v>
      </c>
      <c r="D51" s="45">
        <v>0</v>
      </c>
      <c r="E51" s="45">
        <v>0</v>
      </c>
      <c r="F51" s="40">
        <v>0</v>
      </c>
    </row>
    <row r="52" spans="1:6" x14ac:dyDescent="0.25">
      <c r="A52" s="198"/>
      <c r="B52" s="44" t="s">
        <v>329</v>
      </c>
      <c r="C52" s="45">
        <v>19</v>
      </c>
      <c r="D52" s="45">
        <v>9</v>
      </c>
      <c r="E52" s="45">
        <v>10</v>
      </c>
      <c r="F52" s="40">
        <v>2</v>
      </c>
    </row>
    <row r="53" spans="1:6" x14ac:dyDescent="0.25">
      <c r="A53" s="198"/>
      <c r="B53" s="44" t="s">
        <v>1062</v>
      </c>
      <c r="C53" s="45">
        <v>326</v>
      </c>
      <c r="D53" s="45">
        <v>63</v>
      </c>
      <c r="E53" s="45">
        <v>27</v>
      </c>
      <c r="F53" s="40">
        <v>10</v>
      </c>
    </row>
    <row r="54" spans="1:6" x14ac:dyDescent="0.25">
      <c r="A54" s="198"/>
      <c r="B54" s="44" t="s">
        <v>1063</v>
      </c>
      <c r="C54" s="45">
        <v>69</v>
      </c>
      <c r="D54" s="45">
        <v>25</v>
      </c>
      <c r="E54" s="45">
        <v>9</v>
      </c>
      <c r="F54" s="40">
        <v>6</v>
      </c>
    </row>
    <row r="55" spans="1:6" x14ac:dyDescent="0.25">
      <c r="A55" s="198"/>
      <c r="B55" s="44" t="s">
        <v>1064</v>
      </c>
      <c r="C55" s="45">
        <v>0</v>
      </c>
      <c r="D55" s="45">
        <v>1</v>
      </c>
      <c r="E55" s="45">
        <v>1</v>
      </c>
      <c r="F55" s="40">
        <v>0</v>
      </c>
    </row>
    <row r="56" spans="1:6" x14ac:dyDescent="0.25">
      <c r="A56" s="198"/>
      <c r="B56" s="44" t="s">
        <v>1065</v>
      </c>
      <c r="C56" s="45">
        <v>1</v>
      </c>
      <c r="D56" s="45">
        <v>0</v>
      </c>
      <c r="E56" s="45">
        <v>0</v>
      </c>
      <c r="F56" s="40">
        <v>0</v>
      </c>
    </row>
    <row r="57" spans="1:6" x14ac:dyDescent="0.25">
      <c r="A57" s="198"/>
      <c r="B57" s="44" t="s">
        <v>1066</v>
      </c>
      <c r="C57" s="45">
        <v>8</v>
      </c>
      <c r="D57" s="45">
        <v>2</v>
      </c>
      <c r="E57" s="45">
        <v>5</v>
      </c>
      <c r="F57" s="40">
        <v>1</v>
      </c>
    </row>
    <row r="58" spans="1:6" x14ac:dyDescent="0.25">
      <c r="A58" s="198"/>
      <c r="B58" s="44" t="s">
        <v>1067</v>
      </c>
      <c r="C58" s="45">
        <v>3</v>
      </c>
      <c r="D58" s="45">
        <v>0</v>
      </c>
      <c r="E58" s="45">
        <v>1</v>
      </c>
      <c r="F58" s="40">
        <v>1</v>
      </c>
    </row>
    <row r="59" spans="1:6" x14ac:dyDescent="0.25">
      <c r="A59" s="198"/>
      <c r="B59" s="44" t="s">
        <v>1068</v>
      </c>
      <c r="C59" s="45">
        <v>2</v>
      </c>
      <c r="D59" s="45">
        <v>0</v>
      </c>
      <c r="E59" s="45">
        <v>0</v>
      </c>
      <c r="F59" s="40">
        <v>0</v>
      </c>
    </row>
    <row r="60" spans="1:6" x14ac:dyDescent="0.25">
      <c r="A60" s="198"/>
      <c r="B60" s="44" t="s">
        <v>400</v>
      </c>
      <c r="C60" s="45">
        <v>0</v>
      </c>
      <c r="D60" s="45">
        <v>0</v>
      </c>
      <c r="E60" s="45">
        <v>0</v>
      </c>
      <c r="F60" s="40">
        <v>0</v>
      </c>
    </row>
    <row r="61" spans="1:6" x14ac:dyDescent="0.25">
      <c r="A61" s="198"/>
      <c r="B61" s="44" t="s">
        <v>1069</v>
      </c>
      <c r="C61" s="45">
        <v>0</v>
      </c>
      <c r="D61" s="45">
        <v>0</v>
      </c>
      <c r="E61" s="45">
        <v>0</v>
      </c>
      <c r="F61" s="40">
        <v>0</v>
      </c>
    </row>
    <row r="62" spans="1:6" x14ac:dyDescent="0.25">
      <c r="A62" s="198"/>
      <c r="B62" s="44" t="s">
        <v>1070</v>
      </c>
      <c r="C62" s="45">
        <v>0</v>
      </c>
      <c r="D62" s="45">
        <v>0</v>
      </c>
      <c r="E62" s="45">
        <v>0</v>
      </c>
      <c r="F62" s="40">
        <v>0</v>
      </c>
    </row>
    <row r="63" spans="1:6" x14ac:dyDescent="0.25">
      <c r="A63" s="198"/>
      <c r="B63" s="44" t="s">
        <v>1071</v>
      </c>
      <c r="C63" s="45">
        <v>0</v>
      </c>
      <c r="D63" s="45">
        <v>0</v>
      </c>
      <c r="E63" s="45">
        <v>0</v>
      </c>
      <c r="F63" s="40">
        <v>0</v>
      </c>
    </row>
    <row r="64" spans="1:6" x14ac:dyDescent="0.25">
      <c r="A64" s="198"/>
      <c r="B64" s="44" t="s">
        <v>1072</v>
      </c>
      <c r="C64" s="45">
        <v>35</v>
      </c>
      <c r="D64" s="45">
        <v>19</v>
      </c>
      <c r="E64" s="45">
        <v>9</v>
      </c>
      <c r="F64" s="40">
        <v>7</v>
      </c>
    </row>
    <row r="65" spans="1:6" x14ac:dyDescent="0.25">
      <c r="A65" s="198"/>
      <c r="B65" s="44" t="s">
        <v>1073</v>
      </c>
      <c r="C65" s="45">
        <v>1</v>
      </c>
      <c r="D65" s="45">
        <v>0</v>
      </c>
      <c r="E65" s="45">
        <v>0</v>
      </c>
      <c r="F65" s="40">
        <v>0</v>
      </c>
    </row>
    <row r="66" spans="1:6" x14ac:dyDescent="0.25">
      <c r="A66" s="199"/>
      <c r="B66" s="44" t="s">
        <v>1074</v>
      </c>
      <c r="C66" s="45">
        <v>0</v>
      </c>
      <c r="D66" s="45">
        <v>0</v>
      </c>
      <c r="E66" s="45">
        <v>0</v>
      </c>
      <c r="F66" s="40">
        <v>0</v>
      </c>
    </row>
    <row r="67" spans="1:6" x14ac:dyDescent="0.25">
      <c r="A67" s="192" t="s">
        <v>1075</v>
      </c>
      <c r="B67" s="193"/>
      <c r="C67" s="46">
        <v>465</v>
      </c>
      <c r="D67" s="46">
        <v>119</v>
      </c>
      <c r="E67" s="46">
        <v>62</v>
      </c>
      <c r="F67" s="46">
        <v>27</v>
      </c>
    </row>
    <row r="68" spans="1:6" x14ac:dyDescent="0.25">
      <c r="A68" s="197" t="s">
        <v>969</v>
      </c>
      <c r="B68" s="44" t="s">
        <v>1076</v>
      </c>
      <c r="C68" s="45">
        <v>10</v>
      </c>
      <c r="D68" s="45">
        <v>0</v>
      </c>
      <c r="E68" s="45">
        <v>0</v>
      </c>
      <c r="F68" s="40">
        <v>0</v>
      </c>
    </row>
    <row r="69" spans="1:6" x14ac:dyDescent="0.25">
      <c r="A69" s="198"/>
      <c r="B69" s="44" t="s">
        <v>1077</v>
      </c>
      <c r="C69" s="45">
        <v>2</v>
      </c>
      <c r="D69" s="45">
        <v>0</v>
      </c>
      <c r="E69" s="45">
        <v>0</v>
      </c>
      <c r="F69" s="40">
        <v>0</v>
      </c>
    </row>
    <row r="70" spans="1:6" x14ac:dyDescent="0.25">
      <c r="A70" s="199"/>
      <c r="B70" s="44" t="s">
        <v>106</v>
      </c>
      <c r="C70" s="45">
        <v>7</v>
      </c>
      <c r="D70" s="45">
        <v>0</v>
      </c>
      <c r="E70" s="45">
        <v>0</v>
      </c>
      <c r="F70" s="40">
        <v>0</v>
      </c>
    </row>
    <row r="71" spans="1:6" x14ac:dyDescent="0.25">
      <c r="A71" s="192" t="s">
        <v>1078</v>
      </c>
      <c r="B71" s="193"/>
      <c r="C71" s="46">
        <v>19</v>
      </c>
      <c r="D71" s="46">
        <v>0</v>
      </c>
      <c r="E71" s="46">
        <v>0</v>
      </c>
      <c r="F71" s="46">
        <v>0</v>
      </c>
    </row>
  </sheetData>
  <sheetProtection algorithmName="SHA-512" hashValue="DLTKQ9HOdaI89IknUFjyNiI4opNw9n6LZFHMezuWXvEwJdFjYFb+APsuL8XFOasBe5KJ8l9X18f3i3CS0/a06g==" saltValue="if0kREUH7o/T4ANo6F4Ap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1079</v>
      </c>
    </row>
    <row r="3" spans="1:3" x14ac:dyDescent="0.25">
      <c r="A3" s="8" t="s">
        <v>1080</v>
      </c>
    </row>
    <row r="4" spans="1:3" x14ac:dyDescent="0.25">
      <c r="A4" s="9" t="s">
        <v>9</v>
      </c>
      <c r="B4" s="47" t="s">
        <v>10</v>
      </c>
      <c r="C4" s="11" t="s">
        <v>2</v>
      </c>
    </row>
    <row r="5" spans="1:3" x14ac:dyDescent="0.25">
      <c r="A5" s="185" t="s">
        <v>1081</v>
      </c>
      <c r="B5" s="13" t="s">
        <v>1082</v>
      </c>
      <c r="C5" s="23">
        <v>1107</v>
      </c>
    </row>
    <row r="6" spans="1:3" x14ac:dyDescent="0.25">
      <c r="A6" s="186"/>
      <c r="B6" s="13" t="s">
        <v>1024</v>
      </c>
      <c r="C6" s="23">
        <v>136</v>
      </c>
    </row>
    <row r="7" spans="1:3" x14ac:dyDescent="0.25">
      <c r="A7" s="186"/>
      <c r="B7" s="13" t="s">
        <v>1083</v>
      </c>
      <c r="C7" s="23">
        <v>1566</v>
      </c>
    </row>
    <row r="8" spans="1:3" x14ac:dyDescent="0.25">
      <c r="A8" s="186"/>
      <c r="B8" s="13" t="s">
        <v>1084</v>
      </c>
      <c r="C8" s="23">
        <v>180</v>
      </c>
    </row>
    <row r="9" spans="1:3" x14ac:dyDescent="0.25">
      <c r="A9" s="186"/>
      <c r="B9" s="13" t="s">
        <v>1026</v>
      </c>
      <c r="C9" s="23">
        <v>5</v>
      </c>
    </row>
    <row r="10" spans="1:3" x14ac:dyDescent="0.25">
      <c r="A10" s="186"/>
      <c r="B10" s="13" t="s">
        <v>1027</v>
      </c>
      <c r="C10" s="23">
        <v>6</v>
      </c>
    </row>
    <row r="11" spans="1:3" x14ac:dyDescent="0.25">
      <c r="A11" s="186"/>
      <c r="B11" s="13" t="s">
        <v>1085</v>
      </c>
      <c r="C11" s="23">
        <v>0</v>
      </c>
    </row>
    <row r="12" spans="1:3" x14ac:dyDescent="0.25">
      <c r="A12" s="187"/>
      <c r="B12" s="13" t="s">
        <v>1086</v>
      </c>
      <c r="C12" s="23">
        <v>1</v>
      </c>
    </row>
    <row r="13" spans="1:3" x14ac:dyDescent="0.25">
      <c r="A13" s="16"/>
    </row>
    <row r="14" spans="1:3" x14ac:dyDescent="0.25">
      <c r="A14" s="8" t="s">
        <v>1087</v>
      </c>
    </row>
    <row r="15" spans="1:3" x14ac:dyDescent="0.25">
      <c r="A15" s="9" t="s">
        <v>9</v>
      </c>
      <c r="B15" s="47" t="s">
        <v>10</v>
      </c>
      <c r="C15" s="11" t="s">
        <v>2</v>
      </c>
    </row>
    <row r="16" spans="1:3" x14ac:dyDescent="0.25">
      <c r="A16" s="22" t="s">
        <v>1088</v>
      </c>
      <c r="B16" s="17"/>
      <c r="C16" s="23">
        <v>716</v>
      </c>
    </row>
    <row r="17" spans="1:3" x14ac:dyDescent="0.25">
      <c r="A17" s="22" t="s">
        <v>1089</v>
      </c>
      <c r="B17" s="17"/>
      <c r="C17" s="23">
        <v>161</v>
      </c>
    </row>
    <row r="18" spans="1:3" x14ac:dyDescent="0.25">
      <c r="A18" s="22" t="s">
        <v>1090</v>
      </c>
      <c r="B18" s="17"/>
      <c r="C18" s="23">
        <v>278</v>
      </c>
    </row>
    <row r="19" spans="1:3" x14ac:dyDescent="0.25">
      <c r="A19" s="22" t="s">
        <v>1091</v>
      </c>
      <c r="B19" s="17"/>
      <c r="C19" s="23">
        <v>107</v>
      </c>
    </row>
    <row r="20" spans="1:3" x14ac:dyDescent="0.25">
      <c r="A20" s="16"/>
    </row>
    <row r="21" spans="1:3" x14ac:dyDescent="0.25">
      <c r="A21" s="8" t="s">
        <v>1092</v>
      </c>
    </row>
    <row r="22" spans="1:3" x14ac:dyDescent="0.25">
      <c r="A22" s="9" t="s">
        <v>9</v>
      </c>
      <c r="B22" s="47" t="s">
        <v>10</v>
      </c>
      <c r="C22" s="11" t="s">
        <v>2</v>
      </c>
    </row>
    <row r="23" spans="1:3" x14ac:dyDescent="0.25">
      <c r="A23" s="22" t="s">
        <v>1093</v>
      </c>
      <c r="B23" s="17"/>
      <c r="C23" s="23">
        <v>1</v>
      </c>
    </row>
    <row r="24" spans="1:3" x14ac:dyDescent="0.25">
      <c r="A24" s="22" t="s">
        <v>1094</v>
      </c>
      <c r="B24" s="17"/>
      <c r="C24" s="23">
        <v>23</v>
      </c>
    </row>
    <row r="25" spans="1:3" x14ac:dyDescent="0.25">
      <c r="A25" s="22" t="s">
        <v>1095</v>
      </c>
      <c r="B25" s="17"/>
      <c r="C25" s="23">
        <v>0</v>
      </c>
    </row>
    <row r="26" spans="1:3" x14ac:dyDescent="0.25">
      <c r="A26" s="22" t="s">
        <v>1096</v>
      </c>
      <c r="B26" s="17"/>
      <c r="C26" s="23">
        <v>2</v>
      </c>
    </row>
    <row r="27" spans="1:3" x14ac:dyDescent="0.25">
      <c r="A27" s="22" t="s">
        <v>1097</v>
      </c>
      <c r="B27" s="17"/>
      <c r="C27" s="23">
        <v>2</v>
      </c>
    </row>
    <row r="28" spans="1:3" x14ac:dyDescent="0.25">
      <c r="A28" s="22" t="s">
        <v>1098</v>
      </c>
      <c r="B28" s="17"/>
      <c r="C28" s="23">
        <v>18</v>
      </c>
    </row>
    <row r="29" spans="1:3" x14ac:dyDescent="0.25">
      <c r="A29" s="16"/>
    </row>
    <row r="30" spans="1:3" x14ac:dyDescent="0.25">
      <c r="A30" s="8" t="s">
        <v>1099</v>
      </c>
    </row>
    <row r="31" spans="1:3" x14ac:dyDescent="0.25">
      <c r="A31" s="9" t="s">
        <v>9</v>
      </c>
      <c r="B31" s="47" t="s">
        <v>10</v>
      </c>
      <c r="C31" s="11" t="s">
        <v>2</v>
      </c>
    </row>
    <row r="32" spans="1:3" x14ac:dyDescent="0.25">
      <c r="A32" s="22" t="s">
        <v>1100</v>
      </c>
      <c r="B32" s="17"/>
      <c r="C32" s="23">
        <v>0</v>
      </c>
    </row>
    <row r="33" spans="1:3" x14ac:dyDescent="0.25">
      <c r="A33" s="22" t="s">
        <v>1101</v>
      </c>
      <c r="B33" s="17"/>
      <c r="C33" s="23">
        <v>1</v>
      </c>
    </row>
    <row r="34" spans="1:3" x14ac:dyDescent="0.25">
      <c r="A34" s="16"/>
    </row>
    <row r="35" spans="1:3" x14ac:dyDescent="0.25">
      <c r="A35" s="8" t="s">
        <v>1045</v>
      </c>
    </row>
    <row r="36" spans="1:3" x14ac:dyDescent="0.25">
      <c r="A36" s="9" t="s">
        <v>9</v>
      </c>
      <c r="B36" s="47" t="s">
        <v>10</v>
      </c>
      <c r="C36" s="11" t="s">
        <v>2</v>
      </c>
    </row>
    <row r="37" spans="1:3" x14ac:dyDescent="0.25">
      <c r="A37" s="22" t="s">
        <v>1102</v>
      </c>
      <c r="B37" s="17"/>
      <c r="C37" s="23">
        <v>24</v>
      </c>
    </row>
    <row r="38" spans="1:3" x14ac:dyDescent="0.25">
      <c r="A38" s="22" t="s">
        <v>1103</v>
      </c>
      <c r="B38" s="17"/>
      <c r="C38" s="23">
        <v>15</v>
      </c>
    </row>
    <row r="39" spans="1:3" x14ac:dyDescent="0.25">
      <c r="A39" s="22" t="s">
        <v>1104</v>
      </c>
      <c r="B39" s="17"/>
      <c r="C39" s="23">
        <v>553</v>
      </c>
    </row>
    <row r="40" spans="1:3" x14ac:dyDescent="0.25">
      <c r="A40" s="22" t="s">
        <v>1105</v>
      </c>
      <c r="B40" s="17"/>
      <c r="C40" s="23">
        <v>272</v>
      </c>
    </row>
    <row r="41" spans="1:3" x14ac:dyDescent="0.25">
      <c r="A41" s="22" t="s">
        <v>1106</v>
      </c>
      <c r="B41" s="17"/>
      <c r="C41" s="23">
        <v>243</v>
      </c>
    </row>
    <row r="42" spans="1:3" x14ac:dyDescent="0.25">
      <c r="A42" s="22" t="s">
        <v>1107</v>
      </c>
      <c r="B42" s="17"/>
      <c r="C42" s="23">
        <v>40</v>
      </c>
    </row>
    <row r="43" spans="1:3" x14ac:dyDescent="0.25">
      <c r="A43" s="16"/>
    </row>
    <row r="44" spans="1:3" x14ac:dyDescent="0.25">
      <c r="A44" s="8" t="s">
        <v>1108</v>
      </c>
    </row>
    <row r="45" spans="1:3" x14ac:dyDescent="0.25">
      <c r="A45" s="9" t="s">
        <v>9</v>
      </c>
      <c r="B45" s="47" t="s">
        <v>10</v>
      </c>
      <c r="C45" s="11" t="s">
        <v>2</v>
      </c>
    </row>
    <row r="46" spans="1:3" x14ac:dyDescent="0.25">
      <c r="A46" s="22" t="s">
        <v>1109</v>
      </c>
      <c r="B46" s="17"/>
      <c r="C46" s="23">
        <v>13</v>
      </c>
    </row>
    <row r="47" spans="1:3" x14ac:dyDescent="0.25">
      <c r="A47" s="22" t="s">
        <v>1110</v>
      </c>
      <c r="B47" s="17"/>
      <c r="C47" s="23">
        <v>9</v>
      </c>
    </row>
    <row r="48" spans="1:3" x14ac:dyDescent="0.25">
      <c r="A48" s="16"/>
    </row>
    <row r="49" spans="1:6" x14ac:dyDescent="0.25">
      <c r="A49" s="8" t="s">
        <v>1111</v>
      </c>
    </row>
    <row r="50" spans="1:6" x14ac:dyDescent="0.25">
      <c r="A50" s="9" t="s">
        <v>9</v>
      </c>
      <c r="B50" s="47" t="s">
        <v>10</v>
      </c>
      <c r="C50" s="11" t="s">
        <v>2</v>
      </c>
    </row>
    <row r="51" spans="1:6" x14ac:dyDescent="0.25">
      <c r="A51" s="185" t="s">
        <v>1112</v>
      </c>
      <c r="B51" s="13" t="s">
        <v>1113</v>
      </c>
      <c r="C51" s="23">
        <v>129</v>
      </c>
    </row>
    <row r="52" spans="1:6" x14ac:dyDescent="0.25">
      <c r="A52" s="186"/>
      <c r="B52" s="13" t="s">
        <v>1114</v>
      </c>
      <c r="C52" s="23">
        <v>136</v>
      </c>
    </row>
    <row r="53" spans="1:6" x14ac:dyDescent="0.25">
      <c r="A53" s="186"/>
      <c r="B53" s="13" t="s">
        <v>1115</v>
      </c>
      <c r="C53" s="23">
        <v>133</v>
      </c>
    </row>
    <row r="54" spans="1:6" x14ac:dyDescent="0.25">
      <c r="A54" s="187"/>
      <c r="B54" s="13" t="s">
        <v>1116</v>
      </c>
      <c r="C54" s="23">
        <v>1</v>
      </c>
    </row>
    <row r="55" spans="1:6" x14ac:dyDescent="0.25">
      <c r="A55" s="16"/>
    </row>
    <row r="56" spans="1:6" x14ac:dyDescent="0.25">
      <c r="A56" s="8" t="s">
        <v>1054</v>
      </c>
    </row>
    <row r="57" spans="1:6" x14ac:dyDescent="0.25">
      <c r="A57" s="9" t="s">
        <v>9</v>
      </c>
      <c r="B57" s="47" t="s">
        <v>10</v>
      </c>
      <c r="C57" s="11" t="s">
        <v>2</v>
      </c>
    </row>
    <row r="58" spans="1:6" x14ac:dyDescent="0.25">
      <c r="A58" s="22" t="s">
        <v>99</v>
      </c>
      <c r="B58" s="17"/>
      <c r="C58" s="23">
        <v>6</v>
      </c>
    </row>
    <row r="59" spans="1:6" x14ac:dyDescent="0.25">
      <c r="A59" s="22" t="s">
        <v>109</v>
      </c>
      <c r="B59" s="17"/>
      <c r="C59" s="23">
        <v>5</v>
      </c>
    </row>
    <row r="60" spans="1:6" x14ac:dyDescent="0.25">
      <c r="A60" s="22" t="s">
        <v>1055</v>
      </c>
      <c r="B60" s="17"/>
      <c r="C60" s="23">
        <v>1</v>
      </c>
    </row>
    <row r="61" spans="1:6" x14ac:dyDescent="0.25">
      <c r="A61" s="8" t="s">
        <v>1056</v>
      </c>
    </row>
    <row r="62" spans="1:6" ht="33.75" x14ac:dyDescent="0.25">
      <c r="A62" s="9" t="s">
        <v>9</v>
      </c>
      <c r="B62" s="47" t="s">
        <v>10</v>
      </c>
      <c r="C62" s="25" t="s">
        <v>99</v>
      </c>
      <c r="D62" s="25" t="s">
        <v>1057</v>
      </c>
      <c r="E62" s="25" t="s">
        <v>1032</v>
      </c>
      <c r="F62" s="25" t="s">
        <v>1031</v>
      </c>
    </row>
    <row r="63" spans="1:6" x14ac:dyDescent="0.25">
      <c r="A63" s="185" t="s">
        <v>954</v>
      </c>
      <c r="B63" s="13" t="s">
        <v>1058</v>
      </c>
      <c r="C63" s="14">
        <v>0</v>
      </c>
      <c r="D63" s="14">
        <v>0</v>
      </c>
      <c r="E63" s="14">
        <v>0</v>
      </c>
      <c r="F63" s="23">
        <v>0</v>
      </c>
    </row>
    <row r="64" spans="1:6" x14ac:dyDescent="0.25">
      <c r="A64" s="186"/>
      <c r="B64" s="13" t="s">
        <v>1059</v>
      </c>
      <c r="C64" s="14">
        <v>0</v>
      </c>
      <c r="D64" s="14">
        <v>0</v>
      </c>
      <c r="E64" s="14">
        <v>0</v>
      </c>
      <c r="F64" s="23">
        <v>0</v>
      </c>
    </row>
    <row r="65" spans="1:6" x14ac:dyDescent="0.25">
      <c r="A65" s="186"/>
      <c r="B65" s="13" t="s">
        <v>1060</v>
      </c>
      <c r="C65" s="14">
        <v>0</v>
      </c>
      <c r="D65" s="14">
        <v>0</v>
      </c>
      <c r="E65" s="14">
        <v>0</v>
      </c>
      <c r="F65" s="23">
        <v>0</v>
      </c>
    </row>
    <row r="66" spans="1:6" x14ac:dyDescent="0.25">
      <c r="A66" s="186"/>
      <c r="B66" s="13" t="s">
        <v>1061</v>
      </c>
      <c r="C66" s="14">
        <v>1</v>
      </c>
      <c r="D66" s="14">
        <v>0</v>
      </c>
      <c r="E66" s="14">
        <v>0</v>
      </c>
      <c r="F66" s="23">
        <v>0</v>
      </c>
    </row>
    <row r="67" spans="1:6" x14ac:dyDescent="0.25">
      <c r="A67" s="186"/>
      <c r="B67" s="13" t="s">
        <v>329</v>
      </c>
      <c r="C67" s="14">
        <v>20</v>
      </c>
      <c r="D67" s="14">
        <v>35</v>
      </c>
      <c r="E67" s="14">
        <v>28</v>
      </c>
      <c r="F67" s="23">
        <v>28</v>
      </c>
    </row>
    <row r="68" spans="1:6" x14ac:dyDescent="0.25">
      <c r="A68" s="186"/>
      <c r="B68" s="13" t="s">
        <v>1117</v>
      </c>
      <c r="C68" s="14">
        <v>1107</v>
      </c>
      <c r="D68" s="14">
        <v>242</v>
      </c>
      <c r="E68" s="14">
        <v>106</v>
      </c>
      <c r="F68" s="23">
        <v>155</v>
      </c>
    </row>
    <row r="69" spans="1:6" x14ac:dyDescent="0.25">
      <c r="A69" s="186"/>
      <c r="B69" s="13" t="s">
        <v>1118</v>
      </c>
      <c r="C69" s="14">
        <v>217</v>
      </c>
      <c r="D69" s="14">
        <v>54</v>
      </c>
      <c r="E69" s="14">
        <v>38</v>
      </c>
      <c r="F69" s="23">
        <v>56</v>
      </c>
    </row>
    <row r="70" spans="1:6" x14ac:dyDescent="0.25">
      <c r="A70" s="186"/>
      <c r="B70" s="13" t="s">
        <v>1064</v>
      </c>
      <c r="C70" s="14">
        <v>7</v>
      </c>
      <c r="D70" s="14">
        <v>3</v>
      </c>
      <c r="E70" s="14">
        <v>3</v>
      </c>
      <c r="F70" s="23">
        <v>0</v>
      </c>
    </row>
    <row r="71" spans="1:6" x14ac:dyDescent="0.25">
      <c r="A71" s="186"/>
      <c r="B71" s="13" t="s">
        <v>1119</v>
      </c>
      <c r="C71" s="14">
        <v>5</v>
      </c>
      <c r="D71" s="14">
        <v>0</v>
      </c>
      <c r="E71" s="14">
        <v>0</v>
      </c>
      <c r="F71" s="23">
        <v>0</v>
      </c>
    </row>
    <row r="72" spans="1:6" x14ac:dyDescent="0.25">
      <c r="A72" s="186"/>
      <c r="B72" s="13" t="s">
        <v>1120</v>
      </c>
      <c r="C72" s="14">
        <v>15</v>
      </c>
      <c r="D72" s="14">
        <v>27</v>
      </c>
      <c r="E72" s="14">
        <v>19</v>
      </c>
      <c r="F72" s="23">
        <v>26</v>
      </c>
    </row>
    <row r="73" spans="1:6" x14ac:dyDescent="0.25">
      <c r="A73" s="186"/>
      <c r="B73" s="13" t="s">
        <v>1121</v>
      </c>
      <c r="C73" s="14">
        <v>11</v>
      </c>
      <c r="D73" s="14">
        <v>17</v>
      </c>
      <c r="E73" s="14">
        <v>8</v>
      </c>
      <c r="F73" s="23">
        <v>17</v>
      </c>
    </row>
    <row r="74" spans="1:6" x14ac:dyDescent="0.25">
      <c r="A74" s="186"/>
      <c r="B74" s="13" t="s">
        <v>1068</v>
      </c>
      <c r="C74" s="14">
        <v>2</v>
      </c>
      <c r="D74" s="14">
        <v>0</v>
      </c>
      <c r="E74" s="14">
        <v>1</v>
      </c>
      <c r="F74" s="23">
        <v>0</v>
      </c>
    </row>
    <row r="75" spans="1:6" x14ac:dyDescent="0.25">
      <c r="A75" s="186"/>
      <c r="B75" s="13" t="s">
        <v>400</v>
      </c>
      <c r="C75" s="14">
        <v>0</v>
      </c>
      <c r="D75" s="14">
        <v>0</v>
      </c>
      <c r="E75" s="14">
        <v>0</v>
      </c>
      <c r="F75" s="23">
        <v>0</v>
      </c>
    </row>
    <row r="76" spans="1:6" x14ac:dyDescent="0.25">
      <c r="A76" s="186"/>
      <c r="B76" s="13" t="s">
        <v>1069</v>
      </c>
      <c r="C76" s="14">
        <v>5</v>
      </c>
      <c r="D76" s="14">
        <v>0</v>
      </c>
      <c r="E76" s="14">
        <v>0</v>
      </c>
      <c r="F76" s="23">
        <v>0</v>
      </c>
    </row>
    <row r="77" spans="1:6" x14ac:dyDescent="0.25">
      <c r="A77" s="186"/>
      <c r="B77" s="13" t="s">
        <v>1070</v>
      </c>
      <c r="C77" s="14">
        <v>4</v>
      </c>
      <c r="D77" s="14">
        <v>1</v>
      </c>
      <c r="E77" s="14">
        <v>0</v>
      </c>
      <c r="F77" s="23">
        <v>0</v>
      </c>
    </row>
    <row r="78" spans="1:6" x14ac:dyDescent="0.25">
      <c r="A78" s="186"/>
      <c r="B78" s="13" t="s">
        <v>1071</v>
      </c>
      <c r="C78" s="14">
        <v>0</v>
      </c>
      <c r="D78" s="14">
        <v>0</v>
      </c>
      <c r="E78" s="14">
        <v>0</v>
      </c>
      <c r="F78" s="23">
        <v>0</v>
      </c>
    </row>
    <row r="79" spans="1:6" x14ac:dyDescent="0.25">
      <c r="A79" s="186"/>
      <c r="B79" s="13" t="s">
        <v>1072</v>
      </c>
      <c r="C79" s="14">
        <v>311</v>
      </c>
      <c r="D79" s="14">
        <v>178</v>
      </c>
      <c r="E79" s="14">
        <v>47</v>
      </c>
      <c r="F79" s="23">
        <v>71</v>
      </c>
    </row>
    <row r="80" spans="1:6" x14ac:dyDescent="0.25">
      <c r="A80" s="186"/>
      <c r="B80" s="13" t="s">
        <v>1073</v>
      </c>
      <c r="C80" s="14">
        <v>1</v>
      </c>
      <c r="D80" s="14">
        <v>0</v>
      </c>
      <c r="E80" s="14">
        <v>0</v>
      </c>
      <c r="F80" s="23">
        <v>0</v>
      </c>
    </row>
    <row r="81" spans="1:6" x14ac:dyDescent="0.25">
      <c r="A81" s="187"/>
      <c r="B81" s="13" t="s">
        <v>1074</v>
      </c>
      <c r="C81" s="14">
        <v>2</v>
      </c>
      <c r="D81" s="14">
        <v>0</v>
      </c>
      <c r="E81" s="14">
        <v>0</v>
      </c>
      <c r="F81" s="23">
        <v>1</v>
      </c>
    </row>
    <row r="82" spans="1:6" x14ac:dyDescent="0.25">
      <c r="A82" s="200" t="s">
        <v>1075</v>
      </c>
      <c r="B82" s="201"/>
      <c r="C82" s="31">
        <v>1708</v>
      </c>
      <c r="D82" s="31">
        <v>557</v>
      </c>
      <c r="E82" s="31">
        <v>250</v>
      </c>
      <c r="F82" s="31">
        <v>354</v>
      </c>
    </row>
    <row r="83" spans="1:6" x14ac:dyDescent="0.25">
      <c r="A83" s="185" t="s">
        <v>1122</v>
      </c>
      <c r="B83" s="13" t="s">
        <v>1076</v>
      </c>
      <c r="C83" s="14">
        <v>4</v>
      </c>
      <c r="D83" s="14">
        <v>0</v>
      </c>
      <c r="E83" s="14">
        <v>0</v>
      </c>
      <c r="F83" s="23">
        <v>0</v>
      </c>
    </row>
    <row r="84" spans="1:6" x14ac:dyDescent="0.25">
      <c r="A84" s="186"/>
      <c r="B84" s="13" t="s">
        <v>1077</v>
      </c>
      <c r="C84" s="14">
        <v>5</v>
      </c>
      <c r="D84" s="14">
        <v>0</v>
      </c>
      <c r="E84" s="14">
        <v>0</v>
      </c>
      <c r="F84" s="23">
        <v>0</v>
      </c>
    </row>
    <row r="85" spans="1:6" x14ac:dyDescent="0.25">
      <c r="A85" s="187"/>
      <c r="B85" s="13" t="s">
        <v>106</v>
      </c>
      <c r="C85" s="14">
        <v>53</v>
      </c>
      <c r="D85" s="14">
        <v>0</v>
      </c>
      <c r="E85" s="14">
        <v>0</v>
      </c>
      <c r="F85" s="23">
        <v>0</v>
      </c>
    </row>
    <row r="86" spans="1:6" x14ac:dyDescent="0.25">
      <c r="A86" s="200" t="s">
        <v>1123</v>
      </c>
      <c r="B86" s="201"/>
      <c r="C86" s="31">
        <v>62</v>
      </c>
      <c r="D86" s="31">
        <v>0</v>
      </c>
      <c r="E86" s="31">
        <v>0</v>
      </c>
      <c r="F86" s="31">
        <v>0</v>
      </c>
    </row>
  </sheetData>
  <sheetProtection algorithmName="SHA-512" hashValue="Tz7DDsnWT/PUwNlrbhLdaI+nMoos8dLDEufJvfnkJqgfPoqdTx+uuwx0iwRCKovIbuP96HpR9wee8q/MHJnY9A==" saltValue="AzbKPEvaxUibTKD7FudWf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1124</v>
      </c>
    </row>
    <row r="3" spans="1:3" x14ac:dyDescent="0.25">
      <c r="A3" s="8" t="s">
        <v>1125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1126</v>
      </c>
      <c r="B5" s="17"/>
      <c r="C5" s="23">
        <v>5</v>
      </c>
    </row>
    <row r="6" spans="1:3" x14ac:dyDescent="0.25">
      <c r="A6" s="12" t="s">
        <v>1127</v>
      </c>
      <c r="B6" s="17"/>
      <c r="C6" s="23">
        <v>56</v>
      </c>
    </row>
    <row r="7" spans="1:3" x14ac:dyDescent="0.25">
      <c r="A7" s="12" t="s">
        <v>1128</v>
      </c>
      <c r="B7" s="17"/>
      <c r="C7" s="23">
        <v>1</v>
      </c>
    </row>
    <row r="8" spans="1:3" x14ac:dyDescent="0.25">
      <c r="A8" s="12" t="s">
        <v>1129</v>
      </c>
      <c r="B8" s="17"/>
      <c r="C8" s="23">
        <v>0</v>
      </c>
    </row>
    <row r="9" spans="1:3" x14ac:dyDescent="0.25">
      <c r="A9" s="12" t="s">
        <v>1130</v>
      </c>
      <c r="B9" s="17"/>
      <c r="C9" s="23">
        <v>24</v>
      </c>
    </row>
    <row r="10" spans="1:3" x14ac:dyDescent="0.25">
      <c r="A10" s="16"/>
    </row>
    <row r="11" spans="1:3" x14ac:dyDescent="0.25">
      <c r="A11" s="8" t="s">
        <v>1131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1126</v>
      </c>
      <c r="B13" s="17"/>
      <c r="C13" s="23">
        <v>14</v>
      </c>
    </row>
    <row r="14" spans="1:3" x14ac:dyDescent="0.25">
      <c r="A14" s="12" t="s">
        <v>1127</v>
      </c>
      <c r="B14" s="17"/>
      <c r="C14" s="23">
        <v>117</v>
      </c>
    </row>
    <row r="15" spans="1:3" x14ac:dyDescent="0.25">
      <c r="A15" s="12" t="s">
        <v>1132</v>
      </c>
      <c r="B15" s="17"/>
      <c r="C15" s="23">
        <v>4</v>
      </c>
    </row>
    <row r="16" spans="1:3" x14ac:dyDescent="0.25">
      <c r="A16" s="12" t="s">
        <v>1129</v>
      </c>
      <c r="B16" s="17"/>
      <c r="C16" s="23">
        <v>0</v>
      </c>
    </row>
    <row r="17" spans="1:3" x14ac:dyDescent="0.25">
      <c r="A17" s="12" t="s">
        <v>1130</v>
      </c>
      <c r="B17" s="17"/>
      <c r="C17" s="23">
        <v>0</v>
      </c>
    </row>
    <row r="18" spans="1:3" x14ac:dyDescent="0.25">
      <c r="A18" s="16"/>
    </row>
    <row r="19" spans="1:3" x14ac:dyDescent="0.25">
      <c r="A19" s="8" t="s">
        <v>1054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1133</v>
      </c>
      <c r="B21" s="17"/>
      <c r="C21" s="23">
        <v>7</v>
      </c>
    </row>
    <row r="22" spans="1:3" x14ac:dyDescent="0.25">
      <c r="A22" s="12" t="s">
        <v>1134</v>
      </c>
      <c r="B22" s="17"/>
      <c r="C22" s="23">
        <v>6</v>
      </c>
    </row>
    <row r="23" spans="1:3" x14ac:dyDescent="0.25">
      <c r="A23" s="12" t="s">
        <v>1135</v>
      </c>
      <c r="B23" s="17"/>
      <c r="C23" s="23">
        <v>1</v>
      </c>
    </row>
    <row r="24" spans="1:3" x14ac:dyDescent="0.25">
      <c r="A24" s="12" t="s">
        <v>1136</v>
      </c>
      <c r="B24" s="17"/>
      <c r="C24" s="23">
        <v>0</v>
      </c>
    </row>
    <row r="25" spans="1:3" x14ac:dyDescent="0.25">
      <c r="A25" s="16"/>
    </row>
    <row r="26" spans="1:3" x14ac:dyDescent="0.25">
      <c r="A26" s="8" t="s">
        <v>1137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1138</v>
      </c>
      <c r="B28" s="17"/>
      <c r="C28" s="23">
        <v>19</v>
      </c>
    </row>
    <row r="29" spans="1:3" x14ac:dyDescent="0.25">
      <c r="A29" s="12" t="s">
        <v>1139</v>
      </c>
      <c r="B29" s="17"/>
      <c r="C29" s="23">
        <v>11</v>
      </c>
    </row>
    <row r="30" spans="1:3" x14ac:dyDescent="0.25">
      <c r="A30" s="12" t="s">
        <v>1140</v>
      </c>
      <c r="B30" s="17"/>
      <c r="C30" s="23">
        <v>27</v>
      </c>
    </row>
    <row r="31" spans="1:3" x14ac:dyDescent="0.25">
      <c r="A31" s="16"/>
    </row>
    <row r="32" spans="1:3" x14ac:dyDescent="0.25">
      <c r="A32" s="8" t="s">
        <v>1141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1142</v>
      </c>
      <c r="B34" s="17"/>
      <c r="C34" s="23">
        <v>0</v>
      </c>
    </row>
    <row r="35" spans="1:3" x14ac:dyDescent="0.25">
      <c r="A35" s="12" t="s">
        <v>1143</v>
      </c>
      <c r="B35" s="17"/>
      <c r="C35" s="23">
        <v>12</v>
      </c>
    </row>
    <row r="36" spans="1:3" x14ac:dyDescent="0.25">
      <c r="A36" s="12" t="s">
        <v>1144</v>
      </c>
      <c r="B36" s="17"/>
      <c r="C36" s="23">
        <v>1</v>
      </c>
    </row>
  </sheetData>
  <sheetProtection algorithmName="SHA-512" hashValue="bJ1vV2YVuEZ6/zkEKVM6froDUbPxN6CnMiti9VeeyEIoKsSxbtkA9bgiGlxJPdokpyjsP2hOvNSFZKuvc5iGgg==" saltValue="TfzJx4jCCJJU4YEe5TT9w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1145</v>
      </c>
    </row>
    <row r="3" spans="1:3" x14ac:dyDescent="0.25">
      <c r="A3" s="8" t="s">
        <v>1146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1147</v>
      </c>
      <c r="B5" s="17"/>
      <c r="C5" s="23">
        <v>3</v>
      </c>
    </row>
    <row r="6" spans="1:3" x14ac:dyDescent="0.25">
      <c r="A6" s="12" t="s">
        <v>1148</v>
      </c>
      <c r="B6" s="17"/>
      <c r="C6" s="23">
        <v>4</v>
      </c>
    </row>
    <row r="7" spans="1:3" x14ac:dyDescent="0.25">
      <c r="A7" s="12" t="s">
        <v>1149</v>
      </c>
      <c r="B7" s="17"/>
      <c r="C7" s="23">
        <v>5</v>
      </c>
    </row>
    <row r="8" spans="1:3" x14ac:dyDescent="0.25">
      <c r="A8" s="12" t="s">
        <v>1150</v>
      </c>
      <c r="B8" s="17"/>
      <c r="C8" s="23">
        <v>2</v>
      </c>
    </row>
    <row r="9" spans="1:3" x14ac:dyDescent="0.25">
      <c r="A9" s="12" t="s">
        <v>1151</v>
      </c>
      <c r="B9" s="17"/>
      <c r="C9" s="23">
        <v>1</v>
      </c>
    </row>
    <row r="10" spans="1:3" x14ac:dyDescent="0.25">
      <c r="A10" s="12" t="s">
        <v>1152</v>
      </c>
      <c r="B10" s="17"/>
      <c r="C10" s="23">
        <v>1</v>
      </c>
    </row>
    <row r="11" spans="1:3" x14ac:dyDescent="0.25">
      <c r="A11" s="16"/>
    </row>
    <row r="12" spans="1:3" x14ac:dyDescent="0.25">
      <c r="A12" s="8" t="s">
        <v>1153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1154</v>
      </c>
      <c r="B14" s="17"/>
      <c r="C14" s="23">
        <v>0</v>
      </c>
    </row>
    <row r="15" spans="1:3" x14ac:dyDescent="0.25">
      <c r="A15" s="12" t="s">
        <v>1155</v>
      </c>
      <c r="B15" s="17"/>
      <c r="C15" s="23">
        <v>0</v>
      </c>
    </row>
    <row r="16" spans="1:3" x14ac:dyDescent="0.25">
      <c r="A16" s="12" t="s">
        <v>1156</v>
      </c>
      <c r="B16" s="17"/>
      <c r="C16" s="23">
        <v>0</v>
      </c>
    </row>
    <row r="17" spans="1:3" x14ac:dyDescent="0.25">
      <c r="A17" s="16"/>
    </row>
    <row r="18" spans="1:3" x14ac:dyDescent="0.25">
      <c r="A18" s="8" t="s">
        <v>1157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1158</v>
      </c>
      <c r="B20" s="17"/>
      <c r="C20" s="23">
        <v>2</v>
      </c>
    </row>
    <row r="21" spans="1:3" x14ac:dyDescent="0.25">
      <c r="A21" s="12" t="s">
        <v>1159</v>
      </c>
      <c r="B21" s="17"/>
      <c r="C21" s="23">
        <v>3</v>
      </c>
    </row>
    <row r="22" spans="1:3" x14ac:dyDescent="0.25">
      <c r="A22" s="12" t="s">
        <v>1160</v>
      </c>
      <c r="B22" s="17"/>
      <c r="C22" s="23">
        <v>12</v>
      </c>
    </row>
    <row r="23" spans="1:3" x14ac:dyDescent="0.25">
      <c r="A23" s="16"/>
    </row>
    <row r="24" spans="1:3" x14ac:dyDescent="0.25">
      <c r="A24" s="8" t="s">
        <v>1161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1162</v>
      </c>
      <c r="B26" s="17"/>
      <c r="C26" s="23">
        <v>0</v>
      </c>
    </row>
    <row r="27" spans="1:3" x14ac:dyDescent="0.25">
      <c r="A27" s="12" t="s">
        <v>1163</v>
      </c>
      <c r="B27" s="17"/>
      <c r="C27" s="23">
        <v>0</v>
      </c>
    </row>
    <row r="28" spans="1:3" x14ac:dyDescent="0.25">
      <c r="A28" s="12" t="s">
        <v>1164</v>
      </c>
      <c r="B28" s="17"/>
      <c r="C28" s="23">
        <v>0</v>
      </c>
    </row>
    <row r="29" spans="1:3" x14ac:dyDescent="0.25">
      <c r="A29" s="12" t="s">
        <v>1165</v>
      </c>
      <c r="B29" s="17"/>
      <c r="C29" s="23">
        <v>0</v>
      </c>
    </row>
    <row r="30" spans="1:3" x14ac:dyDescent="0.25">
      <c r="A30" s="12" t="s">
        <v>1166</v>
      </c>
      <c r="B30" s="17"/>
      <c r="C30" s="23">
        <v>0</v>
      </c>
    </row>
    <row r="31" spans="1:3" x14ac:dyDescent="0.25">
      <c r="A31" s="16"/>
    </row>
    <row r="32" spans="1:3" x14ac:dyDescent="0.25">
      <c r="A32" s="8" t="s">
        <v>1167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1168</v>
      </c>
      <c r="B34" s="17"/>
      <c r="C34" s="23">
        <v>7</v>
      </c>
    </row>
    <row r="35" spans="1:3" x14ac:dyDescent="0.25">
      <c r="A35" s="12" t="s">
        <v>1169</v>
      </c>
      <c r="B35" s="17"/>
      <c r="C35" s="23">
        <v>0</v>
      </c>
    </row>
    <row r="36" spans="1:3" x14ac:dyDescent="0.25">
      <c r="A36" s="12" t="s">
        <v>1170</v>
      </c>
      <c r="B36" s="17"/>
      <c r="C36" s="23">
        <v>5</v>
      </c>
    </row>
    <row r="37" spans="1:3" x14ac:dyDescent="0.25">
      <c r="A37" s="12" t="s">
        <v>1088</v>
      </c>
      <c r="B37" s="17"/>
      <c r="C37" s="23">
        <v>1</v>
      </c>
    </row>
    <row r="38" spans="1:3" x14ac:dyDescent="0.25">
      <c r="A38" s="12" t="s">
        <v>1171</v>
      </c>
      <c r="B38" s="17"/>
      <c r="C38" s="23">
        <v>1</v>
      </c>
    </row>
    <row r="39" spans="1:3" x14ac:dyDescent="0.25">
      <c r="A39" s="12" t="s">
        <v>1172</v>
      </c>
      <c r="B39" s="17"/>
      <c r="C39" s="23">
        <v>0</v>
      </c>
    </row>
    <row r="40" spans="1:3" x14ac:dyDescent="0.25">
      <c r="A40" s="16"/>
    </row>
    <row r="41" spans="1:3" x14ac:dyDescent="0.25">
      <c r="A41" s="8" t="s">
        <v>1173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1168</v>
      </c>
      <c r="B43" s="17"/>
      <c r="C43" s="23">
        <v>0</v>
      </c>
    </row>
    <row r="44" spans="1:3" x14ac:dyDescent="0.25">
      <c r="A44" s="12" t="s">
        <v>1169</v>
      </c>
      <c r="B44" s="17"/>
      <c r="C44" s="23">
        <v>0</v>
      </c>
    </row>
    <row r="45" spans="1:3" x14ac:dyDescent="0.25">
      <c r="A45" s="12" t="s">
        <v>1170</v>
      </c>
      <c r="B45" s="17"/>
      <c r="C45" s="23">
        <v>2</v>
      </c>
    </row>
    <row r="46" spans="1:3" x14ac:dyDescent="0.25">
      <c r="A46" s="12" t="s">
        <v>1088</v>
      </c>
      <c r="B46" s="17"/>
      <c r="C46" s="23">
        <v>0</v>
      </c>
    </row>
    <row r="47" spans="1:3" x14ac:dyDescent="0.25">
      <c r="A47" s="12" t="s">
        <v>1171</v>
      </c>
      <c r="B47" s="17"/>
      <c r="C47" s="23">
        <v>1</v>
      </c>
    </row>
    <row r="48" spans="1:3" x14ac:dyDescent="0.25">
      <c r="A48" s="16"/>
    </row>
    <row r="49" spans="1:3" x14ac:dyDescent="0.25">
      <c r="A49" s="8" t="s">
        <v>1174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1168</v>
      </c>
      <c r="B51" s="17"/>
      <c r="C51" s="23">
        <v>2</v>
      </c>
    </row>
    <row r="52" spans="1:3" x14ac:dyDescent="0.25">
      <c r="A52" s="12" t="s">
        <v>1169</v>
      </c>
      <c r="B52" s="17"/>
      <c r="C52" s="23">
        <v>0</v>
      </c>
    </row>
    <row r="53" spans="1:3" x14ac:dyDescent="0.25">
      <c r="A53" s="12" t="s">
        <v>1170</v>
      </c>
      <c r="B53" s="17"/>
      <c r="C53" s="23">
        <v>0</v>
      </c>
    </row>
    <row r="54" spans="1:3" x14ac:dyDescent="0.25">
      <c r="A54" s="12" t="s">
        <v>1088</v>
      </c>
      <c r="B54" s="17"/>
      <c r="C54" s="23">
        <v>0</v>
      </c>
    </row>
    <row r="55" spans="1:3" x14ac:dyDescent="0.25">
      <c r="A55" s="12" t="s">
        <v>1171</v>
      </c>
      <c r="B55" s="17"/>
      <c r="C55" s="23">
        <v>0</v>
      </c>
    </row>
    <row r="56" spans="1:3" x14ac:dyDescent="0.25">
      <c r="A56" s="16"/>
    </row>
    <row r="57" spans="1:3" x14ac:dyDescent="0.25">
      <c r="A57" s="8" t="s">
        <v>1175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1168</v>
      </c>
      <c r="B59" s="17"/>
      <c r="C59" s="23">
        <v>0</v>
      </c>
    </row>
    <row r="60" spans="1:3" x14ac:dyDescent="0.25">
      <c r="A60" s="12" t="s">
        <v>1169</v>
      </c>
      <c r="B60" s="17"/>
      <c r="C60" s="23">
        <v>0</v>
      </c>
    </row>
    <row r="61" spans="1:3" x14ac:dyDescent="0.25">
      <c r="A61" s="12" t="s">
        <v>1170</v>
      </c>
      <c r="B61" s="17"/>
      <c r="C61" s="23">
        <v>0</v>
      </c>
    </row>
    <row r="62" spans="1:3" x14ac:dyDescent="0.25">
      <c r="A62" s="12" t="s">
        <v>1088</v>
      </c>
      <c r="B62" s="17"/>
      <c r="C62" s="23">
        <v>0</v>
      </c>
    </row>
    <row r="63" spans="1:3" x14ac:dyDescent="0.25">
      <c r="A63" s="12" t="s">
        <v>1171</v>
      </c>
      <c r="B63" s="17"/>
      <c r="C63" s="23">
        <v>0</v>
      </c>
    </row>
  </sheetData>
  <sheetProtection algorithmName="SHA-512" hashValue="aI2Wgc7fCSj+nWhBqVbrC3mfrQAIHqanhOmxWmvMygtZiNGW7z8UaZNs5jWOR0N3ESC9yeimT+z0cYD06ZVXFw==" saltValue="WX7OS7KF9VyvwbQAZsgqf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1176</v>
      </c>
    </row>
    <row r="3" spans="1:16" ht="45" x14ac:dyDescent="0.25">
      <c r="A3" s="9" t="s">
        <v>298</v>
      </c>
      <c r="B3" s="9" t="s">
        <v>10</v>
      </c>
      <c r="C3" s="25" t="s">
        <v>299</v>
      </c>
      <c r="D3" s="25" t="s">
        <v>300</v>
      </c>
      <c r="E3" s="25" t="s">
        <v>301</v>
      </c>
      <c r="F3" s="25" t="s">
        <v>302</v>
      </c>
      <c r="G3" s="25" t="s">
        <v>303</v>
      </c>
      <c r="H3" s="25" t="s">
        <v>304</v>
      </c>
      <c r="I3" s="25" t="s">
        <v>305</v>
      </c>
      <c r="J3" s="25" t="s">
        <v>306</v>
      </c>
      <c r="K3" s="25" t="s">
        <v>307</v>
      </c>
      <c r="L3" s="25" t="s">
        <v>308</v>
      </c>
      <c r="M3" s="25" t="s">
        <v>309</v>
      </c>
      <c r="N3" s="25" t="s">
        <v>310</v>
      </c>
      <c r="O3" s="25" t="s">
        <v>311</v>
      </c>
      <c r="P3" s="25" t="s">
        <v>312</v>
      </c>
    </row>
    <row r="4" spans="1:16" x14ac:dyDescent="0.25">
      <c r="A4" s="202" t="s">
        <v>640</v>
      </c>
      <c r="B4" s="203"/>
      <c r="C4" s="31">
        <v>851</v>
      </c>
      <c r="D4" s="31">
        <v>737</v>
      </c>
      <c r="E4" s="32">
        <v>0</v>
      </c>
      <c r="F4" s="31">
        <v>2345</v>
      </c>
      <c r="G4" s="31">
        <v>2138</v>
      </c>
      <c r="H4" s="31">
        <v>286</v>
      </c>
      <c r="I4" s="31">
        <v>269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2</v>
      </c>
      <c r="P4" s="31">
        <v>2547</v>
      </c>
    </row>
    <row r="5" spans="1:16" ht="45" x14ac:dyDescent="0.25">
      <c r="A5" s="48" t="s">
        <v>641</v>
      </c>
      <c r="B5" s="48" t="s">
        <v>642</v>
      </c>
      <c r="C5" s="14">
        <v>30</v>
      </c>
      <c r="D5" s="14">
        <v>19</v>
      </c>
      <c r="E5" s="30">
        <v>0</v>
      </c>
      <c r="F5" s="14">
        <v>20</v>
      </c>
      <c r="G5" s="14">
        <v>15</v>
      </c>
      <c r="H5" s="14">
        <v>2</v>
      </c>
      <c r="I5" s="14">
        <v>5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24</v>
      </c>
    </row>
    <row r="6" spans="1:16" ht="33.75" x14ac:dyDescent="0.25">
      <c r="A6" s="48" t="s">
        <v>643</v>
      </c>
      <c r="B6" s="48" t="s">
        <v>644</v>
      </c>
      <c r="C6" s="14">
        <v>434</v>
      </c>
      <c r="D6" s="14">
        <v>376</v>
      </c>
      <c r="E6" s="30">
        <v>0</v>
      </c>
      <c r="F6" s="14">
        <v>1317</v>
      </c>
      <c r="G6" s="14">
        <v>1253</v>
      </c>
      <c r="H6" s="14">
        <v>121</v>
      </c>
      <c r="I6" s="14">
        <v>100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1410</v>
      </c>
    </row>
    <row r="7" spans="1:16" ht="22.5" x14ac:dyDescent="0.25">
      <c r="A7" s="48" t="s">
        <v>645</v>
      </c>
      <c r="B7" s="48" t="s">
        <v>646</v>
      </c>
      <c r="C7" s="14">
        <v>84</v>
      </c>
      <c r="D7" s="14">
        <v>73</v>
      </c>
      <c r="E7" s="30">
        <v>0</v>
      </c>
      <c r="F7" s="14">
        <v>21</v>
      </c>
      <c r="G7" s="14">
        <v>21</v>
      </c>
      <c r="H7" s="14">
        <v>35</v>
      </c>
      <c r="I7" s="14">
        <v>42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1</v>
      </c>
      <c r="P7" s="23">
        <v>42</v>
      </c>
    </row>
    <row r="8" spans="1:16" ht="33.75" x14ac:dyDescent="0.25">
      <c r="A8" s="48" t="s">
        <v>647</v>
      </c>
      <c r="B8" s="48" t="s">
        <v>648</v>
      </c>
      <c r="C8" s="14">
        <v>4</v>
      </c>
      <c r="D8" s="14">
        <v>2</v>
      </c>
      <c r="E8" s="30">
        <v>1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0</v>
      </c>
    </row>
    <row r="9" spans="1:16" ht="45" x14ac:dyDescent="0.25">
      <c r="A9" s="48" t="s">
        <v>649</v>
      </c>
      <c r="B9" s="48" t="s">
        <v>650</v>
      </c>
      <c r="C9" s="14">
        <v>32</v>
      </c>
      <c r="D9" s="14">
        <v>28</v>
      </c>
      <c r="E9" s="30">
        <v>0</v>
      </c>
      <c r="F9" s="14">
        <v>51</v>
      </c>
      <c r="G9" s="14">
        <v>60</v>
      </c>
      <c r="H9" s="14">
        <v>26</v>
      </c>
      <c r="I9" s="14">
        <v>26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103</v>
      </c>
    </row>
    <row r="10" spans="1:16" ht="33.75" x14ac:dyDescent="0.25">
      <c r="A10" s="48" t="s">
        <v>651</v>
      </c>
      <c r="B10" s="48" t="s">
        <v>652</v>
      </c>
      <c r="C10" s="14">
        <v>255</v>
      </c>
      <c r="D10" s="14">
        <v>231</v>
      </c>
      <c r="E10" s="30">
        <v>0</v>
      </c>
      <c r="F10" s="14">
        <v>927</v>
      </c>
      <c r="G10" s="14">
        <v>789</v>
      </c>
      <c r="H10" s="14">
        <v>97</v>
      </c>
      <c r="I10" s="14">
        <v>96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1</v>
      </c>
      <c r="P10" s="23">
        <v>968</v>
      </c>
    </row>
    <row r="11" spans="1:16" ht="45" x14ac:dyDescent="0.25">
      <c r="A11" s="48" t="s">
        <v>653</v>
      </c>
      <c r="B11" s="48" t="s">
        <v>654</v>
      </c>
      <c r="C11" s="14">
        <v>12</v>
      </c>
      <c r="D11" s="14">
        <v>8</v>
      </c>
      <c r="E11" s="30">
        <v>0</v>
      </c>
      <c r="F11" s="14">
        <v>9</v>
      </c>
      <c r="G11" s="14">
        <v>0</v>
      </c>
      <c r="H11" s="14">
        <v>5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</sheetData>
  <sheetProtection algorithmName="SHA-512" hashValue="VtdmgUqS/hVOGs9YAPjLi7IyLkUpat8YD1n+oiP/jzZq5G2nphvQsIvYb5vAyzMgkhpZ75jzM5e0Qg/M3oZEDQ==" saltValue="0ubg0CWvzo1/lRQ/SyvcpQ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9BAF3F-C8E2-4DF7-881B-FAB9A6368FC3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2.xml><?xml version="1.0" encoding="utf-8"?>
<ds:datastoreItem xmlns:ds="http://schemas.openxmlformats.org/officeDocument/2006/customXml" ds:itemID="{99B329C1-078D-4889-A587-B152AFDB14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5818FA-B663-4613-A123-C393D39A6B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2023-04-13T08:23:59Z</dcterms:created>
  <dcterms:modified xsi:type="dcterms:W3CDTF">2023-05-30T11:50:16Z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