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5" documentId="13_ncr:1_{66C9FD60-37BA-4BEB-B8D0-AA99C241A7B1}" xr6:coauthVersionLast="47" xr6:coauthVersionMax="47" xr10:uidLastSave="{74784B13-929C-46DF-884F-16ED39195958}"/>
  <workbookProtection workbookAlgorithmName="SHA-512" workbookHashValue="Cqvf/CnGy4B30ShUszkBXz23UPKr5jwEXGiby1sgiBiaA1otB1bcLC5o4yahcijhkTqKmapSYvb33u9ALt1Dhg==" workbookSaltValue="0eNxlXaoEzYDX+B5StEBw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D43" i="16" s="1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H43" i="16"/>
  <c r="G43" i="16"/>
  <c r="F43" i="16"/>
  <c r="E43" i="16"/>
  <c r="I43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C0DA5D7-E1E3-4262-AE71-D564247266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C9DD293-A97A-4091-8418-F0F98B860B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62CD293-000A-4F1A-A3AF-E2C2935D8D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795D761-7013-4090-81BB-BC16ACE777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F3D38F5-B29A-47E2-BF51-0DA55BF4C9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280879C-C135-4E28-825A-F558D36903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F56DAFE-F7B0-48E9-81C0-15C8A5A393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2C3FEFB-0830-49B2-B606-1BD751AF6C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C8D73A5-AF46-4C39-B62C-97C7409C80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A85CDDE-3DFA-4643-82AD-831D2D7AE7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1F08838-312F-487D-9EBC-0F23896C4A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05329B2-1720-44E3-9A9D-027C69CF2D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2CBD8F2-5E97-4695-87EE-79443F9423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79AB87C-97E8-4499-A78B-6CA05BDEEF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255E2BC-6B37-4974-B9D8-151120364C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A4BA26C-70FC-431B-8C74-EA2483EC23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558F508-7C3B-41EF-8E97-B998F7019C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00D6862-415E-4CDF-BCCD-A67EDFBD29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732B7C8-EC3E-4346-BB16-50E9452ED8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83DEB82-0C91-4EC6-ABE0-310B950CFF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2CD056E-D0CF-4D24-9E1C-72B1F1B2CC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2BB75FD-1878-4882-A961-475123E77B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0C3644F-B415-4943-83CC-7E17962162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F9B48AE-29AC-46BB-BF53-2AAF31A205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54649C4-C818-4305-8393-FCF9E90CC4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601A86C-06E6-4C71-A706-B103556B30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82DA602-0F6C-427C-91F9-5101EDE101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067732F-EA5B-4AED-9D75-1F476EC2C5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999EA7F-246D-4256-A42E-27F90F6ACC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CFB474B-D14F-415B-865B-58D4F3A9FF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B8F755C-AC0B-4162-ADB1-920074C3DA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9ACCB8B-F561-455A-80DD-38FFDA3BC1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<sst xmlns="http://schemas.openxmlformats.org/spreadsheetml/2006/main" count="2877" uniqueCount="1831">
  <si>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</si>
  <si>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</si>
  <si>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</si>
  <si>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</si>
  <si>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</si>
  <si>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</si>
  <si>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Ourense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</si>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</sst>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E54A0E7-782D-4177-A936-99A7462959A5}"/>
    <cellStyle name="Normal" xfId="0" builtinId="0"/>
    <cellStyle name="Normal 2" xfId="1" xr:uid="{8C41E103-BEA3-4538-A9C9-FAF3454442CB}"/>
    <cellStyle name="Normal 3" xfId="3" xr:uid="{F8523ED4-213D-4338-BAE9-4F24D95101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5A-4817-BAEE-F62FFDB6ED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5A-4817-BAEE-F62FFDB6ED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1506</c:v>
                </c:pt>
                <c:pt idx="1">
                  <c:v>4631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5A-4817-BAEE-F62FFDB6E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5E-41AD-9BCE-5196984FB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5E-41AD-9BCE-5196984FB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5E-41AD-9BCE-5196984FB3F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268</c:v>
                </c:pt>
                <c:pt idx="2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5E-41AD-9BCE-5196984FB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39-4EFF-8859-76DF10234D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39-4EFF-8859-76DF10234D4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9-4EFF-8859-76DF10234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39-4EFF-8859-76DF1023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B5-456A-8EEA-1FD1B4ACB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B5-456A-8EEA-1FD1B4ACB0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1460</c:v>
                </c:pt>
                <c:pt idx="1">
                  <c:v>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B5-456A-8EEA-1FD1B4ACB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389</c:v>
              </c:pt>
              <c:pt idx="1">
                <c:v>984</c:v>
              </c:pt>
              <c:pt idx="2">
                <c:v>12</c:v>
              </c:pt>
              <c:pt idx="3">
                <c:v>5</c:v>
              </c:pt>
              <c:pt idx="4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9B5C-4581-AE99-404C39528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916</c:v>
              </c:pt>
              <c:pt idx="1">
                <c:v>838</c:v>
              </c:pt>
              <c:pt idx="2">
                <c:v>23</c:v>
              </c:pt>
              <c:pt idx="3">
                <c:v>12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F1-4F01-B8E0-C8593F842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23</c:v>
              </c:pt>
              <c:pt idx="2">
                <c:v>37</c:v>
              </c:pt>
              <c:pt idx="3">
                <c:v>6</c:v>
              </c:pt>
              <c:pt idx="4">
                <c:v>103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991-4890-A028-7EE713AB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154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66CF-4253-A8DB-2DF9575F8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927</c:v>
              </c:pt>
              <c:pt idx="1">
                <c:v>12</c:v>
              </c:pt>
              <c:pt idx="2">
                <c:v>399</c:v>
              </c:pt>
              <c:pt idx="3">
                <c:v>28</c:v>
              </c:pt>
              <c:pt idx="4">
                <c:v>22</c:v>
              </c:pt>
              <c:pt idx="5">
                <c:v>2</c:v>
              </c:pt>
              <c:pt idx="6">
                <c:v>10</c:v>
              </c:pt>
              <c:pt idx="7">
                <c:v>28</c:v>
              </c:pt>
              <c:pt idx="8">
                <c:v>270</c:v>
              </c:pt>
              <c:pt idx="9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BD88-434B-B26B-87A996E89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</c:v>
              </c:pt>
              <c:pt idx="1">
                <c:v>100</c:v>
              </c:pt>
              <c:pt idx="2">
                <c:v>27</c:v>
              </c:pt>
              <c:pt idx="3">
                <c:v>209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41FA-4C8C-B5FD-7692056D9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1257</c:v>
              </c:pt>
              <c:pt idx="1">
                <c:v>528</c:v>
              </c:pt>
              <c:pt idx="2">
                <c:v>361</c:v>
              </c:pt>
              <c:pt idx="3">
                <c:v>181</c:v>
              </c:pt>
              <c:pt idx="4">
                <c:v>122</c:v>
              </c:pt>
              <c:pt idx="5">
                <c:v>1831</c:v>
              </c:pt>
              <c:pt idx="6">
                <c:v>211</c:v>
              </c:pt>
              <c:pt idx="7">
                <c:v>108</c:v>
              </c:pt>
              <c:pt idx="8">
                <c:v>604</c:v>
              </c:pt>
              <c:pt idx="9">
                <c:v>1360</c:v>
              </c:pt>
              <c:pt idx="10">
                <c:v>440</c:v>
              </c:pt>
            </c:numLit>
          </c:val>
          <c:extLst>
            <c:ext xmlns:c16="http://schemas.microsoft.com/office/drawing/2014/chart" uri="{C3380CC4-5D6E-409C-BE32-E72D297353CC}">
              <c16:uniqueId val="{00000000-7816-4F6F-A647-548C337BA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73-4734-8115-63568E4F61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73-4734-8115-63568E4F61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873-4734-8115-63568E4F61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64</c:v>
                </c:pt>
                <c:pt idx="1">
                  <c:v>35</c:v>
                </c:pt>
                <c:pt idx="2">
                  <c:v>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73-4734-8115-63568E4F6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184</c:v>
              </c:pt>
              <c:pt idx="1">
                <c:v>56</c:v>
              </c:pt>
              <c:pt idx="2">
                <c:v>737</c:v>
              </c:pt>
              <c:pt idx="3">
                <c:v>54</c:v>
              </c:pt>
              <c:pt idx="4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5212-47F9-8451-DA719C7A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30</c:v>
              </c:pt>
              <c:pt idx="1">
                <c:v>56</c:v>
              </c:pt>
              <c:pt idx="2">
                <c:v>25</c:v>
              </c:pt>
              <c:pt idx="3">
                <c:v>66</c:v>
              </c:pt>
              <c:pt idx="4">
                <c:v>35</c:v>
              </c:pt>
              <c:pt idx="5">
                <c:v>671</c:v>
              </c:pt>
              <c:pt idx="6">
                <c:v>66</c:v>
              </c:pt>
              <c:pt idx="7">
                <c:v>14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A5C-42B2-8294-ECD55ED7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102</c:v>
              </c:pt>
              <c:pt idx="1">
                <c:v>151</c:v>
              </c:pt>
              <c:pt idx="2">
                <c:v>375</c:v>
              </c:pt>
              <c:pt idx="3">
                <c:v>123</c:v>
              </c:pt>
              <c:pt idx="4">
                <c:v>148</c:v>
              </c:pt>
              <c:pt idx="5">
                <c:v>56</c:v>
              </c:pt>
              <c:pt idx="6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0-9E51-4CAA-8EC3-71C4CAEA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86</c:v>
              </c:pt>
              <c:pt idx="1">
                <c:v>60</c:v>
              </c:pt>
              <c:pt idx="2">
                <c:v>287</c:v>
              </c:pt>
              <c:pt idx="3">
                <c:v>102</c:v>
              </c:pt>
              <c:pt idx="4">
                <c:v>116</c:v>
              </c:pt>
              <c:pt idx="5">
                <c:v>61</c:v>
              </c:pt>
              <c:pt idx="6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FBC3-4D73-8801-C48114BD7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D7D-4070-8E51-5CA76193E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04-45AD-B000-705B69E0C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348-4E93-8D2F-AFB02FB81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4A-48FF-98C7-55E3B4700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Integridad moral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Medio ambiente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20</c:v>
              </c:pt>
              <c:pt idx="2">
                <c:v>32</c:v>
              </c:pt>
              <c:pt idx="3">
                <c:v>14</c:v>
              </c:pt>
              <c:pt idx="4">
                <c:v>13</c:v>
              </c:pt>
              <c:pt idx="5">
                <c:v>46</c:v>
              </c:pt>
              <c:pt idx="6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ECAB-4E60-87DA-04EFD2639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2</c:v>
              </c:pt>
              <c:pt idx="2">
                <c:v>4</c:v>
              </c:pt>
              <c:pt idx="3">
                <c:v>26</c:v>
              </c:pt>
              <c:pt idx="4">
                <c:v>4</c:v>
              </c:pt>
              <c:pt idx="5">
                <c:v>16</c:v>
              </c:pt>
              <c:pt idx="6">
                <c:v>1</c:v>
              </c:pt>
              <c:pt idx="7">
                <c:v>7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841-4729-BAAD-C0B9043F3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A7-4084-A81D-9BCE135B9F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A7-4084-A81D-9BCE135B9F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780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A7-4084-A81D-9BCE135B9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90</c:v>
              </c:pt>
              <c:pt idx="1">
                <c:v>119</c:v>
              </c:pt>
              <c:pt idx="2">
                <c:v>66</c:v>
              </c:pt>
              <c:pt idx="3">
                <c:v>239</c:v>
              </c:pt>
              <c:pt idx="4">
                <c:v>798</c:v>
              </c:pt>
              <c:pt idx="5">
                <c:v>116</c:v>
              </c:pt>
              <c:pt idx="6">
                <c:v>71</c:v>
              </c:pt>
              <c:pt idx="7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93C5-4DE8-BE9F-D52707C5B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2D-4CDF-87AF-4EA868E83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2D-4CDF-87AF-4EA868E83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2D-4CDF-87AF-4EA868E83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2D-4CDF-87AF-4EA868E8303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2D-4CDF-87AF-4EA868E8303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2D-4CDF-87AF-4EA868E8303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D-4CDF-87AF-4EA868E830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1">
                  <c:v>6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2D-4CDF-87AF-4EA868E83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41-43BD-BC3B-EFAD055FF7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41-43BD-BC3B-EFAD055FF7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41-43BD-BC3B-EFAD055FF7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41-43BD-BC3B-EFAD055FF7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B41-43BD-BC3B-EFAD055FF71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41-43BD-BC3B-EFAD055FF71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41-43BD-BC3B-EFAD055FF7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41-43BD-BC3B-EFAD055FF7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41-43BD-BC3B-EFAD055FF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9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41-43BD-BC3B-EFAD055FF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492</c:v>
              </c:pt>
              <c:pt idx="1">
                <c:v>98</c:v>
              </c:pt>
              <c:pt idx="2">
                <c:v>68</c:v>
              </c:pt>
              <c:pt idx="3">
                <c:v>176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8782-4DA0-9F0C-3F70F5F13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</c:v>
              </c:pt>
              <c:pt idx="1">
                <c:v>31</c:v>
              </c:pt>
              <c:pt idx="2">
                <c:v>2</c:v>
              </c:pt>
              <c:pt idx="3">
                <c:v>89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8011-4B4E-BE8C-AB7577B11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18</c:v>
              </c:pt>
              <c:pt idx="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C17D-41F1-B619-5BEDA2276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88D-4217-B5D2-562FD4E40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</c:v>
              </c:pt>
              <c:pt idx="1">
                <c:v>8</c:v>
              </c:pt>
              <c:pt idx="2">
                <c:v>1</c:v>
              </c:pt>
              <c:pt idx="3">
                <c:v>34</c:v>
              </c:pt>
              <c:pt idx="4">
                <c:v>11</c:v>
              </c:pt>
              <c:pt idx="5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C3FE-4F08-9CEC-686C255CC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67</c:v>
              </c:pt>
              <c:pt idx="1">
                <c:v>14</c:v>
              </c:pt>
              <c:pt idx="2">
                <c:v>16</c:v>
              </c:pt>
              <c:pt idx="3">
                <c:v>21</c:v>
              </c:pt>
              <c:pt idx="4">
                <c:v>12</c:v>
              </c:pt>
              <c:pt idx="5">
                <c:v>35</c:v>
              </c:pt>
              <c:pt idx="6">
                <c:v>30</c:v>
              </c:pt>
              <c:pt idx="7">
                <c:v>13</c:v>
              </c:pt>
              <c:pt idx="8">
                <c:v>14</c:v>
              </c:pt>
              <c:pt idx="9">
                <c:v>44</c:v>
              </c:pt>
              <c:pt idx="10">
                <c:v>5</c:v>
              </c:pt>
              <c:pt idx="11">
                <c:v>91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E961-49E8-9F82-4B6438DB3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3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01C-4E5F-84FB-BCCD508D4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43-4CAA-8E1F-C337023B4F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43-4CAA-8E1F-C337023B4F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384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43-4CAA-8E1F-C337023B4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E8-47F8-BD61-9E23F1A85D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E8-47F8-BD61-9E23F1A85D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8-47F8-BD61-9E23F1A8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C3-419C-AAD2-A63F84F13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C3-419C-AAD2-A63F84F13A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C3-419C-AAD2-A63F84F13A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C3-419C-AAD2-A63F84F13A75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3-419C-AAD2-A63F84F13A7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3-419C-AAD2-A63F84F13A7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C3-419C-AAD2-A63F84F13A7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48</c:v>
              </c:pt>
              <c:pt idx="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AD1F-4BEA-A2F1-E27C5E97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3CC-4A1A-A953-D43E40697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3</c:v>
              </c:pt>
              <c:pt idx="2">
                <c:v>4</c:v>
              </c:pt>
              <c:pt idx="3">
                <c:v>53</c:v>
              </c:pt>
              <c:pt idx="4">
                <c:v>28</c:v>
              </c:pt>
              <c:pt idx="5">
                <c:v>9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769-4E73-87CA-F40E60446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863-4A49-9A36-7B848CDC0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AC-41BE-940E-C5982526CB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AC-41BE-940E-C5982526CB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64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C-41BE-940E-C5982526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25-47AB-B3BB-EF79E7B34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25-47AB-B3BB-EF79E7B34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25-47AB-B3BB-EF79E7B34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C25-47AB-B3BB-EF79E7B3466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5-47AB-B3BB-EF79E7B34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30</c:v>
                </c:pt>
                <c:pt idx="1">
                  <c:v>31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25-47AB-B3BB-EF79E7B34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479</c:v>
              </c:pt>
              <c:pt idx="1">
                <c:v>15</c:v>
              </c:pt>
              <c:pt idx="2">
                <c:v>1</c:v>
              </c:pt>
              <c:pt idx="3">
                <c:v>2</c:v>
              </c:pt>
              <c:pt idx="4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0-560F-4FD7-B6FC-FC5EBF9A6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159</c:v>
              </c:pt>
              <c:pt idx="1">
                <c:v>34</c:v>
              </c:pt>
              <c:pt idx="2">
                <c:v>1</c:v>
              </c:pt>
              <c:pt idx="3">
                <c:v>1</c:v>
              </c:pt>
              <c:pt idx="4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6A40-4EAB-B3B9-C1768DA2B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20-427E-AE95-E558056ED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20-427E-AE95-E558056ED4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373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20-427E-AE95-E558056ED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59-4EE5-ACB0-B33BF27A0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81A-4562-9860-78513945F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E4E-4F75-B374-F251E63B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EA8-4A9D-A8E5-999C51499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138</c:v>
              </c:pt>
              <c:pt idx="2">
                <c:v>8</c:v>
              </c:pt>
              <c:pt idx="3">
                <c:v>5</c:v>
              </c:pt>
              <c:pt idx="4">
                <c:v>55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38B-4133-98E8-A397CF441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399</c:v>
              </c:pt>
              <c:pt idx="2">
                <c:v>3</c:v>
              </c:pt>
              <c:pt idx="3">
                <c:v>1</c:v>
              </c:pt>
              <c:pt idx="4">
                <c:v>11</c:v>
              </c:pt>
              <c:pt idx="5">
                <c:v>315</c:v>
              </c:pt>
            </c:numLit>
          </c:val>
          <c:extLst>
            <c:ext xmlns:c16="http://schemas.microsoft.com/office/drawing/2014/chart" uri="{C3380CC4-5D6E-409C-BE32-E72D297353CC}">
              <c16:uniqueId val="{00000000-FEAF-4964-AFC4-68B78C6FB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364</c:v>
              </c:pt>
              <c:pt idx="2">
                <c:v>9</c:v>
              </c:pt>
              <c:pt idx="3">
                <c:v>1</c:v>
              </c:pt>
              <c:pt idx="4">
                <c:v>6</c:v>
              </c:pt>
              <c:pt idx="5">
                <c:v>288</c:v>
              </c:pt>
            </c:numLit>
          </c:val>
          <c:extLst>
            <c:ext xmlns:c16="http://schemas.microsoft.com/office/drawing/2014/chart" uri="{C3380CC4-5D6E-409C-BE32-E72D297353CC}">
              <c16:uniqueId val="{00000000-1EEA-4924-B0DC-354200BF2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69</c:v>
              </c:pt>
              <c:pt idx="2">
                <c:v>4</c:v>
              </c:pt>
              <c:pt idx="3">
                <c:v>4</c:v>
              </c:pt>
              <c:pt idx="4">
                <c:v>41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04A-4014-B535-4AFD28F3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D4-494C-9B5C-6378670BF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D4-494C-9B5C-6378670BFF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D4-494C-9B5C-6378670B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</c:v>
              </c:pt>
              <c:pt idx="1">
                <c:v>8</c:v>
              </c:pt>
              <c:pt idx="2">
                <c:v>3</c:v>
              </c:pt>
              <c:pt idx="3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62B5-4332-890D-23BEF0C1B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645-473A-81D3-94877E69C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435</c:v>
              </c:pt>
              <c:pt idx="2">
                <c:v>15</c:v>
              </c:pt>
              <c:pt idx="3">
                <c:v>1</c:v>
              </c:pt>
              <c:pt idx="4">
                <c:v>21</c:v>
              </c:pt>
              <c:pt idx="5">
                <c:v>322</c:v>
              </c:pt>
            </c:numLit>
          </c:val>
          <c:extLst>
            <c:ext xmlns:c16="http://schemas.microsoft.com/office/drawing/2014/chart" uri="{C3380CC4-5D6E-409C-BE32-E72D297353CC}">
              <c16:uniqueId val="{00000000-5D55-483C-B6C6-6524E334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7</c:v>
              </c:pt>
              <c:pt idx="2">
                <c:v>10</c:v>
              </c:pt>
              <c:pt idx="3">
                <c:v>3</c:v>
              </c:pt>
              <c:pt idx="4">
                <c:v>5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B506-4CD5-BD70-D525ABC8E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80</c:v>
              </c:pt>
              <c:pt idx="1">
                <c:v>4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BA40-4831-A5A6-FB406B8D5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</c:v>
              </c:pt>
              <c:pt idx="2">
                <c:v>5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FB5-43B1-8C4E-981E3D7ED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219-4BCC-871C-186E60463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4E-41A4-8384-12AFADCE75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4E-41A4-8384-12AFADCE75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25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4E-41A4-8384-12AFADCE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D3-41C0-97AC-F0CF1F9558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D3-41C0-97AC-F0CF1F9558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8D3-41C0-97AC-F0CF1F9558E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3-41C0-97AC-F0CF1F9558E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67</c:v>
                </c:pt>
                <c:pt idx="1">
                  <c:v>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D3-41C0-97AC-F0CF1F955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5F-42CF-A21E-E82425039D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5F-42CF-A21E-E82425039D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233</c:v>
                </c:pt>
                <c:pt idx="1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5F-42CF-A21E-E82425039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ED51394-FF59-E8D7-07BF-22860693EA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5AD2075-01C3-F699-7BBA-E0C8A98B3F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D1C3FCD-441B-3142-3A25-1D3E83C52C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1EB37DC-25D1-E545-FDED-3AD4CFB4AC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0E0223C-0AAD-5DB4-83BD-3C59C3983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8F177A0-71B5-CF8E-D9FF-D142AA7EB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A19C983-2234-0AD7-5080-EB33C6689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114EFB6-2B88-9E2A-8C92-D9ACA909F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0339FF9-0F08-88EC-AEAA-EDD41BF5C7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BF013A0-FE22-E13F-A3FF-050B51A47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7547BFE-9769-EFC1-0C3E-79D779E3A8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2139ADB-3149-A083-3606-F36680650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F25DDD-140F-43A4-8C7C-FC1DD0E59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9AFB8B-B9B1-4F6D-A415-CC850113C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18A5D86-FDF4-C275-3F65-A237F6B07E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8D57A78-DB43-DC88-2D00-6B16FF2F0C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345D1D5-78E1-C9B7-E1A4-FD7F0C4A11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E42124F1-0B0E-0D2B-06D2-2B72317F6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1B8A0534-A9B6-74F4-7418-9C9FAA62DB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4CD28BF-C438-6E44-9189-39C69A8A1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0BDD05F-09B1-1A1D-CE90-AB1B385A4E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A532A14-75F0-4022-B5F0-AF1662ED2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1AC4061-3C24-4B2F-8CEB-B3F889206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BAD2519-EEC9-721E-FB48-79E923C4A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F1AA446-0F69-28E0-646C-16A075A5A4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1F9498F-64CA-CF14-205A-033D4EBBA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96FAF1B-6A12-FC7D-B14A-8E12E766D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47A1CBD-DAE2-4511-98D6-E13696D52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97B448E-C925-4E89-9ED8-36EBA61D3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FE1AFF5-00AB-4A8A-BCCC-179ED23B3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049A9B3-4136-4337-89F9-234DF9EA3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6BEF5E1-88D7-4D77-B546-A50F1C359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321787F-B902-4950-8CD0-D8308BB74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7063115-5C1B-4628-A7C6-EA59D6F2F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5275CE2-AB87-4C4E-A0A7-45C551913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5D8CA3B-9596-494A-831B-7122735C7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9B31860-9C56-41AE-B09C-E36495C79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72FBCF5-6DD2-44D4-B8B6-E03E9943E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531B852-575F-459C-8E6C-136B9ABFB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2D3491F-D4FA-ADF2-E14B-A358A34ABC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298450</xdr:colOff>
      <xdr:row>6</xdr:row>
      <xdr:rowOff>171450</xdr:rowOff>
    </xdr:from>
    <xdr:to>
      <xdr:col>21</xdr:col>
      <xdr:colOff>742950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8F3715E-4B06-4FF4-1017-2779D4F13D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69850</xdr:colOff>
      <xdr:row>8</xdr:row>
      <xdr:rowOff>9525</xdr:rowOff>
    </xdr:from>
    <xdr:to>
      <xdr:col>55</xdr:col>
      <xdr:colOff>117475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E060DEE-E900-516A-1A3F-47D336A5F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514350</xdr:colOff>
      <xdr:row>6</xdr:row>
      <xdr:rowOff>155575</xdr:rowOff>
    </xdr:from>
    <xdr:to>
      <xdr:col>60</xdr:col>
      <xdr:colOff>409575</xdr:colOff>
      <xdr:row>15</xdr:row>
      <xdr:rowOff>117475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DD46CFB-B8BC-CF0C-EF83-CAFF2EB64F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55E6678-7A1A-66BB-86FA-9196D961C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B22FFB9-FCC2-A3D5-EE4D-6F3E240C3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2BE0271-4D76-417F-AC8E-09062E4B2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3015101-0B32-4EB8-A932-FC7150EB1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7F84FAE-F875-D626-6FA1-BC80ED7125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8E8B0C3-994A-70E0-BDD7-501489472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6DFB5A8-5202-0DBA-5EA0-9102A79BA9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CFA448B-7887-45E4-AEEE-27ED3DA77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E51F4EF-7C10-4396-A186-A370D7B20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384B30A-3802-A029-BC4D-3AE4F7B20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47DC8DC-E054-ADCD-980C-5D4391DF27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22E289B-141E-B5D4-B8AF-C3CEED003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63CE431-56F1-AAAF-27C4-3073768DE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CDDC8EE-2F2A-10C1-19FC-9225DF926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194F9D4-00F8-7250-ACB9-3C1F4229E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83179DE-1CC6-21B7-8BDB-8735167D48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96AF163-A93A-2497-C993-1C525E47E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CD703978-7B62-4D8E-313D-2295B1D59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AEF66452-591A-4257-417E-7A6B437B5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F0C2C73-90DF-A6CB-74DD-FA927C3AC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2165767-A72E-9C92-4CFF-5B19CB1B96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D70E2D9-DDC6-AE7F-5DF0-D3738183D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9BEA3A8-7D82-754D-F88F-2A4E91A04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Ju+T83zIfbYN81XcAnuipt6jwB1FU5C3A6mp6F2yAtkf7lZ360GKRQH/SJnGY7M7Go7fxQoXh1pcFRUchSan8Q==" saltValue="dfgfRNZj829DgHy/nDzsq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6</v>
      </c>
      <c r="D5" s="14">
        <v>0</v>
      </c>
      <c r="E5" s="24">
        <v>8</v>
      </c>
    </row>
    <row r="6" spans="1:5" x14ac:dyDescent="0.25">
      <c r="A6" s="22" t="s">
        <v>1180</v>
      </c>
      <c r="B6" s="17"/>
      <c r="C6" s="14">
        <v>7</v>
      </c>
      <c r="D6" s="14">
        <v>4</v>
      </c>
      <c r="E6" s="24">
        <v>6</v>
      </c>
    </row>
    <row r="7" spans="1:5" x14ac:dyDescent="0.25">
      <c r="A7" s="22" t="s">
        <v>1181</v>
      </c>
      <c r="B7" s="17"/>
      <c r="C7" s="14">
        <v>10</v>
      </c>
      <c r="D7" s="14">
        <v>0</v>
      </c>
      <c r="E7" s="24">
        <v>10</v>
      </c>
    </row>
    <row r="8" spans="1:5" x14ac:dyDescent="0.25">
      <c r="A8" s="22" t="s">
        <v>1182</v>
      </c>
      <c r="B8" s="17"/>
      <c r="C8" s="14">
        <v>3</v>
      </c>
      <c r="D8" s="14">
        <v>0</v>
      </c>
      <c r="E8" s="24">
        <v>3</v>
      </c>
    </row>
    <row r="9" spans="1:5" x14ac:dyDescent="0.25">
      <c r="A9" s="22" t="s">
        <v>610</v>
      </c>
      <c r="B9" s="17"/>
      <c r="C9" s="14">
        <v>5</v>
      </c>
      <c r="D9" s="14">
        <v>0</v>
      </c>
      <c r="E9" s="24">
        <v>7</v>
      </c>
    </row>
    <row r="10" spans="1:5" x14ac:dyDescent="0.25">
      <c r="A10" s="22" t="s">
        <v>1183</v>
      </c>
      <c r="B10" s="17"/>
      <c r="C10" s="14">
        <v>5</v>
      </c>
      <c r="D10" s="14">
        <v>1</v>
      </c>
      <c r="E10" s="24">
        <v>4</v>
      </c>
    </row>
    <row r="11" spans="1:5" x14ac:dyDescent="0.25">
      <c r="A11" s="204" t="s">
        <v>951</v>
      </c>
      <c r="B11" s="205"/>
      <c r="C11" s="32">
        <v>36</v>
      </c>
      <c r="D11" s="32">
        <v>5</v>
      </c>
      <c r="E11" s="32">
        <v>38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4">
        <v>3</v>
      </c>
    </row>
    <row r="15" spans="1:5" x14ac:dyDescent="0.25">
      <c r="A15" s="22" t="s">
        <v>1186</v>
      </c>
      <c r="B15" s="17"/>
      <c r="C15" s="24">
        <v>1</v>
      </c>
    </row>
    <row r="16" spans="1:5" x14ac:dyDescent="0.25">
      <c r="A16" s="22" t="s">
        <v>1187</v>
      </c>
      <c r="B16" s="17"/>
      <c r="C16" s="23"/>
    </row>
    <row r="17" spans="1:3" x14ac:dyDescent="0.25">
      <c r="A17" s="204" t="s">
        <v>951</v>
      </c>
      <c r="B17" s="205"/>
      <c r="C17" s="32">
        <v>4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5</v>
      </c>
    </row>
    <row r="22" spans="1:3" x14ac:dyDescent="0.25">
      <c r="A22" s="22" t="s">
        <v>1180</v>
      </c>
      <c r="B22" s="17"/>
      <c r="C22" s="24">
        <v>7</v>
      </c>
    </row>
    <row r="23" spans="1:3" x14ac:dyDescent="0.25">
      <c r="A23" s="22" t="s">
        <v>1181</v>
      </c>
      <c r="B23" s="17"/>
      <c r="C23" s="24">
        <v>3</v>
      </c>
    </row>
    <row r="24" spans="1:3" x14ac:dyDescent="0.25">
      <c r="A24" s="22" t="s">
        <v>1182</v>
      </c>
      <c r="B24" s="17"/>
      <c r="C24" s="24">
        <v>4</v>
      </c>
    </row>
    <row r="25" spans="1:3" x14ac:dyDescent="0.25">
      <c r="A25" s="22" t="s">
        <v>610</v>
      </c>
      <c r="B25" s="17"/>
      <c r="C25" s="24">
        <v>55</v>
      </c>
    </row>
    <row r="26" spans="1:3" x14ac:dyDescent="0.25">
      <c r="A26" s="22" t="s">
        <v>1183</v>
      </c>
      <c r="B26" s="17"/>
      <c r="C26" s="24">
        <v>11</v>
      </c>
    </row>
    <row r="27" spans="1:3" x14ac:dyDescent="0.25">
      <c r="A27" s="204" t="s">
        <v>951</v>
      </c>
      <c r="B27" s="205"/>
      <c r="C27" s="32">
        <v>85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3"/>
    </row>
    <row r="32" spans="1:3" x14ac:dyDescent="0.25">
      <c r="A32" s="22" t="s">
        <v>1024</v>
      </c>
      <c r="B32" s="17"/>
      <c r="C32" s="23"/>
    </row>
    <row r="33" spans="1:3" x14ac:dyDescent="0.25">
      <c r="A33" s="22" t="s">
        <v>1189</v>
      </c>
      <c r="B33" s="17"/>
      <c r="C33" s="24">
        <v>80</v>
      </c>
    </row>
    <row r="34" spans="1:3" x14ac:dyDescent="0.25">
      <c r="A34" s="22" t="s">
        <v>1122</v>
      </c>
      <c r="B34" s="17"/>
      <c r="C34" s="24">
        <v>4</v>
      </c>
    </row>
    <row r="35" spans="1:3" x14ac:dyDescent="0.25">
      <c r="A35" s="22" t="s">
        <v>1190</v>
      </c>
      <c r="B35" s="17"/>
      <c r="C35" s="24">
        <v>30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3"/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4" t="s">
        <v>951</v>
      </c>
      <c r="B40" s="205"/>
      <c r="C40" s="32">
        <v>114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2</v>
      </c>
    </row>
    <row r="45" spans="1:3" x14ac:dyDescent="0.25">
      <c r="A45" s="22" t="s">
        <v>1180</v>
      </c>
      <c r="B45" s="17"/>
      <c r="C45" s="24">
        <v>8</v>
      </c>
    </row>
    <row r="46" spans="1:3" x14ac:dyDescent="0.25">
      <c r="A46" s="22" t="s">
        <v>1181</v>
      </c>
      <c r="B46" s="17"/>
      <c r="C46" s="23"/>
    </row>
    <row r="47" spans="1:3" x14ac:dyDescent="0.25">
      <c r="A47" s="22" t="s">
        <v>1182</v>
      </c>
      <c r="B47" s="17"/>
      <c r="C47" s="24">
        <v>1</v>
      </c>
    </row>
    <row r="48" spans="1:3" x14ac:dyDescent="0.25">
      <c r="A48" s="22" t="s">
        <v>610</v>
      </c>
      <c r="B48" s="17"/>
      <c r="C48" s="24">
        <v>8</v>
      </c>
    </row>
    <row r="49" spans="1:3" x14ac:dyDescent="0.25">
      <c r="A49" s="22" t="s">
        <v>1183</v>
      </c>
      <c r="B49" s="17"/>
      <c r="C49" s="24">
        <v>8</v>
      </c>
    </row>
    <row r="50" spans="1:3" x14ac:dyDescent="0.25">
      <c r="A50" s="204" t="s">
        <v>951</v>
      </c>
      <c r="B50" s="205"/>
      <c r="C50" s="32">
        <v>27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7" t="s">
        <v>1179</v>
      </c>
      <c r="B53" s="13" t="s">
        <v>76</v>
      </c>
      <c r="C53" s="23"/>
    </row>
    <row r="54" spans="1:3" x14ac:dyDescent="0.25">
      <c r="A54" s="189"/>
      <c r="B54" s="13" t="s">
        <v>77</v>
      </c>
      <c r="C54" s="24">
        <v>1</v>
      </c>
    </row>
    <row r="55" spans="1:3" x14ac:dyDescent="0.25">
      <c r="A55" s="187" t="s">
        <v>1180</v>
      </c>
      <c r="B55" s="13" t="s">
        <v>76</v>
      </c>
      <c r="C55" s="24">
        <v>7</v>
      </c>
    </row>
    <row r="56" spans="1:3" x14ac:dyDescent="0.25">
      <c r="A56" s="189"/>
      <c r="B56" s="13" t="s">
        <v>77</v>
      </c>
      <c r="C56" s="24">
        <v>1</v>
      </c>
    </row>
    <row r="57" spans="1:3" x14ac:dyDescent="0.25">
      <c r="A57" s="187" t="s">
        <v>1181</v>
      </c>
      <c r="B57" s="13" t="s">
        <v>76</v>
      </c>
      <c r="C57" s="23"/>
    </row>
    <row r="58" spans="1:3" x14ac:dyDescent="0.25">
      <c r="A58" s="189"/>
      <c r="B58" s="13" t="s">
        <v>77</v>
      </c>
      <c r="C58" s="23"/>
    </row>
    <row r="59" spans="1:3" x14ac:dyDescent="0.25">
      <c r="A59" s="187" t="s">
        <v>1182</v>
      </c>
      <c r="B59" s="13" t="s">
        <v>76</v>
      </c>
      <c r="C59" s="24">
        <v>1</v>
      </c>
    </row>
    <row r="60" spans="1:3" x14ac:dyDescent="0.25">
      <c r="A60" s="189"/>
      <c r="B60" s="13" t="s">
        <v>77</v>
      </c>
      <c r="C60" s="23"/>
    </row>
    <row r="61" spans="1:3" x14ac:dyDescent="0.25">
      <c r="A61" s="187" t="s">
        <v>610</v>
      </c>
      <c r="B61" s="13" t="s">
        <v>76</v>
      </c>
      <c r="C61" s="24">
        <v>5</v>
      </c>
    </row>
    <row r="62" spans="1:3" x14ac:dyDescent="0.25">
      <c r="A62" s="189"/>
      <c r="B62" s="13" t="s">
        <v>77</v>
      </c>
      <c r="C62" s="24">
        <v>2</v>
      </c>
    </row>
    <row r="63" spans="1:3" x14ac:dyDescent="0.25">
      <c r="A63" s="187" t="s">
        <v>1183</v>
      </c>
      <c r="B63" s="13" t="s">
        <v>76</v>
      </c>
      <c r="C63" s="24">
        <v>3</v>
      </c>
    </row>
    <row r="64" spans="1:3" x14ac:dyDescent="0.25">
      <c r="A64" s="189"/>
      <c r="B64" s="13" t="s">
        <v>77</v>
      </c>
      <c r="C64" s="23"/>
    </row>
    <row r="65" spans="1:3" x14ac:dyDescent="0.25">
      <c r="A65" s="204" t="s">
        <v>951</v>
      </c>
      <c r="B65" s="205"/>
      <c r="C65" s="32">
        <v>20</v>
      </c>
    </row>
  </sheetData>
  <sheetProtection algorithmName="SHA-512" hashValue="nx0iFCl/gfikr9BKtmPY4N9PtF5Q52NNVAcMm8b2o0anrZPzmznKBliGh8Uhbc8r23V/QhhrjLLGL2h9Qaj1eQ==" saltValue="GMbyMYj4WVbLBq138QW7G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6" t="s">
        <v>1197</v>
      </c>
      <c r="B5" s="39" t="s">
        <v>1198</v>
      </c>
      <c r="C5" s="45">
        <v>31</v>
      </c>
      <c r="D5" s="45">
        <v>3</v>
      </c>
      <c r="E5" s="18"/>
      <c r="F5" s="23"/>
    </row>
    <row r="6" spans="1:6" x14ac:dyDescent="0.25">
      <c r="A6" s="198"/>
      <c r="B6" s="39" t="s">
        <v>1199</v>
      </c>
      <c r="C6" s="18"/>
      <c r="D6" s="18"/>
      <c r="E6" s="18"/>
      <c r="F6" s="23"/>
    </row>
    <row r="7" spans="1:6" x14ac:dyDescent="0.25">
      <c r="A7" s="38" t="s">
        <v>1200</v>
      </c>
      <c r="B7" s="39" t="s">
        <v>1201</v>
      </c>
      <c r="C7" s="18"/>
      <c r="D7" s="18"/>
      <c r="E7" s="18"/>
      <c r="F7" s="23"/>
    </row>
    <row r="8" spans="1:6" ht="22.5" x14ac:dyDescent="0.25">
      <c r="A8" s="196" t="s">
        <v>1202</v>
      </c>
      <c r="B8" s="39" t="s">
        <v>1203</v>
      </c>
      <c r="C8" s="45">
        <v>4</v>
      </c>
      <c r="D8" s="45">
        <v>4</v>
      </c>
      <c r="E8" s="18"/>
      <c r="F8" s="23"/>
    </row>
    <row r="9" spans="1:6" ht="22.5" x14ac:dyDescent="0.25">
      <c r="A9" s="197"/>
      <c r="B9" s="39" t="s">
        <v>1204</v>
      </c>
      <c r="C9" s="18"/>
      <c r="D9" s="18"/>
      <c r="E9" s="18"/>
      <c r="F9" s="23"/>
    </row>
    <row r="10" spans="1:6" ht="22.5" x14ac:dyDescent="0.25">
      <c r="A10" s="198"/>
      <c r="B10" s="39" t="s">
        <v>1205</v>
      </c>
      <c r="C10" s="18"/>
      <c r="D10" s="18"/>
      <c r="E10" s="18"/>
      <c r="F10" s="23"/>
    </row>
    <row r="11" spans="1:6" ht="22.5" x14ac:dyDescent="0.25">
      <c r="A11" s="196" t="s">
        <v>1206</v>
      </c>
      <c r="B11" s="39" t="s">
        <v>1207</v>
      </c>
      <c r="C11" s="18"/>
      <c r="D11" s="18"/>
      <c r="E11" s="18"/>
      <c r="F11" s="23"/>
    </row>
    <row r="12" spans="1:6" x14ac:dyDescent="0.25">
      <c r="A12" s="197"/>
      <c r="B12" s="39" t="s">
        <v>1208</v>
      </c>
      <c r="C12" s="18"/>
      <c r="D12" s="18"/>
      <c r="E12" s="18"/>
      <c r="F12" s="23"/>
    </row>
    <row r="13" spans="1:6" ht="22.5" x14ac:dyDescent="0.25">
      <c r="A13" s="198"/>
      <c r="B13" s="39" t="s">
        <v>1209</v>
      </c>
      <c r="C13" s="18"/>
      <c r="D13" s="45">
        <v>1</v>
      </c>
      <c r="E13" s="45">
        <v>1</v>
      </c>
      <c r="F13" s="40">
        <v>2</v>
      </c>
    </row>
    <row r="14" spans="1:6" ht="22.5" x14ac:dyDescent="0.25">
      <c r="A14" s="38" t="s">
        <v>1210</v>
      </c>
      <c r="B14" s="39" t="s">
        <v>1211</v>
      </c>
      <c r="C14" s="45">
        <v>1</v>
      </c>
      <c r="D14" s="18"/>
      <c r="E14" s="18"/>
      <c r="F14" s="40">
        <v>1</v>
      </c>
    </row>
    <row r="15" spans="1:6" x14ac:dyDescent="0.25">
      <c r="A15" s="196" t="s">
        <v>1212</v>
      </c>
      <c r="B15" s="39" t="s">
        <v>1213</v>
      </c>
      <c r="C15" s="45">
        <v>74</v>
      </c>
      <c r="D15" s="18"/>
      <c r="E15" s="18"/>
      <c r="F15" s="23"/>
    </row>
    <row r="16" spans="1:6" x14ac:dyDescent="0.25">
      <c r="A16" s="197"/>
      <c r="B16" s="39" t="s">
        <v>1214</v>
      </c>
      <c r="C16" s="18"/>
      <c r="D16" s="18"/>
      <c r="E16" s="18"/>
      <c r="F16" s="23"/>
    </row>
    <row r="17" spans="1:6" ht="22.5" x14ac:dyDescent="0.25">
      <c r="A17" s="197"/>
      <c r="B17" s="39" t="s">
        <v>1215</v>
      </c>
      <c r="C17" s="18"/>
      <c r="D17" s="18"/>
      <c r="E17" s="18"/>
      <c r="F17" s="23"/>
    </row>
    <row r="18" spans="1:6" x14ac:dyDescent="0.25">
      <c r="A18" s="197"/>
      <c r="B18" s="39" t="s">
        <v>1216</v>
      </c>
      <c r="C18" s="18"/>
      <c r="D18" s="18"/>
      <c r="E18" s="18"/>
      <c r="F18" s="23"/>
    </row>
    <row r="19" spans="1:6" ht="22.5" x14ac:dyDescent="0.25">
      <c r="A19" s="198"/>
      <c r="B19" s="39" t="s">
        <v>1217</v>
      </c>
      <c r="C19" s="18"/>
      <c r="D19" s="18"/>
      <c r="E19" s="18"/>
      <c r="F19" s="23"/>
    </row>
    <row r="20" spans="1:6" x14ac:dyDescent="0.25">
      <c r="A20" s="38" t="s">
        <v>1218</v>
      </c>
      <c r="B20" s="39" t="s">
        <v>1219</v>
      </c>
      <c r="C20" s="18"/>
      <c r="D20" s="18"/>
      <c r="E20" s="18"/>
      <c r="F20" s="23"/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4" t="s">
        <v>951</v>
      </c>
      <c r="B22" s="195"/>
      <c r="C22" s="46">
        <v>110</v>
      </c>
      <c r="D22" s="46">
        <v>8</v>
      </c>
      <c r="E22" s="46">
        <v>1</v>
      </c>
      <c r="F22" s="46">
        <v>3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3</v>
      </c>
    </row>
    <row r="26" spans="1:6" x14ac:dyDescent="0.25">
      <c r="A26" s="43" t="s">
        <v>109</v>
      </c>
      <c r="B26" s="17"/>
      <c r="C26" s="40">
        <v>4</v>
      </c>
    </row>
    <row r="27" spans="1:6" x14ac:dyDescent="0.25">
      <c r="A27" s="43" t="s">
        <v>1055</v>
      </c>
      <c r="B27" s="17"/>
      <c r="C27" s="23"/>
    </row>
    <row r="28" spans="1:6" x14ac:dyDescent="0.25">
      <c r="A28" s="194" t="s">
        <v>951</v>
      </c>
      <c r="B28" s="195"/>
      <c r="C28" s="46">
        <v>7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23"/>
    </row>
    <row r="33" spans="1:3" x14ac:dyDescent="0.25">
      <c r="A33" s="43" t="s">
        <v>1224</v>
      </c>
      <c r="B33" s="17"/>
      <c r="C33" s="40">
        <v>1</v>
      </c>
    </row>
    <row r="34" spans="1:3" x14ac:dyDescent="0.25">
      <c r="A34" s="43" t="s">
        <v>77</v>
      </c>
      <c r="B34" s="17"/>
      <c r="C34" s="40">
        <v>1</v>
      </c>
    </row>
    <row r="35" spans="1:3" x14ac:dyDescent="0.25">
      <c r="A35" s="194" t="s">
        <v>951</v>
      </c>
      <c r="B35" s="195"/>
      <c r="C35" s="46">
        <v>2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8</v>
      </c>
    </row>
    <row r="40" spans="1:3" x14ac:dyDescent="0.25">
      <c r="A40" s="43" t="s">
        <v>1227</v>
      </c>
      <c r="B40" s="17"/>
      <c r="C40" s="40">
        <v>3</v>
      </c>
    </row>
    <row r="41" spans="1:3" x14ac:dyDescent="0.25">
      <c r="A41" s="194" t="s">
        <v>951</v>
      </c>
      <c r="B41" s="195"/>
      <c r="C41" s="46">
        <v>11</v>
      </c>
    </row>
    <row r="42" spans="1:3" ht="15.95" customHeight="1" x14ac:dyDescent="0.25"/>
  </sheetData>
  <sheetProtection algorithmName="SHA-512" hashValue="hXx4oN7WYG0tUBirrGwpamleeF5b0+00FcRJ1NaXsz44kl9DQiqo9nTfgMU+/Rcef/U/c903DY6cRfuVg3xXGg==" saltValue="fbzbqe/ImYg61W1sv1uPB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1230</v>
      </c>
      <c r="B5" s="13" t="s">
        <v>1231</v>
      </c>
      <c r="C5" s="14">
        <v>851</v>
      </c>
      <c r="D5" s="14">
        <v>787</v>
      </c>
      <c r="E5" s="15">
        <v>8.1321473951715406E-2</v>
      </c>
    </row>
    <row r="6" spans="1:5" x14ac:dyDescent="0.25">
      <c r="A6" s="181"/>
      <c r="B6" s="13" t="s">
        <v>1232</v>
      </c>
      <c r="C6" s="14">
        <v>244</v>
      </c>
      <c r="D6" s="14">
        <v>271</v>
      </c>
      <c r="E6" s="15">
        <v>-9.9630996309963096E-2</v>
      </c>
    </row>
    <row r="7" spans="1:5" x14ac:dyDescent="0.25">
      <c r="A7" s="182"/>
      <c r="B7" s="13" t="s">
        <v>1233</v>
      </c>
      <c r="C7" s="14">
        <v>324</v>
      </c>
      <c r="D7" s="14">
        <v>223</v>
      </c>
      <c r="E7" s="15">
        <v>0.452914798206278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8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80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25">
      <c r="A12" s="181"/>
      <c r="B12" s="13" t="s">
        <v>1237</v>
      </c>
      <c r="C12" s="14">
        <v>34</v>
      </c>
      <c r="D12" s="14">
        <v>34</v>
      </c>
      <c r="E12" s="15">
        <v>0</v>
      </c>
    </row>
    <row r="13" spans="1:5" x14ac:dyDescent="0.25">
      <c r="A13" s="181"/>
      <c r="B13" s="13" t="s">
        <v>1238</v>
      </c>
      <c r="C13" s="14">
        <v>441</v>
      </c>
      <c r="D13" s="14">
        <v>295</v>
      </c>
      <c r="E13" s="15">
        <v>0.49491525423728799</v>
      </c>
    </row>
    <row r="14" spans="1:5" x14ac:dyDescent="0.25">
      <c r="A14" s="181"/>
      <c r="B14" s="13" t="s">
        <v>1239</v>
      </c>
      <c r="C14" s="14">
        <v>39</v>
      </c>
      <c r="D14" s="14">
        <v>56</v>
      </c>
      <c r="E14" s="15">
        <v>-0.30357142857142799</v>
      </c>
    </row>
    <row r="15" spans="1:5" x14ac:dyDescent="0.25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1241</v>
      </c>
      <c r="C16" s="14">
        <v>27</v>
      </c>
      <c r="D16" s="14">
        <v>25</v>
      </c>
      <c r="E16" s="15">
        <v>0.08</v>
      </c>
    </row>
    <row r="17" spans="1:5" x14ac:dyDescent="0.25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2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8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1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2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8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80" t="s">
        <v>1251</v>
      </c>
      <c r="B30" s="13" t="s">
        <v>1252</v>
      </c>
      <c r="C30" s="14">
        <v>0</v>
      </c>
      <c r="D30" s="14">
        <v>0</v>
      </c>
      <c r="E30" s="15">
        <v>0</v>
      </c>
    </row>
    <row r="31" spans="1:5" x14ac:dyDescent="0.25">
      <c r="A31" s="181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25">
      <c r="A32" s="182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Zbkd2cpkZ/hPwAq4Yiqo5uxDAg06g3RhUNakXvvOflsBJNB5KewrbmdUlCXbrEl1jscqLzY/IFcI8L/7dnooWQ==" saltValue="Yzu8pOC0Uhp/60ZDM4Y5r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1257</v>
      </c>
      <c r="B5" s="13" t="s">
        <v>1258</v>
      </c>
      <c r="C5" s="14">
        <v>1</v>
      </c>
      <c r="D5" s="14">
        <v>0</v>
      </c>
      <c r="E5" s="15">
        <v>1</v>
      </c>
    </row>
    <row r="6" spans="1:5" x14ac:dyDescent="0.25">
      <c r="A6" s="181"/>
      <c r="B6" s="13" t="s">
        <v>1259</v>
      </c>
      <c r="C6" s="18"/>
      <c r="D6" s="14">
        <v>0</v>
      </c>
      <c r="E6" s="15">
        <v>0</v>
      </c>
    </row>
    <row r="7" spans="1:5" x14ac:dyDescent="0.25">
      <c r="A7" s="181"/>
      <c r="B7" s="13" t="s">
        <v>1260</v>
      </c>
      <c r="C7" s="14">
        <v>1</v>
      </c>
      <c r="D7" s="14">
        <v>3</v>
      </c>
      <c r="E7" s="15">
        <v>-0.66666666666666696</v>
      </c>
    </row>
    <row r="8" spans="1:5" x14ac:dyDescent="0.25">
      <c r="A8" s="181"/>
      <c r="B8" s="13" t="s">
        <v>1261</v>
      </c>
      <c r="C8" s="14">
        <v>36</v>
      </c>
      <c r="D8" s="14">
        <v>28</v>
      </c>
      <c r="E8" s="15">
        <v>0.28571428571428598</v>
      </c>
    </row>
    <row r="9" spans="1:5" x14ac:dyDescent="0.25">
      <c r="A9" s="181"/>
      <c r="B9" s="13" t="s">
        <v>1262</v>
      </c>
      <c r="C9" s="14">
        <v>4</v>
      </c>
      <c r="D9" s="14">
        <v>2</v>
      </c>
      <c r="E9" s="15">
        <v>1</v>
      </c>
    </row>
    <row r="10" spans="1:5" x14ac:dyDescent="0.25">
      <c r="A10" s="181"/>
      <c r="B10" s="13" t="s">
        <v>1263</v>
      </c>
      <c r="C10" s="18"/>
      <c r="D10" s="14">
        <v>0</v>
      </c>
      <c r="E10" s="15">
        <v>0</v>
      </c>
    </row>
    <row r="11" spans="1:5" x14ac:dyDescent="0.25">
      <c r="A11" s="181"/>
      <c r="B11" s="13" t="s">
        <v>1264</v>
      </c>
      <c r="C11" s="14">
        <v>46</v>
      </c>
      <c r="D11" s="14">
        <v>12</v>
      </c>
      <c r="E11" s="15">
        <v>2.8333333333333299</v>
      </c>
    </row>
    <row r="12" spans="1:5" x14ac:dyDescent="0.25">
      <c r="A12" s="181"/>
      <c r="B12" s="13" t="s">
        <v>1265</v>
      </c>
      <c r="C12" s="14">
        <v>4</v>
      </c>
      <c r="D12" s="14">
        <v>5</v>
      </c>
      <c r="E12" s="15">
        <v>-0.2</v>
      </c>
    </row>
    <row r="13" spans="1:5" x14ac:dyDescent="0.25">
      <c r="A13" s="181"/>
      <c r="B13" s="13" t="s">
        <v>1266</v>
      </c>
      <c r="C13" s="14">
        <v>2</v>
      </c>
      <c r="D13" s="14">
        <v>1</v>
      </c>
      <c r="E13" s="15">
        <v>1</v>
      </c>
    </row>
    <row r="14" spans="1:5" x14ac:dyDescent="0.25">
      <c r="A14" s="181"/>
      <c r="B14" s="13" t="s">
        <v>1267</v>
      </c>
      <c r="C14" s="14">
        <v>3</v>
      </c>
      <c r="D14" s="14">
        <v>2</v>
      </c>
      <c r="E14" s="15">
        <v>0.5</v>
      </c>
    </row>
    <row r="15" spans="1:5" x14ac:dyDescent="0.25">
      <c r="A15" s="181"/>
      <c r="B15" s="13" t="s">
        <v>1268</v>
      </c>
      <c r="C15" s="18"/>
      <c r="D15" s="14">
        <v>8</v>
      </c>
      <c r="E15" s="15">
        <v>0</v>
      </c>
    </row>
    <row r="16" spans="1:5" x14ac:dyDescent="0.25">
      <c r="A16" s="182"/>
      <c r="B16" s="13" t="s">
        <v>106</v>
      </c>
      <c r="C16" s="14">
        <v>123</v>
      </c>
      <c r="D16" s="14">
        <v>91</v>
      </c>
      <c r="E16" s="15">
        <v>0.35164835164835201</v>
      </c>
    </row>
  </sheetData>
  <sheetProtection algorithmName="SHA-512" hashValue="LB6LmGC9G9B37YoNDadwTxdVGjh1B4lnNaUadyHGN9BO+AMCwfPGLd0z3qLL/cxCaGuY15oyvGIDWbRVkYuPFQ==" saltValue="qL/rC7XNr8NjfMnHRrsbH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1"/>
      <c r="B5" s="53" t="s">
        <v>1023</v>
      </c>
      <c r="C5" s="54">
        <v>1</v>
      </c>
      <c r="D5" s="54">
        <v>4</v>
      </c>
      <c r="E5" s="54">
        <v>19</v>
      </c>
      <c r="F5" s="54">
        <v>36</v>
      </c>
      <c r="G5" s="54">
        <v>0</v>
      </c>
      <c r="H5" s="54">
        <v>24</v>
      </c>
      <c r="I5" s="54">
        <v>0</v>
      </c>
      <c r="J5" s="54">
        <v>0</v>
      </c>
      <c r="K5" s="54">
        <v>1</v>
      </c>
      <c r="L5" s="55">
        <v>16</v>
      </c>
    </row>
    <row r="6" spans="1:12" x14ac:dyDescent="0.25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2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1"/>
      <c r="B10" s="53" t="s">
        <v>1287</v>
      </c>
      <c r="C10" s="54">
        <v>1</v>
      </c>
      <c r="D10" s="54">
        <v>0</v>
      </c>
      <c r="E10" s="54">
        <v>1</v>
      </c>
      <c r="F10" s="54">
        <v>4</v>
      </c>
      <c r="G10" s="54">
        <v>0</v>
      </c>
      <c r="H10" s="54">
        <v>2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25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1"/>
      <c r="B24" s="53" t="s">
        <v>1301</v>
      </c>
      <c r="C24" s="54">
        <v>0</v>
      </c>
      <c r="D24" s="54">
        <v>0</v>
      </c>
      <c r="E24" s="54">
        <v>2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1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1"/>
      <c r="B58" s="53" t="s">
        <v>1335</v>
      </c>
      <c r="C58" s="54">
        <v>0</v>
      </c>
      <c r="D58" s="54">
        <v>0</v>
      </c>
      <c r="E58" s="54">
        <v>1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1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4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3</v>
      </c>
      <c r="G80" s="54">
        <v>0</v>
      </c>
      <c r="H80" s="54">
        <v>0</v>
      </c>
      <c r="I80" s="54">
        <v>0</v>
      </c>
      <c r="J80" s="54">
        <v>0</v>
      </c>
      <c r="K80" s="54">
        <v>1</v>
      </c>
      <c r="L80" s="55">
        <v>0</v>
      </c>
    </row>
    <row r="81" spans="1:12" x14ac:dyDescent="0.25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1"/>
      <c r="B102" s="53" t="s">
        <v>1379</v>
      </c>
      <c r="C102" s="54">
        <v>0</v>
      </c>
      <c r="D102" s="54">
        <v>0</v>
      </c>
      <c r="E102" s="54">
        <v>1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1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1"/>
      <c r="B159" s="53" t="s">
        <v>1436</v>
      </c>
      <c r="C159" s="54">
        <v>0</v>
      </c>
      <c r="D159" s="54">
        <v>0</v>
      </c>
      <c r="E159" s="54">
        <v>2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1</v>
      </c>
    </row>
    <row r="160" spans="1:12" x14ac:dyDescent="0.25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12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1"/>
      <c r="B186" s="53" t="s">
        <v>1463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1"/>
      <c r="B187" s="53" t="s">
        <v>1464</v>
      </c>
      <c r="C187" s="54">
        <v>0</v>
      </c>
      <c r="D187" s="54">
        <v>4</v>
      </c>
      <c r="E187" s="54">
        <v>12</v>
      </c>
      <c r="F187" s="54">
        <v>10</v>
      </c>
      <c r="G187" s="54">
        <v>0</v>
      </c>
      <c r="H187" s="54">
        <v>18</v>
      </c>
      <c r="I187" s="54">
        <v>0</v>
      </c>
      <c r="J187" s="54">
        <v>0</v>
      </c>
      <c r="K187" s="54">
        <v>0</v>
      </c>
      <c r="L187" s="55">
        <v>9</v>
      </c>
    </row>
    <row r="188" spans="1:12" x14ac:dyDescent="0.25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3</v>
      </c>
      <c r="I227" s="54">
        <v>0</v>
      </c>
      <c r="J227" s="54">
        <v>0</v>
      </c>
      <c r="K227" s="54">
        <v>0</v>
      </c>
      <c r="L227" s="55">
        <v>6</v>
      </c>
    </row>
    <row r="228" spans="1:12" x14ac:dyDescent="0.25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1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3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1"/>
      <c r="B262" s="53" t="s">
        <v>1540</v>
      </c>
      <c r="C262" s="54">
        <v>1</v>
      </c>
      <c r="D262" s="54">
        <v>2</v>
      </c>
      <c r="E262" s="54">
        <v>7</v>
      </c>
      <c r="F262" s="54">
        <v>8</v>
      </c>
      <c r="G262" s="54">
        <v>0</v>
      </c>
      <c r="H262" s="54">
        <v>10</v>
      </c>
      <c r="I262" s="54">
        <v>0</v>
      </c>
      <c r="J262" s="54">
        <v>0</v>
      </c>
      <c r="K262" s="54">
        <v>1</v>
      </c>
      <c r="L262" s="55">
        <v>6</v>
      </c>
    </row>
    <row r="263" spans="1:12" x14ac:dyDescent="0.25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1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2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1"/>
      <c r="B268" s="53" t="s">
        <v>1546</v>
      </c>
      <c r="C268" s="54">
        <v>0</v>
      </c>
      <c r="D268" s="54">
        <v>1</v>
      </c>
      <c r="E268" s="54">
        <v>0</v>
      </c>
      <c r="F268" s="54">
        <v>0</v>
      </c>
      <c r="G268" s="54">
        <v>0</v>
      </c>
      <c r="H268" s="54">
        <v>1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1"/>
      <c r="B269" s="53" t="s">
        <v>1547</v>
      </c>
      <c r="C269" s="54">
        <v>0</v>
      </c>
      <c r="D269" s="54">
        <v>1</v>
      </c>
      <c r="E269" s="54">
        <v>2</v>
      </c>
      <c r="F269" s="54">
        <v>1</v>
      </c>
      <c r="G269" s="54">
        <v>0</v>
      </c>
      <c r="H269" s="54">
        <v>1</v>
      </c>
      <c r="I269" s="54">
        <v>0</v>
      </c>
      <c r="J269" s="54">
        <v>0</v>
      </c>
      <c r="K269" s="54">
        <v>0</v>
      </c>
      <c r="L269" s="55">
        <v>1</v>
      </c>
    </row>
    <row r="270" spans="1:12" x14ac:dyDescent="0.25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1</v>
      </c>
      <c r="G270" s="54">
        <v>0</v>
      </c>
      <c r="H270" s="54">
        <v>4</v>
      </c>
      <c r="I270" s="54">
        <v>0</v>
      </c>
      <c r="J270" s="54">
        <v>0</v>
      </c>
      <c r="K270" s="54">
        <v>0</v>
      </c>
      <c r="L270" s="55">
        <v>6</v>
      </c>
    </row>
    <row r="271" spans="1:12" x14ac:dyDescent="0.25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1"/>
      <c r="B273" s="53" t="s">
        <v>1550</v>
      </c>
      <c r="C273" s="54">
        <v>0</v>
      </c>
      <c r="D273" s="54">
        <v>0</v>
      </c>
      <c r="E273" s="54">
        <v>3</v>
      </c>
      <c r="F273" s="54">
        <v>22</v>
      </c>
      <c r="G273" s="54">
        <v>0</v>
      </c>
      <c r="H273" s="54">
        <v>1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1"/>
      <c r="B278" s="53" t="s">
        <v>1555</v>
      </c>
      <c r="C278" s="54">
        <v>0</v>
      </c>
      <c r="D278" s="54">
        <v>0</v>
      </c>
      <c r="E278" s="54">
        <v>1</v>
      </c>
      <c r="F278" s="54">
        <v>0</v>
      </c>
      <c r="G278" s="54">
        <v>0</v>
      </c>
      <c r="H278" s="54">
        <v>4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1"/>
      <c r="B279" s="53" t="s">
        <v>1556</v>
      </c>
      <c r="C279" s="54">
        <v>0</v>
      </c>
      <c r="D279" s="54">
        <v>0</v>
      </c>
      <c r="E279" s="54">
        <v>1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1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1"/>
      <c r="B285" s="53" t="s">
        <v>921</v>
      </c>
      <c r="C285" s="54">
        <v>0</v>
      </c>
      <c r="D285" s="54">
        <v>0</v>
      </c>
      <c r="E285" s="54">
        <v>1</v>
      </c>
      <c r="F285" s="54">
        <v>3</v>
      </c>
      <c r="G285" s="54">
        <v>0</v>
      </c>
      <c r="H285" s="54">
        <v>1</v>
      </c>
      <c r="I285" s="54">
        <v>0</v>
      </c>
      <c r="J285" s="54">
        <v>0</v>
      </c>
      <c r="K285" s="54">
        <v>0</v>
      </c>
      <c r="L285" s="55">
        <v>1</v>
      </c>
    </row>
    <row r="286" spans="1:12" x14ac:dyDescent="0.25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1"/>
      <c r="B287" s="53" t="s">
        <v>1562</v>
      </c>
      <c r="C287" s="54">
        <v>0</v>
      </c>
      <c r="D287" s="54">
        <v>0</v>
      </c>
      <c r="E287" s="54">
        <v>2</v>
      </c>
      <c r="F287" s="54">
        <v>0</v>
      </c>
      <c r="G287" s="54">
        <v>0</v>
      </c>
      <c r="H287" s="54">
        <v>1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13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3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1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2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6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2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2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Xwt6iwuOwIUSx0YbtHLhI4KBEL6Ec0OMWVGx9F3cIbXQOKHnKLoYBUukOa8HalubtHEAGae4KWn/t137t9twrA==" saltValue="uIzLE1/7HJGfZ+vBXEBtq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18"/>
      <c r="D5" s="45">
        <v>197</v>
      </c>
      <c r="E5" s="57">
        <v>0</v>
      </c>
    </row>
    <row r="6" spans="1:5" ht="22.5" x14ac:dyDescent="0.25">
      <c r="A6" s="38" t="s">
        <v>1587</v>
      </c>
      <c r="B6" s="44" t="s">
        <v>1588</v>
      </c>
      <c r="C6" s="45">
        <v>194</v>
      </c>
      <c r="D6" s="18"/>
      <c r="E6" s="57">
        <v>0</v>
      </c>
    </row>
    <row r="7" spans="1:5" ht="22.5" x14ac:dyDescent="0.25">
      <c r="A7" s="38" t="s">
        <v>1585</v>
      </c>
      <c r="B7" s="44" t="s">
        <v>1589</v>
      </c>
      <c r="C7" s="18"/>
      <c r="D7" s="45">
        <v>212</v>
      </c>
      <c r="E7" s="57">
        <v>0</v>
      </c>
    </row>
    <row r="8" spans="1:5" ht="22.5" x14ac:dyDescent="0.25">
      <c r="A8" s="38" t="s">
        <v>1587</v>
      </c>
      <c r="B8" s="44" t="s">
        <v>1590</v>
      </c>
      <c r="C8" s="18"/>
      <c r="D8" s="18"/>
      <c r="E8" s="57">
        <v>0</v>
      </c>
    </row>
    <row r="9" spans="1:5" ht="22.5" x14ac:dyDescent="0.25">
      <c r="A9" s="38" t="s">
        <v>1585</v>
      </c>
      <c r="B9" s="44" t="s">
        <v>1591</v>
      </c>
      <c r="C9" s="18"/>
      <c r="D9" s="45">
        <v>12</v>
      </c>
      <c r="E9" s="57">
        <v>0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25">
      <c r="A11" s="38" t="s">
        <v>1593</v>
      </c>
      <c r="B11" s="17"/>
      <c r="C11" s="45">
        <v>80</v>
      </c>
      <c r="D11" s="45">
        <v>116</v>
      </c>
      <c r="E11" s="57">
        <v>-0.31034482758620702</v>
      </c>
    </row>
    <row r="12" spans="1:5" x14ac:dyDescent="0.25">
      <c r="A12" s="38" t="s">
        <v>1594</v>
      </c>
      <c r="B12" s="17"/>
      <c r="C12" s="45">
        <v>816</v>
      </c>
      <c r="D12" s="18"/>
      <c r="E12" s="57">
        <v>0</v>
      </c>
    </row>
    <row r="13" spans="1:5" x14ac:dyDescent="0.25">
      <c r="A13" s="196" t="s">
        <v>1595</v>
      </c>
      <c r="B13" s="44" t="s">
        <v>1596</v>
      </c>
      <c r="C13" s="45">
        <v>4</v>
      </c>
      <c r="D13" s="18"/>
      <c r="E13" s="57">
        <v>0</v>
      </c>
    </row>
    <row r="14" spans="1:5" x14ac:dyDescent="0.25">
      <c r="A14" s="198"/>
      <c r="B14" s="44" t="s">
        <v>1597</v>
      </c>
      <c r="C14" s="18"/>
      <c r="D14" s="18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9" t="s">
        <v>1599</v>
      </c>
      <c r="B17" s="44" t="s">
        <v>1600</v>
      </c>
      <c r="C17" s="18"/>
      <c r="D17" s="18"/>
      <c r="E17" s="23"/>
    </row>
    <row r="18" spans="1:5" x14ac:dyDescent="0.25">
      <c r="A18" s="200"/>
      <c r="B18" s="44" t="s">
        <v>1601</v>
      </c>
      <c r="C18" s="45">
        <v>130</v>
      </c>
      <c r="D18" s="45">
        <v>196</v>
      </c>
      <c r="E18" s="40">
        <v>22</v>
      </c>
    </row>
    <row r="19" spans="1:5" x14ac:dyDescent="0.25">
      <c r="A19" s="200"/>
      <c r="B19" s="44" t="s">
        <v>1602</v>
      </c>
      <c r="C19" s="18"/>
      <c r="D19" s="18"/>
      <c r="E19" s="23"/>
    </row>
    <row r="20" spans="1:5" x14ac:dyDescent="0.25">
      <c r="A20" s="200"/>
      <c r="B20" s="44" t="s">
        <v>1603</v>
      </c>
      <c r="C20" s="18"/>
      <c r="D20" s="18"/>
      <c r="E20" s="23"/>
    </row>
    <row r="21" spans="1:5" x14ac:dyDescent="0.25">
      <c r="A21" s="200"/>
      <c r="B21" s="44" t="s">
        <v>1604</v>
      </c>
      <c r="C21" s="45">
        <v>8</v>
      </c>
      <c r="D21" s="45">
        <v>17</v>
      </c>
      <c r="E21" s="23"/>
    </row>
    <row r="22" spans="1:5" x14ac:dyDescent="0.25">
      <c r="A22" s="200"/>
      <c r="B22" s="44" t="s">
        <v>975</v>
      </c>
      <c r="C22" s="45">
        <v>1146</v>
      </c>
      <c r="D22" s="45">
        <v>2677</v>
      </c>
      <c r="E22" s="23"/>
    </row>
    <row r="23" spans="1:5" x14ac:dyDescent="0.25">
      <c r="A23" s="200"/>
      <c r="B23" s="44" t="s">
        <v>1605</v>
      </c>
      <c r="C23" s="45">
        <v>10</v>
      </c>
      <c r="D23" s="45">
        <v>27</v>
      </c>
      <c r="E23" s="40">
        <v>7</v>
      </c>
    </row>
    <row r="24" spans="1:5" x14ac:dyDescent="0.25">
      <c r="A24" s="200"/>
      <c r="B24" s="44" t="s">
        <v>1606</v>
      </c>
      <c r="C24" s="18"/>
      <c r="D24" s="18"/>
      <c r="E24" s="23"/>
    </row>
    <row r="25" spans="1:5" x14ac:dyDescent="0.25">
      <c r="A25" s="200"/>
      <c r="B25" s="44" t="s">
        <v>1607</v>
      </c>
      <c r="C25" s="45">
        <v>14</v>
      </c>
      <c r="D25" s="45">
        <v>24</v>
      </c>
      <c r="E25" s="40">
        <v>2</v>
      </c>
    </row>
    <row r="26" spans="1:5" x14ac:dyDescent="0.25">
      <c r="A26" s="200"/>
      <c r="B26" s="44" t="s">
        <v>1608</v>
      </c>
      <c r="C26" s="45">
        <v>769</v>
      </c>
      <c r="D26" s="45">
        <v>1867</v>
      </c>
      <c r="E26" s="23"/>
    </row>
    <row r="27" spans="1:5" x14ac:dyDescent="0.25">
      <c r="A27" s="200"/>
      <c r="B27" s="44" t="s">
        <v>1609</v>
      </c>
      <c r="C27" s="45">
        <v>35</v>
      </c>
      <c r="D27" s="18"/>
      <c r="E27" s="23"/>
    </row>
    <row r="28" spans="1:5" x14ac:dyDescent="0.25">
      <c r="A28" s="200"/>
      <c r="B28" s="44" t="s">
        <v>1610</v>
      </c>
      <c r="C28" s="45">
        <v>243</v>
      </c>
      <c r="D28" s="45">
        <v>1050</v>
      </c>
      <c r="E28" s="23"/>
    </row>
    <row r="29" spans="1:5" x14ac:dyDescent="0.25">
      <c r="A29" s="200"/>
      <c r="B29" s="44" t="s">
        <v>1611</v>
      </c>
      <c r="C29" s="18"/>
      <c r="D29" s="18"/>
      <c r="E29" s="23"/>
    </row>
    <row r="30" spans="1:5" x14ac:dyDescent="0.25">
      <c r="A30" s="201"/>
      <c r="B30" s="44" t="s">
        <v>1612</v>
      </c>
      <c r="C30" s="18"/>
      <c r="D30" s="18"/>
      <c r="E30" s="23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4kqsDl3KatR7B+LYkf0ey0JctVyIgNSfxsYHOZxQ+B0j3rSKP6ap57a6EzNH3ISYRe8tfhBpKz2I3oGN4xToqw==" saltValue="vCllG6+CxCODpYX+KfBLY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B72D7-FB49-4E84-8433-7B0F26CBE94F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25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7089</v>
      </c>
      <c r="D7" s="126">
        <f>SUM(DatosGenerales!C15:C19)</f>
        <v>1506</v>
      </c>
      <c r="E7" s="125">
        <f>SUM(DatosGenerales!C12:C14)</f>
        <v>4631</v>
      </c>
      <c r="I7" s="127">
        <f>DatosGenerales!C31</f>
        <v>1026</v>
      </c>
      <c r="J7" s="126">
        <f>DatosGenerales!C32</f>
        <v>64</v>
      </c>
      <c r="K7" s="125">
        <f>SUM(DatosGenerales!C33:C34)</f>
        <v>35</v>
      </c>
      <c r="L7" s="126">
        <f>DatosGenerales!C36</f>
        <v>916</v>
      </c>
      <c r="M7" s="125">
        <f>DatosGenerales!C95</f>
        <v>780</v>
      </c>
      <c r="N7" s="128">
        <f>L7-M7</f>
        <v>136</v>
      </c>
      <c r="O7" s="128"/>
      <c r="Q7" s="127">
        <f>DatosGenerales!C36</f>
        <v>916</v>
      </c>
      <c r="R7" s="126">
        <f>DatosGenerales!C49</f>
        <v>838</v>
      </c>
      <c r="S7" s="126">
        <f>DatosGenerales!C50</f>
        <v>23</v>
      </c>
      <c r="T7" s="126">
        <f>DatosGenerales!C62</f>
        <v>12</v>
      </c>
      <c r="U7" s="126">
        <f>DatosGenerales!C78</f>
        <v>1</v>
      </c>
      <c r="V7" s="129">
        <f>SUM(Q7:U7)</f>
        <v>1790</v>
      </c>
      <c r="Z7" s="127">
        <f>SUM(DatosGenerales!C106,DatosGenerales!C107,DatosGenerales!C109)</f>
        <v>384</v>
      </c>
      <c r="AA7" s="126">
        <f>SUM(DatosGenerales!C108,DatosGenerales!C110)</f>
        <v>384</v>
      </c>
      <c r="AB7" s="126">
        <f>DatosGenerales!C106</f>
        <v>373</v>
      </c>
      <c r="AC7" s="129">
        <f>DatosGenerales!C107</f>
        <v>4</v>
      </c>
      <c r="AH7" s="127">
        <f>SUM(DatosGenerales!C115,DatosGenerales!C116,DatosGenerales!C118)</f>
        <v>25</v>
      </c>
      <c r="AI7" s="126">
        <f>SUM(DatosGenerales!C117,DatosGenerales!C119)</f>
        <v>18</v>
      </c>
      <c r="AJ7" s="126">
        <f>DatosGenerales!C115</f>
        <v>21</v>
      </c>
      <c r="AK7" s="129">
        <f>DatosGenerales!C116</f>
        <v>3</v>
      </c>
      <c r="AP7" s="127">
        <f>SUM(DatosGenerales!C135:C136)</f>
        <v>67</v>
      </c>
      <c r="AQ7" s="126">
        <f>SUM(DatosGenerales!C137:C138)</f>
        <v>0</v>
      </c>
      <c r="AR7" s="129">
        <f>SUM(DatosGenerales!C139:C140)</f>
        <v>6</v>
      </c>
      <c r="AV7" s="127">
        <f>DatosGenerales!C145</f>
        <v>5</v>
      </c>
      <c r="AW7" s="126">
        <f>DatosGenerales!C146</f>
        <v>23</v>
      </c>
      <c r="AX7" s="126">
        <f>DatosGenerales!C147</f>
        <v>37</v>
      </c>
      <c r="AY7" s="126">
        <f>DatosGenerales!C148</f>
        <v>6</v>
      </c>
      <c r="AZ7" s="126">
        <f>DatosGenerales!C149</f>
        <v>103</v>
      </c>
      <c r="BA7" s="129">
        <f>DatosGenerales!C150</f>
        <v>9</v>
      </c>
      <c r="BE7" s="127">
        <f>DatosGenerales!C151</f>
        <v>33</v>
      </c>
      <c r="BF7" s="126">
        <f>DatosGenerales!C152</f>
        <v>154</v>
      </c>
      <c r="BG7" s="129">
        <f>DatosGenerales!C154</f>
        <v>36</v>
      </c>
      <c r="BK7" s="127">
        <f>SUM(DatosGenerales!C297:C311)</f>
        <v>927</v>
      </c>
      <c r="BL7" s="126">
        <f>SUM(DatosGenerales!C294:C296)</f>
        <v>12</v>
      </c>
      <c r="BM7" s="126">
        <f>SUM(DatosGenerales!C312:C344)</f>
        <v>399</v>
      </c>
      <c r="BN7" s="126">
        <f>SUM(DatosGenerales!C289)</f>
        <v>28</v>
      </c>
      <c r="BO7" s="126">
        <f>SUM(DatosGenerales!C356:C364)</f>
        <v>22</v>
      </c>
      <c r="BP7" s="126">
        <f>SUM(DatosGenerales!C286:C288)</f>
        <v>2</v>
      </c>
      <c r="BQ7" s="126">
        <f>SUM(DatosGenerales!C345:C355)</f>
        <v>10</v>
      </c>
      <c r="BR7" s="126">
        <f>SUM(DatosGenerales!C290:C292)</f>
        <v>28</v>
      </c>
      <c r="BS7" s="129">
        <f>SUM(DatosGenerales!C283:C285)</f>
        <v>270</v>
      </c>
      <c r="BT7" s="129">
        <f>SUM(DatosGenerales!C293)</f>
        <v>0</v>
      </c>
      <c r="BU7" s="129">
        <f>SUM(DatosGenerales!C365:C377)</f>
        <v>44</v>
      </c>
      <c r="BY7" s="127">
        <f>DatosGenerales!C246</f>
        <v>0</v>
      </c>
      <c r="BZ7" s="126">
        <f>DatosGenerales!C247</f>
        <v>0</v>
      </c>
      <c r="CA7" s="129">
        <f>DatosGenerales!C248</f>
        <v>0</v>
      </c>
      <c r="CF7" s="127">
        <f>DatosDiscapacidad!C5</f>
        <v>0</v>
      </c>
      <c r="CG7" s="129">
        <f>DatosDiscapacidad!C11</f>
        <v>80</v>
      </c>
      <c r="CM7" s="127">
        <f>DatosGenerales!C40</f>
        <v>1460</v>
      </c>
      <c r="CN7" s="129">
        <f>DatosGenerales!C41</f>
        <v>899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233</v>
      </c>
      <c r="BL53" s="137">
        <f>SUM(DatosGenerales!C311,DatosGenerales!C300,DatosGenerales!C309)</f>
        <v>262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6</v>
      </c>
      <c r="BL66" s="137">
        <f>SUM(DatosGenerales!C299:C300)</f>
        <v>268</v>
      </c>
      <c r="BM66" s="137">
        <f>SUM(DatosGenerales!C308:C309)</f>
        <v>221</v>
      </c>
      <c r="BN66" s="137"/>
      <c r="BO66" s="124"/>
      <c r="BP66" s="124"/>
      <c r="BQ66" s="124"/>
      <c r="BR66" s="124"/>
      <c r="BS66" s="124"/>
    </row>
  </sheetData>
  <sheetProtection algorithmName="SHA-512" hashValue="nAbcabjQmhn3UAOihxsUrjGCBYRhxuh82BgGFmYu5s3S3S9CSw0hAT444EOE8lGrnj6XlfdXlPhvI57XzeKEvQ==" saltValue="IQPZqf/b6+4kUy2qBXnz6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D7AC6-B905-413C-811D-BB3E4A3CDB2C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eWT3PUK61fMkSaJ2uJjV+cK+QPbe5aWhi3K+4i+2bW4iJl4Ni2rE7jGrGPlxk9h8fpHCVktQ/VxL4OGpJDr0YA==" saltValue="ummmgN6d65WNyS+5SK3Fp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63A5-DD09-425D-A729-CA6914841468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25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3</v>
      </c>
    </row>
    <row r="8" spans="1:50" s="124" customFormat="1" ht="14.85" customHeight="1" x14ac:dyDescent="0.25">
      <c r="C8" s="214"/>
      <c r="D8" s="126">
        <f>DatosMenores!C56</f>
        <v>492</v>
      </c>
      <c r="E8" s="126">
        <f>DatosMenores!C57</f>
        <v>98</v>
      </c>
      <c r="F8" s="126">
        <f>DatosMenores!C58</f>
        <v>68</v>
      </c>
      <c r="G8" s="126">
        <f>DatosMenores!C59</f>
        <v>176</v>
      </c>
      <c r="H8" s="125">
        <f>DatosMenores!C60</f>
        <v>44</v>
      </c>
      <c r="I8" s="108"/>
      <c r="L8" s="125">
        <f>DatosMenores!C48</f>
        <v>14</v>
      </c>
      <c r="M8" s="126">
        <f>DatosMenores!C49</f>
        <v>18</v>
      </c>
      <c r="N8" s="126">
        <f>DatosMenores!C50</f>
        <v>48</v>
      </c>
      <c r="O8" s="126">
        <f>DatosMenores!C51</f>
        <v>12</v>
      </c>
      <c r="P8" s="125">
        <f>DatosMenores!C52</f>
        <v>0</v>
      </c>
      <c r="S8" s="125">
        <f>DatosMenores!C28</f>
        <v>66</v>
      </c>
      <c r="T8" s="126">
        <f>SUM(DatosMenores!C29:C32)</f>
        <v>8</v>
      </c>
      <c r="U8" s="126">
        <f>DatosMenores!C33</f>
        <v>1</v>
      </c>
      <c r="V8" s="126">
        <f>DatosMenores!C34</f>
        <v>34</v>
      </c>
      <c r="W8" s="126">
        <f>DatosMenores!C35</f>
        <v>11</v>
      </c>
      <c r="X8" s="126">
        <f>DatosMenores!C36</f>
        <v>0</v>
      </c>
      <c r="Y8" s="126">
        <f>DatosMenores!C38</f>
        <v>0</v>
      </c>
      <c r="Z8" s="126">
        <f>DatosMenores!C37</f>
        <v>0</v>
      </c>
      <c r="AA8" s="125">
        <f>DatosMenores!C39</f>
        <v>33</v>
      </c>
      <c r="AC8" s="110"/>
      <c r="AE8" s="127">
        <f>DatosMenores!C5</f>
        <v>0</v>
      </c>
      <c r="AF8" s="126">
        <f>DatosMenores!C6</f>
        <v>67</v>
      </c>
      <c r="AG8" s="126">
        <f>DatosMenores!C7</f>
        <v>14</v>
      </c>
      <c r="AH8" s="126">
        <f>DatosMenores!C8</f>
        <v>16</v>
      </c>
      <c r="AI8" s="126">
        <f>DatosMenores!C9</f>
        <v>21</v>
      </c>
      <c r="AJ8" s="125">
        <f>DatosMenores!C10</f>
        <v>12</v>
      </c>
      <c r="AK8" s="126">
        <f>DatosMenores!C11</f>
        <v>35</v>
      </c>
      <c r="AL8" s="126">
        <f>DatosMenores!C12</f>
        <v>30</v>
      </c>
      <c r="AM8" s="125">
        <f>DatosMenores!C13</f>
        <v>13</v>
      </c>
      <c r="AN8" s="110"/>
      <c r="AP8" s="127">
        <f>DatosMenores!C69</f>
        <v>3</v>
      </c>
      <c r="AQ8" s="127">
        <f>DatosMenores!C70</f>
        <v>3</v>
      </c>
      <c r="AR8" s="126">
        <f>DatosMenores!C71</f>
        <v>4</v>
      </c>
      <c r="AS8" s="126">
        <f>DatosMenores!C74</f>
        <v>0</v>
      </c>
      <c r="AT8" s="126">
        <f>DatosMenores!C75</f>
        <v>1</v>
      </c>
      <c r="AU8" s="125">
        <f>DatosMenores!C76</f>
        <v>0</v>
      </c>
      <c r="AW8" s="148" t="s">
        <v>1663</v>
      </c>
      <c r="AX8" s="149">
        <f>DatosMenores!C70</f>
        <v>3</v>
      </c>
    </row>
    <row r="9" spans="1:50" ht="14.85" customHeight="1" x14ac:dyDescent="0.25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4</v>
      </c>
    </row>
    <row r="10" spans="1:50" ht="29.85" customHeight="1" x14ac:dyDescent="0.25">
      <c r="C10" s="214"/>
      <c r="D10" s="125">
        <f>DatosMenores!C61</f>
        <v>139</v>
      </c>
      <c r="E10" s="126">
        <f>DatosMenores!C62</f>
        <v>31</v>
      </c>
      <c r="F10" s="129">
        <f>DatosMenores!C63</f>
        <v>2</v>
      </c>
      <c r="G10" s="129">
        <f>DatosMenores!C64</f>
        <v>89</v>
      </c>
      <c r="H10" s="129">
        <f>DatosMenores!C65</f>
        <v>35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0</v>
      </c>
      <c r="AF11" s="126">
        <f>DatosMenores!C15</f>
        <v>0</v>
      </c>
      <c r="AG11" s="126">
        <f>DatosMenores!C16</f>
        <v>14</v>
      </c>
      <c r="AH11" s="126">
        <f>DatosMenores!C17</f>
        <v>44</v>
      </c>
      <c r="AI11" s="126">
        <f>DatosMenores!C18</f>
        <v>5</v>
      </c>
      <c r="AJ11" s="126">
        <f>DatosMenores!C20</f>
        <v>28</v>
      </c>
      <c r="AK11" s="126">
        <f>DatosMenores!C21</f>
        <v>0</v>
      </c>
      <c r="AL11" s="125">
        <f>DatosMenores!C19</f>
        <v>91</v>
      </c>
      <c r="AP11" s="127">
        <f>DatosMenores!C78</f>
        <v>2</v>
      </c>
      <c r="AQ11" s="126">
        <f>DatosMenores!C77</f>
        <v>1</v>
      </c>
      <c r="AR11" s="126">
        <f>DatosMenores!C79</f>
        <v>0</v>
      </c>
      <c r="AS11" s="127">
        <f>DatosMenores!C72</f>
        <v>0</v>
      </c>
      <c r="AT11" s="125">
        <f>DatosMenores!C73</f>
        <v>1</v>
      </c>
      <c r="AW11" s="148" t="s">
        <v>1804</v>
      </c>
      <c r="AX11" s="149">
        <f>DatosMenores!C73</f>
        <v>1</v>
      </c>
    </row>
    <row r="12" spans="1:50" ht="12.75" customHeight="1" x14ac:dyDescent="0.25">
      <c r="AW12" s="148" t="s">
        <v>1665</v>
      </c>
      <c r="AX12" s="149">
        <f>DatosMenores!C74</f>
        <v>0</v>
      </c>
    </row>
    <row r="13" spans="1:50" ht="12.75" customHeight="1" x14ac:dyDescent="0.25">
      <c r="AW13" s="148" t="s">
        <v>1016</v>
      </c>
      <c r="AX13" s="149">
        <f>DatosMenores!C75</f>
        <v>1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1</v>
      </c>
    </row>
    <row r="16" spans="1:50" ht="12.75" customHeight="1" x14ac:dyDescent="0.25">
      <c r="AW16" s="148" t="s">
        <v>260</v>
      </c>
      <c r="AX16" s="149">
        <f>DatosMenores!C78</f>
        <v>2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ghZ0CQxwp/bi9DMZqTQ2pK3eAZgUY6mWXhJ7+Aye/G9AOMMOwMa9lyfzBm7uq9ssdoZTHhc29bgHSh+zd5Iocg==" saltValue="DlkiI095TV1zNoshfaAtd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EB2D-8475-47B2-BCDF-8081FDBC2AF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17</v>
      </c>
      <c r="F4" s="162" t="s">
        <v>1812</v>
      </c>
      <c r="G4" s="164">
        <f>DatosViolenciaDoméstica!E67</f>
        <v>5</v>
      </c>
      <c r="H4" s="165"/>
    </row>
    <row r="5" spans="1:30" x14ac:dyDescent="0.2">
      <c r="C5" s="162" t="s">
        <v>8</v>
      </c>
      <c r="D5" s="163">
        <f>DatosViolenciaDoméstica!C6</f>
        <v>124</v>
      </c>
      <c r="F5" s="162" t="s">
        <v>1813</v>
      </c>
      <c r="G5" s="166">
        <f>DatosViolenciaDoméstica!F67</f>
        <v>17</v>
      </c>
      <c r="H5" s="165"/>
    </row>
    <row r="6" spans="1:30" x14ac:dyDescent="0.2">
      <c r="C6" s="162" t="s">
        <v>1814</v>
      </c>
      <c r="D6" s="163">
        <f>DatosViolenciaDoméstica!C7</f>
        <v>32</v>
      </c>
    </row>
    <row r="7" spans="1:30" x14ac:dyDescent="0.2">
      <c r="C7" s="162" t="s">
        <v>55</v>
      </c>
      <c r="D7" s="163">
        <f>DatosViolenciaDoméstica!C8</f>
        <v>0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7">
        <f>SUM(DatosViolenciaDoméstica!C10:C11)</f>
        <v>0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3vxWh0aBTDhTO/dlIsMtjC5ObnEaCBPI1CPGGuPGBS6o/rWsOyKV5O6BU70wSQA5ZjPhp+VkFJXHAChCikmcZQ==" saltValue="VhBPHcX2s3+TGz6Ml65P5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6AA1-BC9E-43D9-9E52-C07D46D9BBBB}">
  <dimension ref="A3:E377"/>
  <sheetViews>
    <sheetView showGridLines="0" showRowColHeaders="0" workbookViewId="0">
      <selection activeCell="B2" sqref="B2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0" t="s">
        <v>13</v>
      </c>
      <c r="B7" s="13" t="s">
        <v>14</v>
      </c>
      <c r="C7" s="14">
        <v>1445</v>
      </c>
      <c r="D7" s="14">
        <v>2009</v>
      </c>
      <c r="E7" s="15">
        <v>-0.28073668491786902</v>
      </c>
    </row>
    <row r="8" spans="1:5" x14ac:dyDescent="0.25">
      <c r="A8" s="181"/>
      <c r="B8" s="13" t="s">
        <v>15</v>
      </c>
      <c r="C8" s="14">
        <v>7089</v>
      </c>
      <c r="D8" s="14">
        <v>6854</v>
      </c>
      <c r="E8" s="15">
        <v>3.4286548001167198E-2</v>
      </c>
    </row>
    <row r="9" spans="1:5" x14ac:dyDescent="0.25">
      <c r="A9" s="181"/>
      <c r="B9" s="13" t="s">
        <v>16</v>
      </c>
      <c r="C9" s="14">
        <v>6103</v>
      </c>
      <c r="D9" s="14">
        <v>5530</v>
      </c>
      <c r="E9" s="15">
        <v>0.10361663652802899</v>
      </c>
    </row>
    <row r="10" spans="1:5" x14ac:dyDescent="0.25">
      <c r="A10" s="181"/>
      <c r="B10" s="13" t="s">
        <v>17</v>
      </c>
      <c r="C10" s="14">
        <v>147</v>
      </c>
      <c r="D10" s="14">
        <v>110</v>
      </c>
      <c r="E10" s="15">
        <v>0.33636363636363598</v>
      </c>
    </row>
    <row r="11" spans="1:5" x14ac:dyDescent="0.25">
      <c r="A11" s="182"/>
      <c r="B11" s="13" t="s">
        <v>18</v>
      </c>
      <c r="C11" s="14">
        <v>1558</v>
      </c>
      <c r="D11" s="14">
        <v>1445</v>
      </c>
      <c r="E11" s="15">
        <v>7.8200692041522496E-2</v>
      </c>
    </row>
    <row r="12" spans="1:5" x14ac:dyDescent="0.25">
      <c r="A12" s="180" t="s">
        <v>19</v>
      </c>
      <c r="B12" s="13" t="s">
        <v>20</v>
      </c>
      <c r="C12" s="14">
        <v>1385</v>
      </c>
      <c r="D12" s="14">
        <v>1313</v>
      </c>
      <c r="E12" s="15">
        <v>5.4836252856054798E-2</v>
      </c>
    </row>
    <row r="13" spans="1:5" x14ac:dyDescent="0.25">
      <c r="A13" s="181"/>
      <c r="B13" s="13" t="s">
        <v>21</v>
      </c>
      <c r="C13" s="14">
        <v>439</v>
      </c>
      <c r="D13" s="14">
        <v>526</v>
      </c>
      <c r="E13" s="15">
        <v>-0.16539923954372601</v>
      </c>
    </row>
    <row r="14" spans="1:5" x14ac:dyDescent="0.25">
      <c r="A14" s="182"/>
      <c r="B14" s="13" t="s">
        <v>22</v>
      </c>
      <c r="C14" s="14">
        <v>2807</v>
      </c>
      <c r="D14" s="14">
        <v>2832</v>
      </c>
      <c r="E14" s="15">
        <v>-8.8276836158192092E-3</v>
      </c>
    </row>
    <row r="15" spans="1:5" x14ac:dyDescent="0.25">
      <c r="A15" s="180" t="s">
        <v>23</v>
      </c>
      <c r="B15" s="13" t="s">
        <v>24</v>
      </c>
      <c r="C15" s="14">
        <v>389</v>
      </c>
      <c r="D15" s="14">
        <v>399</v>
      </c>
      <c r="E15" s="15">
        <v>-2.5062656641604002E-2</v>
      </c>
    </row>
    <row r="16" spans="1:5" x14ac:dyDescent="0.25">
      <c r="A16" s="181"/>
      <c r="B16" s="13" t="s">
        <v>25</v>
      </c>
      <c r="C16" s="14">
        <v>984</v>
      </c>
      <c r="D16" s="14">
        <v>998</v>
      </c>
      <c r="E16" s="15">
        <v>-1.40280561122244E-2</v>
      </c>
    </row>
    <row r="17" spans="1:5" x14ac:dyDescent="0.25">
      <c r="A17" s="181"/>
      <c r="B17" s="13" t="s">
        <v>26</v>
      </c>
      <c r="C17" s="14">
        <v>12</v>
      </c>
      <c r="D17" s="14">
        <v>10</v>
      </c>
      <c r="E17" s="15">
        <v>0.2</v>
      </c>
    </row>
    <row r="18" spans="1:5" x14ac:dyDescent="0.25">
      <c r="A18" s="181"/>
      <c r="B18" s="13" t="s">
        <v>27</v>
      </c>
      <c r="C18" s="14">
        <v>5</v>
      </c>
      <c r="D18" s="14">
        <v>1</v>
      </c>
      <c r="E18" s="15">
        <v>4</v>
      </c>
    </row>
    <row r="19" spans="1:5" x14ac:dyDescent="0.25">
      <c r="A19" s="182"/>
      <c r="B19" s="13" t="s">
        <v>28</v>
      </c>
      <c r="C19" s="14">
        <v>116</v>
      </c>
      <c r="D19" s="14">
        <v>125</v>
      </c>
      <c r="E19" s="15">
        <v>-7.1999999999999995E-2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4">
        <v>81</v>
      </c>
      <c r="E23" s="15">
        <v>0</v>
      </c>
    </row>
    <row r="24" spans="1:5" x14ac:dyDescent="0.25">
      <c r="A24" s="12" t="s">
        <v>31</v>
      </c>
      <c r="B24" s="17"/>
      <c r="C24" s="18"/>
      <c r="D24" s="14">
        <v>0</v>
      </c>
      <c r="E24" s="15">
        <v>0</v>
      </c>
    </row>
    <row r="25" spans="1:5" x14ac:dyDescent="0.25">
      <c r="A25" s="12" t="s">
        <v>32</v>
      </c>
      <c r="B25" s="17"/>
      <c r="C25" s="14">
        <v>221</v>
      </c>
      <c r="D25" s="14">
        <v>179</v>
      </c>
      <c r="E25" s="15">
        <v>0.23463687150838</v>
      </c>
    </row>
    <row r="26" spans="1:5" x14ac:dyDescent="0.25">
      <c r="A26" s="12" t="s">
        <v>33</v>
      </c>
      <c r="B26" s="17"/>
      <c r="C26" s="14">
        <v>204</v>
      </c>
      <c r="D26" s="14">
        <v>179</v>
      </c>
      <c r="E26" s="15">
        <v>0.13966480446927401</v>
      </c>
    </row>
    <row r="27" spans="1:5" x14ac:dyDescent="0.25">
      <c r="A27" s="12" t="s">
        <v>34</v>
      </c>
      <c r="B27" s="17"/>
      <c r="C27" s="14">
        <v>64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1026</v>
      </c>
      <c r="D31" s="14">
        <v>864</v>
      </c>
      <c r="E31" s="15">
        <v>0.1875</v>
      </c>
    </row>
    <row r="32" spans="1:5" x14ac:dyDescent="0.25">
      <c r="A32" s="180" t="s">
        <v>37</v>
      </c>
      <c r="B32" s="13" t="s">
        <v>38</v>
      </c>
      <c r="C32" s="14">
        <v>64</v>
      </c>
      <c r="D32" s="14">
        <v>81</v>
      </c>
      <c r="E32" s="15">
        <v>-0.209876543209876</v>
      </c>
    </row>
    <row r="33" spans="1:5" x14ac:dyDescent="0.25">
      <c r="A33" s="181"/>
      <c r="B33" s="13" t="s">
        <v>39</v>
      </c>
      <c r="C33" s="14">
        <v>28</v>
      </c>
      <c r="D33" s="14">
        <v>60</v>
      </c>
      <c r="E33" s="15">
        <v>-0.53333333333333299</v>
      </c>
    </row>
    <row r="34" spans="1:5" x14ac:dyDescent="0.25">
      <c r="A34" s="181"/>
      <c r="B34" s="13" t="s">
        <v>40</v>
      </c>
      <c r="C34" s="14">
        <v>7</v>
      </c>
      <c r="D34" s="14">
        <v>15</v>
      </c>
      <c r="E34" s="15">
        <v>-0.53333333333333299</v>
      </c>
    </row>
    <row r="35" spans="1:5" x14ac:dyDescent="0.25">
      <c r="A35" s="181"/>
      <c r="B35" s="13" t="s">
        <v>41</v>
      </c>
      <c r="C35" s="14">
        <v>11</v>
      </c>
      <c r="D35" s="14">
        <v>15</v>
      </c>
      <c r="E35" s="15">
        <v>-0.266666666666667</v>
      </c>
    </row>
    <row r="36" spans="1:5" x14ac:dyDescent="0.25">
      <c r="A36" s="182"/>
      <c r="B36" s="13" t="s">
        <v>42</v>
      </c>
      <c r="C36" s="14">
        <v>916</v>
      </c>
      <c r="D36" s="14">
        <v>693</v>
      </c>
      <c r="E36" s="15">
        <v>0.32178932178932201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1460</v>
      </c>
      <c r="D40" s="14">
        <v>1469</v>
      </c>
      <c r="E40" s="15">
        <v>-6.1266167460857701E-3</v>
      </c>
    </row>
    <row r="41" spans="1:5" x14ac:dyDescent="0.25">
      <c r="A41" s="12" t="s">
        <v>45</v>
      </c>
      <c r="B41" s="17"/>
      <c r="C41" s="14">
        <v>899</v>
      </c>
      <c r="D41" s="14">
        <v>1098</v>
      </c>
      <c r="E41" s="15">
        <v>-0.181238615664845</v>
      </c>
    </row>
    <row r="42" spans="1:5" x14ac:dyDescent="0.25">
      <c r="A42" s="16"/>
    </row>
    <row r="43" spans="1:5" x14ac:dyDescent="0.25">
      <c r="A43" s="183" t="s">
        <v>46</v>
      </c>
      <c r="B43" s="183"/>
      <c r="C43" s="183"/>
      <c r="D43" s="183"/>
      <c r="E43" s="183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0" t="s">
        <v>47</v>
      </c>
      <c r="B45" s="13" t="s">
        <v>14</v>
      </c>
      <c r="C45" s="14">
        <v>877</v>
      </c>
      <c r="D45" s="14">
        <v>837</v>
      </c>
      <c r="E45" s="15">
        <v>4.7789725209080001E-2</v>
      </c>
    </row>
    <row r="46" spans="1:5" x14ac:dyDescent="0.25">
      <c r="A46" s="181"/>
      <c r="B46" s="13" t="s">
        <v>48</v>
      </c>
      <c r="C46" s="14">
        <v>42</v>
      </c>
      <c r="D46" s="14">
        <v>26</v>
      </c>
      <c r="E46" s="15">
        <v>0.61538461538461497</v>
      </c>
    </row>
    <row r="47" spans="1:5" x14ac:dyDescent="0.25">
      <c r="A47" s="181"/>
      <c r="B47" s="13" t="s">
        <v>49</v>
      </c>
      <c r="C47" s="14">
        <v>984</v>
      </c>
      <c r="D47" s="14">
        <v>998</v>
      </c>
      <c r="E47" s="15">
        <v>-1.40280561122244E-2</v>
      </c>
    </row>
    <row r="48" spans="1:5" x14ac:dyDescent="0.25">
      <c r="A48" s="182"/>
      <c r="B48" s="13" t="s">
        <v>18</v>
      </c>
      <c r="C48" s="14">
        <v>967</v>
      </c>
      <c r="D48" s="14">
        <v>877</v>
      </c>
      <c r="E48" s="15">
        <v>0.102622576966933</v>
      </c>
    </row>
    <row r="49" spans="1:5" x14ac:dyDescent="0.25">
      <c r="A49" s="180" t="s">
        <v>50</v>
      </c>
      <c r="B49" s="13" t="s">
        <v>51</v>
      </c>
      <c r="C49" s="14">
        <v>838</v>
      </c>
      <c r="D49" s="14">
        <v>873</v>
      </c>
      <c r="E49" s="15">
        <v>-4.0091638029782398E-2</v>
      </c>
    </row>
    <row r="50" spans="1:5" x14ac:dyDescent="0.25">
      <c r="A50" s="181"/>
      <c r="B50" s="13" t="s">
        <v>52</v>
      </c>
      <c r="C50" s="14">
        <v>23</v>
      </c>
      <c r="D50" s="14">
        <v>28</v>
      </c>
      <c r="E50" s="15">
        <v>-0.17857142857142899</v>
      </c>
    </row>
    <row r="51" spans="1:5" x14ac:dyDescent="0.25">
      <c r="A51" s="181"/>
      <c r="B51" s="13" t="s">
        <v>53</v>
      </c>
      <c r="C51" s="14">
        <v>57</v>
      </c>
      <c r="D51" s="14">
        <v>64</v>
      </c>
      <c r="E51" s="15">
        <v>-0.109375</v>
      </c>
    </row>
    <row r="52" spans="1:5" x14ac:dyDescent="0.25">
      <c r="A52" s="182"/>
      <c r="B52" s="13" t="s">
        <v>54</v>
      </c>
      <c r="C52" s="14">
        <v>18</v>
      </c>
      <c r="D52" s="14">
        <v>19</v>
      </c>
      <c r="E52" s="15">
        <v>-5.2631578947368397E-2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0" t="s">
        <v>56</v>
      </c>
      <c r="B56" s="13" t="s">
        <v>49</v>
      </c>
      <c r="C56" s="14">
        <v>12</v>
      </c>
      <c r="D56" s="14">
        <v>11</v>
      </c>
      <c r="E56" s="15">
        <v>9.0909090909090898E-2</v>
      </c>
    </row>
    <row r="57" spans="1:5" x14ac:dyDescent="0.25">
      <c r="A57" s="181"/>
      <c r="B57" s="13" t="s">
        <v>48</v>
      </c>
      <c r="C57" s="18"/>
      <c r="D57" s="18"/>
      <c r="E57" s="15">
        <v>0</v>
      </c>
    </row>
    <row r="58" spans="1:5" x14ac:dyDescent="0.25">
      <c r="A58" s="181"/>
      <c r="B58" s="13" t="s">
        <v>14</v>
      </c>
      <c r="C58" s="14">
        <v>13</v>
      </c>
      <c r="D58" s="14">
        <v>9</v>
      </c>
      <c r="E58" s="15">
        <v>0.44444444444444398</v>
      </c>
    </row>
    <row r="59" spans="1:5" x14ac:dyDescent="0.25">
      <c r="A59" s="181"/>
      <c r="B59" s="13" t="s">
        <v>18</v>
      </c>
      <c r="C59" s="14">
        <v>15</v>
      </c>
      <c r="D59" s="14">
        <v>13</v>
      </c>
      <c r="E59" s="15">
        <v>0.15384615384615399</v>
      </c>
    </row>
    <row r="60" spans="1:5" x14ac:dyDescent="0.25">
      <c r="A60" s="181"/>
      <c r="B60" s="13" t="s">
        <v>57</v>
      </c>
      <c r="C60" s="14">
        <v>10</v>
      </c>
      <c r="D60" s="14">
        <v>6</v>
      </c>
      <c r="E60" s="15">
        <v>0.66666666666666696</v>
      </c>
    </row>
    <row r="61" spans="1:5" x14ac:dyDescent="0.25">
      <c r="A61" s="182"/>
      <c r="B61" s="13" t="s">
        <v>58</v>
      </c>
      <c r="C61" s="18"/>
      <c r="D61" s="14">
        <v>1</v>
      </c>
      <c r="E61" s="15">
        <v>0</v>
      </c>
    </row>
    <row r="62" spans="1:5" x14ac:dyDescent="0.25">
      <c r="A62" s="180" t="s">
        <v>59</v>
      </c>
      <c r="B62" s="13" t="s">
        <v>60</v>
      </c>
      <c r="C62" s="14">
        <v>12</v>
      </c>
      <c r="D62" s="14">
        <v>5</v>
      </c>
      <c r="E62" s="15">
        <v>1.4</v>
      </c>
    </row>
    <row r="63" spans="1:5" x14ac:dyDescent="0.25">
      <c r="A63" s="181"/>
      <c r="B63" s="13" t="s">
        <v>53</v>
      </c>
      <c r="C63" s="14">
        <v>2</v>
      </c>
      <c r="D63" s="14">
        <v>3</v>
      </c>
      <c r="E63" s="15">
        <v>-0.33333333333333298</v>
      </c>
    </row>
    <row r="64" spans="1:5" x14ac:dyDescent="0.25">
      <c r="A64" s="182"/>
      <c r="B64" s="13" t="s">
        <v>61</v>
      </c>
      <c r="C64" s="18"/>
      <c r="D64" s="14">
        <v>1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4">
        <v>1</v>
      </c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2</v>
      </c>
      <c r="D70" s="14">
        <v>4</v>
      </c>
      <c r="E70" s="15">
        <v>-0.5</v>
      </c>
    </row>
    <row r="71" spans="1:5" x14ac:dyDescent="0.25">
      <c r="A71" s="12" t="s">
        <v>33</v>
      </c>
      <c r="B71" s="17"/>
      <c r="C71" s="14">
        <v>1</v>
      </c>
      <c r="D71" s="14">
        <v>4</v>
      </c>
      <c r="E71" s="15">
        <v>-0.75</v>
      </c>
    </row>
    <row r="72" spans="1:5" x14ac:dyDescent="0.25">
      <c r="A72" s="12" t="s">
        <v>34</v>
      </c>
      <c r="B72" s="17"/>
      <c r="C72" s="14">
        <v>1</v>
      </c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4"/>
      <c r="B76" s="13" t="s">
        <v>44</v>
      </c>
      <c r="C76" s="14">
        <v>5</v>
      </c>
      <c r="D76" s="14">
        <v>0</v>
      </c>
      <c r="E76" s="15">
        <v>0</v>
      </c>
    </row>
    <row r="77" spans="1:5" x14ac:dyDescent="0.25">
      <c r="A77" s="185"/>
      <c r="B77" s="13" t="s">
        <v>53</v>
      </c>
      <c r="C77" s="18"/>
      <c r="D77" s="14">
        <v>0</v>
      </c>
      <c r="E77" s="15">
        <v>0</v>
      </c>
    </row>
    <row r="78" spans="1:5" x14ac:dyDescent="0.25">
      <c r="A78" s="185"/>
      <c r="B78" s="13" t="s">
        <v>60</v>
      </c>
      <c r="C78" s="14">
        <v>1</v>
      </c>
      <c r="D78" s="14">
        <v>2</v>
      </c>
      <c r="E78" s="15">
        <v>-0.5</v>
      </c>
    </row>
    <row r="79" spans="1:5" x14ac:dyDescent="0.25">
      <c r="A79" s="185"/>
      <c r="B79" s="13" t="s">
        <v>64</v>
      </c>
      <c r="C79" s="14">
        <v>3</v>
      </c>
      <c r="D79" s="14">
        <v>0</v>
      </c>
      <c r="E79" s="15">
        <v>0</v>
      </c>
    </row>
    <row r="80" spans="1:5" x14ac:dyDescent="0.25">
      <c r="A80" s="186"/>
      <c r="B80" s="13" t="s">
        <v>65</v>
      </c>
      <c r="C80" s="18"/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0" t="s">
        <v>67</v>
      </c>
      <c r="B84" s="13" t="s">
        <v>68</v>
      </c>
      <c r="C84" s="14">
        <v>899</v>
      </c>
      <c r="D84" s="14">
        <v>1098</v>
      </c>
      <c r="E84" s="15">
        <v>-0.181238615664845</v>
      </c>
    </row>
    <row r="85" spans="1:5" x14ac:dyDescent="0.25">
      <c r="A85" s="182"/>
      <c r="B85" s="13" t="s">
        <v>69</v>
      </c>
      <c r="C85" s="14">
        <v>202</v>
      </c>
      <c r="D85" s="14">
        <v>234</v>
      </c>
      <c r="E85" s="15">
        <v>-0.13675213675213699</v>
      </c>
    </row>
    <row r="86" spans="1:5" x14ac:dyDescent="0.25">
      <c r="A86" s="180" t="s">
        <v>70</v>
      </c>
      <c r="B86" s="13" t="s">
        <v>68</v>
      </c>
      <c r="C86" s="14">
        <v>808</v>
      </c>
      <c r="D86" s="14">
        <v>873</v>
      </c>
      <c r="E86" s="15">
        <v>-7.4455899198167197E-2</v>
      </c>
    </row>
    <row r="87" spans="1:5" x14ac:dyDescent="0.25">
      <c r="A87" s="182"/>
      <c r="B87" s="13" t="s">
        <v>69</v>
      </c>
      <c r="C87" s="14">
        <v>355</v>
      </c>
      <c r="D87" s="14">
        <v>274</v>
      </c>
      <c r="E87" s="15">
        <v>0.29562043795620402</v>
      </c>
    </row>
    <row r="88" spans="1:5" x14ac:dyDescent="0.25">
      <c r="A88" s="180" t="s">
        <v>71</v>
      </c>
      <c r="B88" s="13" t="s">
        <v>68</v>
      </c>
      <c r="C88" s="14">
        <v>42</v>
      </c>
      <c r="D88" s="14">
        <v>34</v>
      </c>
      <c r="E88" s="15">
        <v>0.23529411764705899</v>
      </c>
    </row>
    <row r="89" spans="1:5" x14ac:dyDescent="0.25">
      <c r="A89" s="182"/>
      <c r="B89" s="13" t="s">
        <v>69</v>
      </c>
      <c r="C89" s="14">
        <v>13</v>
      </c>
      <c r="D89" s="14">
        <v>8</v>
      </c>
      <c r="E89" s="15">
        <v>0.625</v>
      </c>
    </row>
    <row r="90" spans="1:5" x14ac:dyDescent="0.25">
      <c r="A90" s="180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2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3" t="s">
        <v>73</v>
      </c>
      <c r="B93" s="183"/>
      <c r="C93" s="183"/>
      <c r="D93" s="183"/>
      <c r="E93" s="183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780</v>
      </c>
      <c r="D95" s="14">
        <v>597</v>
      </c>
      <c r="E95" s="15">
        <v>0.30653266331658302</v>
      </c>
    </row>
    <row r="96" spans="1:5" x14ac:dyDescent="0.25">
      <c r="A96" s="12" t="s">
        <v>74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368</v>
      </c>
      <c r="D100" s="14">
        <v>376</v>
      </c>
      <c r="E100" s="15">
        <v>-2.1276595744680899E-2</v>
      </c>
    </row>
    <row r="101" spans="1:5" x14ac:dyDescent="0.25">
      <c r="A101" s="12" t="s">
        <v>77</v>
      </c>
      <c r="B101" s="17"/>
      <c r="C101" s="14">
        <v>466</v>
      </c>
      <c r="D101" s="14">
        <v>625</v>
      </c>
      <c r="E101" s="15">
        <v>-0.25440000000000002</v>
      </c>
    </row>
    <row r="102" spans="1:5" x14ac:dyDescent="0.25">
      <c r="A102" s="12" t="s">
        <v>74</v>
      </c>
      <c r="B102" s="17"/>
      <c r="C102" s="14">
        <v>3</v>
      </c>
      <c r="D102" s="14">
        <v>23</v>
      </c>
      <c r="E102" s="15">
        <v>-0.86956521739130399</v>
      </c>
    </row>
    <row r="103" spans="1:5" x14ac:dyDescent="0.25">
      <c r="A103" s="16"/>
    </row>
    <row r="104" spans="1:5" x14ac:dyDescent="0.25">
      <c r="A104" s="183" t="s">
        <v>78</v>
      </c>
      <c r="B104" s="183"/>
      <c r="C104" s="183"/>
      <c r="D104" s="183"/>
      <c r="E104" s="183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0" t="s">
        <v>76</v>
      </c>
      <c r="B106" s="13" t="s">
        <v>79</v>
      </c>
      <c r="C106" s="14">
        <v>373</v>
      </c>
      <c r="D106" s="14">
        <v>426</v>
      </c>
      <c r="E106" s="15">
        <v>-0.124413145539906</v>
      </c>
    </row>
    <row r="107" spans="1:5" x14ac:dyDescent="0.25">
      <c r="A107" s="181"/>
      <c r="B107" s="13" t="s">
        <v>80</v>
      </c>
      <c r="C107" s="14">
        <v>4</v>
      </c>
      <c r="D107" s="14">
        <v>9</v>
      </c>
      <c r="E107" s="15">
        <v>-0.55555555555555503</v>
      </c>
    </row>
    <row r="108" spans="1:5" x14ac:dyDescent="0.25">
      <c r="A108" s="182"/>
      <c r="B108" s="13" t="s">
        <v>81</v>
      </c>
      <c r="C108" s="14">
        <v>200</v>
      </c>
      <c r="D108" s="14">
        <v>221</v>
      </c>
      <c r="E108" s="15">
        <v>-9.5022624434389094E-2</v>
      </c>
    </row>
    <row r="109" spans="1:5" x14ac:dyDescent="0.25">
      <c r="A109" s="180" t="s">
        <v>77</v>
      </c>
      <c r="B109" s="13" t="s">
        <v>82</v>
      </c>
      <c r="C109" s="14">
        <v>7</v>
      </c>
      <c r="D109" s="14">
        <v>17</v>
      </c>
      <c r="E109" s="15">
        <v>-0.58823529411764697</v>
      </c>
    </row>
    <row r="110" spans="1:5" x14ac:dyDescent="0.25">
      <c r="A110" s="182"/>
      <c r="B110" s="13" t="s">
        <v>81</v>
      </c>
      <c r="C110" s="14">
        <v>184</v>
      </c>
      <c r="D110" s="14">
        <v>192</v>
      </c>
      <c r="E110" s="15">
        <v>-4.1666666666666699E-2</v>
      </c>
    </row>
    <row r="111" spans="1:5" x14ac:dyDescent="0.25">
      <c r="A111" s="12" t="s">
        <v>74</v>
      </c>
      <c r="B111" s="17"/>
      <c r="C111" s="14">
        <v>9</v>
      </c>
      <c r="D111" s="14">
        <v>10</v>
      </c>
      <c r="E111" s="15">
        <v>-0.1</v>
      </c>
    </row>
    <row r="112" spans="1:5" x14ac:dyDescent="0.25">
      <c r="A112" s="16"/>
    </row>
    <row r="113" spans="1:5" x14ac:dyDescent="0.25">
      <c r="A113" s="183" t="s">
        <v>83</v>
      </c>
      <c r="B113" s="183"/>
      <c r="C113" s="183"/>
      <c r="D113" s="183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0" t="s">
        <v>76</v>
      </c>
      <c r="B115" s="13" t="s">
        <v>79</v>
      </c>
      <c r="C115" s="14">
        <v>21</v>
      </c>
      <c r="D115" s="14">
        <v>16</v>
      </c>
      <c r="E115" s="15">
        <v>0.3125</v>
      </c>
    </row>
    <row r="116" spans="1:5" x14ac:dyDescent="0.25">
      <c r="A116" s="181"/>
      <c r="B116" s="13" t="s">
        <v>80</v>
      </c>
      <c r="C116" s="14">
        <v>3</v>
      </c>
      <c r="D116" s="14">
        <v>0</v>
      </c>
      <c r="E116" s="15">
        <v>0</v>
      </c>
    </row>
    <row r="117" spans="1:5" x14ac:dyDescent="0.25">
      <c r="A117" s="182"/>
      <c r="B117" s="13" t="s">
        <v>81</v>
      </c>
      <c r="C117" s="14">
        <v>11</v>
      </c>
      <c r="D117" s="14">
        <v>8</v>
      </c>
      <c r="E117" s="15">
        <v>0.375</v>
      </c>
    </row>
    <row r="118" spans="1:5" x14ac:dyDescent="0.25">
      <c r="A118" s="180" t="s">
        <v>77</v>
      </c>
      <c r="B118" s="13" t="s">
        <v>82</v>
      </c>
      <c r="C118" s="14">
        <v>1</v>
      </c>
      <c r="D118" s="14">
        <v>0</v>
      </c>
      <c r="E118" s="15">
        <v>0</v>
      </c>
    </row>
    <row r="119" spans="1:5" x14ac:dyDescent="0.25">
      <c r="A119" s="182"/>
      <c r="B119" s="13" t="s">
        <v>81</v>
      </c>
      <c r="C119" s="14">
        <v>7</v>
      </c>
      <c r="D119" s="14">
        <v>9</v>
      </c>
      <c r="E119" s="15">
        <v>-0.22222222222222199</v>
      </c>
    </row>
    <row r="120" spans="1:5" x14ac:dyDescent="0.25">
      <c r="A120" s="12" t="s">
        <v>74</v>
      </c>
      <c r="B120" s="17"/>
      <c r="C120" s="14">
        <v>1</v>
      </c>
      <c r="D120" s="14">
        <v>2</v>
      </c>
      <c r="E120" s="15">
        <v>-0.5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0" t="s">
        <v>85</v>
      </c>
      <c r="B124" s="13" t="s">
        <v>86</v>
      </c>
      <c r="C124" s="18"/>
      <c r="D124" s="18"/>
      <c r="E124" s="15">
        <v>0</v>
      </c>
    </row>
    <row r="125" spans="1:5" x14ac:dyDescent="0.25">
      <c r="A125" s="182"/>
      <c r="B125" s="13" t="s">
        <v>87</v>
      </c>
      <c r="C125" s="18"/>
      <c r="D125" s="18"/>
      <c r="E125" s="15">
        <v>0</v>
      </c>
    </row>
    <row r="126" spans="1:5" x14ac:dyDescent="0.25">
      <c r="A126" s="180" t="s">
        <v>88</v>
      </c>
      <c r="B126" s="13" t="s">
        <v>86</v>
      </c>
      <c r="C126" s="14">
        <v>414</v>
      </c>
      <c r="D126" s="14">
        <v>27</v>
      </c>
      <c r="E126" s="15">
        <v>14.3333333333333</v>
      </c>
    </row>
    <row r="127" spans="1:5" x14ac:dyDescent="0.25">
      <c r="A127" s="182"/>
      <c r="B127" s="13" t="s">
        <v>87</v>
      </c>
      <c r="C127" s="14">
        <v>846</v>
      </c>
      <c r="D127" s="14">
        <v>110</v>
      </c>
      <c r="E127" s="15">
        <v>6.6909090909090896</v>
      </c>
    </row>
    <row r="128" spans="1:5" x14ac:dyDescent="0.25">
      <c r="A128" s="180" t="s">
        <v>89</v>
      </c>
      <c r="B128" s="13" t="s">
        <v>86</v>
      </c>
      <c r="C128" s="14">
        <v>2249</v>
      </c>
      <c r="D128" s="14">
        <v>1869</v>
      </c>
      <c r="E128" s="15">
        <v>0.20331728196896701</v>
      </c>
    </row>
    <row r="129" spans="1:5" x14ac:dyDescent="0.25">
      <c r="A129" s="182"/>
      <c r="B129" s="13" t="s">
        <v>87</v>
      </c>
      <c r="C129" s="14">
        <v>4011</v>
      </c>
      <c r="D129" s="14">
        <v>3287</v>
      </c>
      <c r="E129" s="15">
        <v>0.22026163675083699</v>
      </c>
    </row>
    <row r="130" spans="1:5" x14ac:dyDescent="0.25">
      <c r="A130" s="180" t="s">
        <v>90</v>
      </c>
      <c r="B130" s="13" t="s">
        <v>86</v>
      </c>
      <c r="C130" s="14">
        <v>414</v>
      </c>
      <c r="D130" s="14">
        <v>247</v>
      </c>
      <c r="E130" s="15">
        <v>0.67611336032388603</v>
      </c>
    </row>
    <row r="131" spans="1:5" x14ac:dyDescent="0.25">
      <c r="A131" s="182"/>
      <c r="B131" s="13" t="s">
        <v>87</v>
      </c>
      <c r="C131" s="14">
        <v>846</v>
      </c>
      <c r="D131" s="14">
        <v>584</v>
      </c>
      <c r="E131" s="15">
        <v>0.448630136986301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0" t="s">
        <v>92</v>
      </c>
      <c r="B135" s="13" t="s">
        <v>93</v>
      </c>
      <c r="C135" s="14">
        <v>51</v>
      </c>
      <c r="D135" s="14">
        <v>37</v>
      </c>
      <c r="E135" s="15">
        <v>0.37837837837837801</v>
      </c>
    </row>
    <row r="136" spans="1:5" x14ac:dyDescent="0.25">
      <c r="A136" s="182"/>
      <c r="B136" s="13" t="s">
        <v>94</v>
      </c>
      <c r="C136" s="14">
        <v>16</v>
      </c>
      <c r="D136" s="14">
        <v>8</v>
      </c>
      <c r="E136" s="15">
        <v>1</v>
      </c>
    </row>
    <row r="137" spans="1:5" x14ac:dyDescent="0.25">
      <c r="A137" s="180" t="s">
        <v>95</v>
      </c>
      <c r="B137" s="13" t="s">
        <v>93</v>
      </c>
      <c r="C137" s="18"/>
      <c r="D137" s="14">
        <v>0</v>
      </c>
      <c r="E137" s="15">
        <v>0</v>
      </c>
    </row>
    <row r="138" spans="1:5" x14ac:dyDescent="0.25">
      <c r="A138" s="182"/>
      <c r="B138" s="13" t="s">
        <v>94</v>
      </c>
      <c r="C138" s="18"/>
      <c r="D138" s="14">
        <v>0</v>
      </c>
      <c r="E138" s="15">
        <v>0</v>
      </c>
    </row>
    <row r="139" spans="1:5" x14ac:dyDescent="0.25">
      <c r="A139" s="180" t="s">
        <v>96</v>
      </c>
      <c r="B139" s="13" t="s">
        <v>93</v>
      </c>
      <c r="C139" s="14">
        <v>4</v>
      </c>
      <c r="D139" s="14">
        <v>3</v>
      </c>
      <c r="E139" s="15">
        <v>0.33333333333333298</v>
      </c>
    </row>
    <row r="140" spans="1:5" x14ac:dyDescent="0.25">
      <c r="A140" s="182"/>
      <c r="B140" s="13" t="s">
        <v>97</v>
      </c>
      <c r="C140" s="14">
        <v>2</v>
      </c>
      <c r="D140" s="14">
        <v>1</v>
      </c>
      <c r="E140" s="15">
        <v>1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183</v>
      </c>
      <c r="D144" s="14">
        <v>142</v>
      </c>
      <c r="E144" s="15">
        <v>0.28873239436619702</v>
      </c>
    </row>
    <row r="145" spans="1:5" x14ac:dyDescent="0.25">
      <c r="A145" s="180" t="s">
        <v>100</v>
      </c>
      <c r="B145" s="13" t="s">
        <v>101</v>
      </c>
      <c r="C145" s="14">
        <v>5</v>
      </c>
      <c r="D145" s="14">
        <v>4</v>
      </c>
      <c r="E145" s="15">
        <v>0.25</v>
      </c>
    </row>
    <row r="146" spans="1:5" x14ac:dyDescent="0.25">
      <c r="A146" s="181"/>
      <c r="B146" s="13" t="s">
        <v>102</v>
      </c>
      <c r="C146" s="14">
        <v>23</v>
      </c>
      <c r="D146" s="14">
        <v>26</v>
      </c>
      <c r="E146" s="15">
        <v>-0.115384615384615</v>
      </c>
    </row>
    <row r="147" spans="1:5" x14ac:dyDescent="0.25">
      <c r="A147" s="181"/>
      <c r="B147" s="13" t="s">
        <v>103</v>
      </c>
      <c r="C147" s="14">
        <v>37</v>
      </c>
      <c r="D147" s="14">
        <v>26</v>
      </c>
      <c r="E147" s="15">
        <v>0.42307692307692302</v>
      </c>
    </row>
    <row r="148" spans="1:5" x14ac:dyDescent="0.25">
      <c r="A148" s="181"/>
      <c r="B148" s="13" t="s">
        <v>104</v>
      </c>
      <c r="C148" s="14">
        <v>6</v>
      </c>
      <c r="D148" s="14">
        <v>9</v>
      </c>
      <c r="E148" s="15">
        <v>-0.33333333333333298</v>
      </c>
    </row>
    <row r="149" spans="1:5" x14ac:dyDescent="0.25">
      <c r="A149" s="181"/>
      <c r="B149" s="13" t="s">
        <v>105</v>
      </c>
      <c r="C149" s="14">
        <v>103</v>
      </c>
      <c r="D149" s="14">
        <v>71</v>
      </c>
      <c r="E149" s="15">
        <v>0.45070422535211302</v>
      </c>
    </row>
    <row r="150" spans="1:5" x14ac:dyDescent="0.25">
      <c r="A150" s="182"/>
      <c r="B150" s="13" t="s">
        <v>106</v>
      </c>
      <c r="C150" s="14">
        <v>9</v>
      </c>
      <c r="D150" s="14">
        <v>6</v>
      </c>
      <c r="E150" s="15">
        <v>0.5</v>
      </c>
    </row>
    <row r="151" spans="1:5" x14ac:dyDescent="0.25">
      <c r="A151" s="180" t="s">
        <v>107</v>
      </c>
      <c r="B151" s="13" t="s">
        <v>108</v>
      </c>
      <c r="C151" s="14">
        <v>33</v>
      </c>
      <c r="D151" s="14">
        <v>29</v>
      </c>
      <c r="E151" s="15">
        <v>0.13793103448275901</v>
      </c>
    </row>
    <row r="152" spans="1:5" x14ac:dyDescent="0.25">
      <c r="A152" s="182"/>
      <c r="B152" s="13" t="s">
        <v>109</v>
      </c>
      <c r="C152" s="14">
        <v>154</v>
      </c>
      <c r="D152" s="14">
        <v>104</v>
      </c>
      <c r="E152" s="15">
        <v>0.480769230769231</v>
      </c>
    </row>
    <row r="153" spans="1:5" x14ac:dyDescent="0.25">
      <c r="A153" s="180" t="s">
        <v>110</v>
      </c>
      <c r="B153" s="13" t="s">
        <v>14</v>
      </c>
      <c r="C153" s="14">
        <v>40</v>
      </c>
      <c r="D153" s="14">
        <v>31</v>
      </c>
      <c r="E153" s="15">
        <v>0.29032258064516098</v>
      </c>
    </row>
    <row r="154" spans="1:5" x14ac:dyDescent="0.25">
      <c r="A154" s="182"/>
      <c r="B154" s="13" t="s">
        <v>18</v>
      </c>
      <c r="C154" s="14">
        <v>36</v>
      </c>
      <c r="D154" s="14">
        <v>40</v>
      </c>
      <c r="E154" s="15">
        <v>-0.1</v>
      </c>
    </row>
    <row r="155" spans="1:5" x14ac:dyDescent="0.25">
      <c r="A155" s="12" t="s">
        <v>111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0" t="s">
        <v>113</v>
      </c>
      <c r="B159" s="13" t="s">
        <v>114</v>
      </c>
      <c r="C159" s="18"/>
      <c r="D159" s="18"/>
      <c r="E159" s="15">
        <v>0</v>
      </c>
    </row>
    <row r="160" spans="1:5" x14ac:dyDescent="0.25">
      <c r="A160" s="181"/>
      <c r="B160" s="13" t="s">
        <v>115</v>
      </c>
      <c r="C160" s="18"/>
      <c r="D160" s="18"/>
      <c r="E160" s="15">
        <v>0</v>
      </c>
    </row>
    <row r="161" spans="1:5" x14ac:dyDescent="0.25">
      <c r="A161" s="181"/>
      <c r="B161" s="13" t="s">
        <v>116</v>
      </c>
      <c r="C161" s="18"/>
      <c r="D161" s="18"/>
      <c r="E161" s="15">
        <v>0</v>
      </c>
    </row>
    <row r="162" spans="1:5" x14ac:dyDescent="0.25">
      <c r="A162" s="181"/>
      <c r="B162" s="13" t="s">
        <v>117</v>
      </c>
      <c r="C162" s="18"/>
      <c r="D162" s="18"/>
      <c r="E162" s="15">
        <v>0</v>
      </c>
    </row>
    <row r="163" spans="1:5" x14ac:dyDescent="0.25">
      <c r="A163" s="181"/>
      <c r="B163" s="13" t="s">
        <v>118</v>
      </c>
      <c r="C163" s="18"/>
      <c r="D163" s="18"/>
      <c r="E163" s="15">
        <v>0</v>
      </c>
    </row>
    <row r="164" spans="1:5" x14ac:dyDescent="0.25">
      <c r="A164" s="181"/>
      <c r="B164" s="13" t="s">
        <v>119</v>
      </c>
      <c r="C164" s="18"/>
      <c r="D164" s="18"/>
      <c r="E164" s="15">
        <v>0</v>
      </c>
    </row>
    <row r="165" spans="1:5" x14ac:dyDescent="0.25">
      <c r="A165" s="181"/>
      <c r="B165" s="13" t="s">
        <v>120</v>
      </c>
      <c r="C165" s="18"/>
      <c r="D165" s="18"/>
      <c r="E165" s="15">
        <v>0</v>
      </c>
    </row>
    <row r="166" spans="1:5" x14ac:dyDescent="0.25">
      <c r="A166" s="181"/>
      <c r="B166" s="13" t="s">
        <v>121</v>
      </c>
      <c r="C166" s="18"/>
      <c r="D166" s="18"/>
      <c r="E166" s="15">
        <v>0</v>
      </c>
    </row>
    <row r="167" spans="1:5" x14ac:dyDescent="0.25">
      <c r="A167" s="181"/>
      <c r="B167" s="13" t="s">
        <v>122</v>
      </c>
      <c r="C167" s="18"/>
      <c r="D167" s="18"/>
      <c r="E167" s="15">
        <v>0</v>
      </c>
    </row>
    <row r="168" spans="1:5" x14ac:dyDescent="0.25">
      <c r="A168" s="181"/>
      <c r="B168" s="13" t="s">
        <v>123</v>
      </c>
      <c r="C168" s="18"/>
      <c r="D168" s="18"/>
      <c r="E168" s="15">
        <v>0</v>
      </c>
    </row>
    <row r="169" spans="1:5" x14ac:dyDescent="0.25">
      <c r="A169" s="181"/>
      <c r="B169" s="13" t="s">
        <v>124</v>
      </c>
      <c r="C169" s="18"/>
      <c r="D169" s="18"/>
      <c r="E169" s="15">
        <v>0</v>
      </c>
    </row>
    <row r="170" spans="1:5" x14ac:dyDescent="0.25">
      <c r="A170" s="181"/>
      <c r="B170" s="13" t="s">
        <v>125</v>
      </c>
      <c r="C170" s="18"/>
      <c r="D170" s="18"/>
      <c r="E170" s="15">
        <v>0</v>
      </c>
    </row>
    <row r="171" spans="1:5" x14ac:dyDescent="0.25">
      <c r="A171" s="181"/>
      <c r="B171" s="13" t="s">
        <v>126</v>
      </c>
      <c r="C171" s="18"/>
      <c r="D171" s="18"/>
      <c r="E171" s="15">
        <v>0</v>
      </c>
    </row>
    <row r="172" spans="1:5" x14ac:dyDescent="0.25">
      <c r="A172" s="181"/>
      <c r="B172" s="13" t="s">
        <v>127</v>
      </c>
      <c r="C172" s="18"/>
      <c r="D172" s="18"/>
      <c r="E172" s="15">
        <v>0</v>
      </c>
    </row>
    <row r="173" spans="1:5" x14ac:dyDescent="0.25">
      <c r="A173" s="181"/>
      <c r="B173" s="13" t="s">
        <v>128</v>
      </c>
      <c r="C173" s="18"/>
      <c r="D173" s="18"/>
      <c r="E173" s="15">
        <v>0</v>
      </c>
    </row>
    <row r="174" spans="1:5" x14ac:dyDescent="0.25">
      <c r="A174" s="181"/>
      <c r="B174" s="13" t="s">
        <v>129</v>
      </c>
      <c r="C174" s="18"/>
      <c r="D174" s="18"/>
      <c r="E174" s="15">
        <v>0</v>
      </c>
    </row>
    <row r="175" spans="1:5" x14ac:dyDescent="0.25">
      <c r="A175" s="181"/>
      <c r="B175" s="13" t="s">
        <v>130</v>
      </c>
      <c r="C175" s="18"/>
      <c r="D175" s="18"/>
      <c r="E175" s="15">
        <v>0</v>
      </c>
    </row>
    <row r="176" spans="1:5" x14ac:dyDescent="0.25">
      <c r="A176" s="181"/>
      <c r="B176" s="13" t="s">
        <v>131</v>
      </c>
      <c r="C176" s="18"/>
      <c r="D176" s="18"/>
      <c r="E176" s="15">
        <v>0</v>
      </c>
    </row>
    <row r="177" spans="1:5" x14ac:dyDescent="0.25">
      <c r="A177" s="181"/>
      <c r="B177" s="13" t="s">
        <v>132</v>
      </c>
      <c r="C177" s="18"/>
      <c r="D177" s="18"/>
      <c r="E177" s="15">
        <v>0</v>
      </c>
    </row>
    <row r="178" spans="1:5" x14ac:dyDescent="0.25">
      <c r="A178" s="181"/>
      <c r="B178" s="13" t="s">
        <v>133</v>
      </c>
      <c r="C178" s="18"/>
      <c r="D178" s="18"/>
      <c r="E178" s="15">
        <v>0</v>
      </c>
    </row>
    <row r="179" spans="1:5" x14ac:dyDescent="0.25">
      <c r="A179" s="181"/>
      <c r="B179" s="13" t="s">
        <v>134</v>
      </c>
      <c r="C179" s="18"/>
      <c r="D179" s="18"/>
      <c r="E179" s="15">
        <v>0</v>
      </c>
    </row>
    <row r="180" spans="1:5" x14ac:dyDescent="0.25">
      <c r="A180" s="181"/>
      <c r="B180" s="13" t="s">
        <v>135</v>
      </c>
      <c r="C180" s="18"/>
      <c r="D180" s="18"/>
      <c r="E180" s="15">
        <v>0</v>
      </c>
    </row>
    <row r="181" spans="1:5" x14ac:dyDescent="0.25">
      <c r="A181" s="181"/>
      <c r="B181" s="13" t="s">
        <v>136</v>
      </c>
      <c r="C181" s="18"/>
      <c r="D181" s="18"/>
      <c r="E181" s="15">
        <v>0</v>
      </c>
    </row>
    <row r="182" spans="1:5" x14ac:dyDescent="0.25">
      <c r="A182" s="181"/>
      <c r="B182" s="13" t="s">
        <v>137</v>
      </c>
      <c r="C182" s="18"/>
      <c r="D182" s="18"/>
      <c r="E182" s="15">
        <v>0</v>
      </c>
    </row>
    <row r="183" spans="1:5" x14ac:dyDescent="0.25">
      <c r="A183" s="181"/>
      <c r="B183" s="13" t="s">
        <v>138</v>
      </c>
      <c r="C183" s="18"/>
      <c r="D183" s="18"/>
      <c r="E183" s="15">
        <v>0</v>
      </c>
    </row>
    <row r="184" spans="1:5" x14ac:dyDescent="0.25">
      <c r="A184" s="181"/>
      <c r="B184" s="13" t="s">
        <v>139</v>
      </c>
      <c r="C184" s="18"/>
      <c r="D184" s="18"/>
      <c r="E184" s="15">
        <v>0</v>
      </c>
    </row>
    <row r="185" spans="1:5" x14ac:dyDescent="0.25">
      <c r="A185" s="181"/>
      <c r="B185" s="13" t="s">
        <v>140</v>
      </c>
      <c r="C185" s="18"/>
      <c r="D185" s="18"/>
      <c r="E185" s="15">
        <v>0</v>
      </c>
    </row>
    <row r="186" spans="1:5" x14ac:dyDescent="0.25">
      <c r="A186" s="181"/>
      <c r="B186" s="13" t="s">
        <v>141</v>
      </c>
      <c r="C186" s="18"/>
      <c r="D186" s="18"/>
      <c r="E186" s="15">
        <v>0</v>
      </c>
    </row>
    <row r="187" spans="1:5" x14ac:dyDescent="0.25">
      <c r="A187" s="181"/>
      <c r="B187" s="13" t="s">
        <v>142</v>
      </c>
      <c r="C187" s="18"/>
      <c r="D187" s="18"/>
      <c r="E187" s="15">
        <v>0</v>
      </c>
    </row>
    <row r="188" spans="1:5" x14ac:dyDescent="0.25">
      <c r="A188" s="181"/>
      <c r="B188" s="13" t="s">
        <v>143</v>
      </c>
      <c r="C188" s="18"/>
      <c r="D188" s="18"/>
      <c r="E188" s="15">
        <v>0</v>
      </c>
    </row>
    <row r="189" spans="1:5" x14ac:dyDescent="0.25">
      <c r="A189" s="181"/>
      <c r="B189" s="13" t="s">
        <v>144</v>
      </c>
      <c r="C189" s="18"/>
      <c r="D189" s="18"/>
      <c r="E189" s="15">
        <v>0</v>
      </c>
    </row>
    <row r="190" spans="1:5" x14ac:dyDescent="0.25">
      <c r="A190" s="181"/>
      <c r="B190" s="13" t="s">
        <v>145</v>
      </c>
      <c r="C190" s="18"/>
      <c r="D190" s="18"/>
      <c r="E190" s="15">
        <v>0</v>
      </c>
    </row>
    <row r="191" spans="1:5" x14ac:dyDescent="0.25">
      <c r="A191" s="181"/>
      <c r="B191" s="13" t="s">
        <v>146</v>
      </c>
      <c r="C191" s="18"/>
      <c r="D191" s="18"/>
      <c r="E191" s="15">
        <v>0</v>
      </c>
    </row>
    <row r="192" spans="1:5" x14ac:dyDescent="0.25">
      <c r="A192" s="181"/>
      <c r="B192" s="13" t="s">
        <v>147</v>
      </c>
      <c r="C192" s="18"/>
      <c r="D192" s="18"/>
      <c r="E192" s="15">
        <v>0</v>
      </c>
    </row>
    <row r="193" spans="1:5" x14ac:dyDescent="0.25">
      <c r="A193" s="181"/>
      <c r="B193" s="13" t="s">
        <v>148</v>
      </c>
      <c r="C193" s="18"/>
      <c r="D193" s="18"/>
      <c r="E193" s="15">
        <v>0</v>
      </c>
    </row>
    <row r="194" spans="1:5" x14ac:dyDescent="0.25">
      <c r="A194" s="181"/>
      <c r="B194" s="13" t="s">
        <v>149</v>
      </c>
      <c r="C194" s="18"/>
      <c r="D194" s="18"/>
      <c r="E194" s="15">
        <v>0</v>
      </c>
    </row>
    <row r="195" spans="1:5" x14ac:dyDescent="0.25">
      <c r="A195" s="181"/>
      <c r="B195" s="13" t="s">
        <v>150</v>
      </c>
      <c r="C195" s="18"/>
      <c r="D195" s="18"/>
      <c r="E195" s="15">
        <v>0</v>
      </c>
    </row>
    <row r="196" spans="1:5" x14ac:dyDescent="0.25">
      <c r="A196" s="181"/>
      <c r="B196" s="13" t="s">
        <v>151</v>
      </c>
      <c r="C196" s="18"/>
      <c r="D196" s="18"/>
      <c r="E196" s="15">
        <v>0</v>
      </c>
    </row>
    <row r="197" spans="1:5" x14ac:dyDescent="0.25">
      <c r="A197" s="181"/>
      <c r="B197" s="13" t="s">
        <v>152</v>
      </c>
      <c r="C197" s="18"/>
      <c r="D197" s="18"/>
      <c r="E197" s="15">
        <v>0</v>
      </c>
    </row>
    <row r="198" spans="1:5" x14ac:dyDescent="0.25">
      <c r="A198" s="181"/>
      <c r="B198" s="13" t="s">
        <v>153</v>
      </c>
      <c r="C198" s="18"/>
      <c r="D198" s="18"/>
      <c r="E198" s="15">
        <v>0</v>
      </c>
    </row>
    <row r="199" spans="1:5" x14ac:dyDescent="0.25">
      <c r="A199" s="181"/>
      <c r="B199" s="13" t="s">
        <v>154</v>
      </c>
      <c r="C199" s="18"/>
      <c r="D199" s="18"/>
      <c r="E199" s="15">
        <v>0</v>
      </c>
    </row>
    <row r="200" spans="1:5" x14ac:dyDescent="0.25">
      <c r="A200" s="182"/>
      <c r="B200" s="13" t="s">
        <v>155</v>
      </c>
      <c r="C200" s="18"/>
      <c r="D200" s="18"/>
      <c r="E200" s="15">
        <v>0</v>
      </c>
    </row>
    <row r="201" spans="1:5" x14ac:dyDescent="0.25">
      <c r="A201" s="180" t="s">
        <v>156</v>
      </c>
      <c r="B201" s="13" t="s">
        <v>157</v>
      </c>
      <c r="C201" s="18"/>
      <c r="D201" s="18"/>
      <c r="E201" s="15">
        <v>0</v>
      </c>
    </row>
    <row r="202" spans="1:5" x14ac:dyDescent="0.25">
      <c r="A202" s="181"/>
      <c r="B202" s="13" t="s">
        <v>115</v>
      </c>
      <c r="C202" s="18"/>
      <c r="D202" s="18"/>
      <c r="E202" s="15">
        <v>0</v>
      </c>
    </row>
    <row r="203" spans="1:5" x14ac:dyDescent="0.25">
      <c r="A203" s="181"/>
      <c r="B203" s="13" t="s">
        <v>158</v>
      </c>
      <c r="C203" s="18"/>
      <c r="D203" s="18"/>
      <c r="E203" s="15">
        <v>0</v>
      </c>
    </row>
    <row r="204" spans="1:5" x14ac:dyDescent="0.25">
      <c r="A204" s="181"/>
      <c r="B204" s="13" t="s">
        <v>117</v>
      </c>
      <c r="C204" s="18"/>
      <c r="D204" s="18"/>
      <c r="E204" s="15">
        <v>0</v>
      </c>
    </row>
    <row r="205" spans="1:5" x14ac:dyDescent="0.25">
      <c r="A205" s="181"/>
      <c r="B205" s="13" t="s">
        <v>118</v>
      </c>
      <c r="C205" s="18"/>
      <c r="D205" s="18"/>
      <c r="E205" s="15">
        <v>0</v>
      </c>
    </row>
    <row r="206" spans="1:5" x14ac:dyDescent="0.25">
      <c r="A206" s="181"/>
      <c r="B206" s="13" t="s">
        <v>119</v>
      </c>
      <c r="C206" s="18"/>
      <c r="D206" s="18"/>
      <c r="E206" s="15">
        <v>0</v>
      </c>
    </row>
    <row r="207" spans="1:5" x14ac:dyDescent="0.25">
      <c r="A207" s="181"/>
      <c r="B207" s="13" t="s">
        <v>120</v>
      </c>
      <c r="C207" s="18"/>
      <c r="D207" s="18"/>
      <c r="E207" s="15">
        <v>0</v>
      </c>
    </row>
    <row r="208" spans="1:5" x14ac:dyDescent="0.25">
      <c r="A208" s="181"/>
      <c r="B208" s="13" t="s">
        <v>159</v>
      </c>
      <c r="C208" s="18"/>
      <c r="D208" s="18"/>
      <c r="E208" s="15">
        <v>0</v>
      </c>
    </row>
    <row r="209" spans="1:5" x14ac:dyDescent="0.25">
      <c r="A209" s="181"/>
      <c r="B209" s="13" t="s">
        <v>122</v>
      </c>
      <c r="C209" s="18"/>
      <c r="D209" s="18"/>
      <c r="E209" s="15">
        <v>0</v>
      </c>
    </row>
    <row r="210" spans="1:5" x14ac:dyDescent="0.25">
      <c r="A210" s="181"/>
      <c r="B210" s="13" t="s">
        <v>160</v>
      </c>
      <c r="C210" s="18"/>
      <c r="D210" s="18"/>
      <c r="E210" s="15">
        <v>0</v>
      </c>
    </row>
    <row r="211" spans="1:5" x14ac:dyDescent="0.25">
      <c r="A211" s="181"/>
      <c r="B211" s="13" t="s">
        <v>124</v>
      </c>
      <c r="C211" s="18"/>
      <c r="D211" s="18"/>
      <c r="E211" s="15">
        <v>0</v>
      </c>
    </row>
    <row r="212" spans="1:5" x14ac:dyDescent="0.25">
      <c r="A212" s="181"/>
      <c r="B212" s="13" t="s">
        <v>125</v>
      </c>
      <c r="C212" s="18"/>
      <c r="D212" s="18"/>
      <c r="E212" s="15">
        <v>0</v>
      </c>
    </row>
    <row r="213" spans="1:5" x14ac:dyDescent="0.25">
      <c r="A213" s="181"/>
      <c r="B213" s="13" t="s">
        <v>126</v>
      </c>
      <c r="C213" s="18"/>
      <c r="D213" s="18"/>
      <c r="E213" s="15">
        <v>0</v>
      </c>
    </row>
    <row r="214" spans="1:5" x14ac:dyDescent="0.25">
      <c r="A214" s="181"/>
      <c r="B214" s="13" t="s">
        <v>127</v>
      </c>
      <c r="C214" s="18"/>
      <c r="D214" s="18"/>
      <c r="E214" s="15">
        <v>0</v>
      </c>
    </row>
    <row r="215" spans="1:5" x14ac:dyDescent="0.25">
      <c r="A215" s="181"/>
      <c r="B215" s="13" t="s">
        <v>128</v>
      </c>
      <c r="C215" s="18"/>
      <c r="D215" s="18"/>
      <c r="E215" s="15">
        <v>0</v>
      </c>
    </row>
    <row r="216" spans="1:5" x14ac:dyDescent="0.25">
      <c r="A216" s="181"/>
      <c r="B216" s="13" t="s">
        <v>129</v>
      </c>
      <c r="C216" s="18"/>
      <c r="D216" s="18"/>
      <c r="E216" s="15">
        <v>0</v>
      </c>
    </row>
    <row r="217" spans="1:5" x14ac:dyDescent="0.25">
      <c r="A217" s="181"/>
      <c r="B217" s="13" t="s">
        <v>130</v>
      </c>
      <c r="C217" s="18"/>
      <c r="D217" s="18"/>
      <c r="E217" s="15">
        <v>0</v>
      </c>
    </row>
    <row r="218" spans="1:5" x14ac:dyDescent="0.25">
      <c r="A218" s="181"/>
      <c r="B218" s="13" t="s">
        <v>131</v>
      </c>
      <c r="C218" s="18"/>
      <c r="D218" s="18"/>
      <c r="E218" s="15">
        <v>0</v>
      </c>
    </row>
    <row r="219" spans="1:5" x14ac:dyDescent="0.25">
      <c r="A219" s="181"/>
      <c r="B219" s="13" t="s">
        <v>132</v>
      </c>
      <c r="C219" s="18"/>
      <c r="D219" s="18"/>
      <c r="E219" s="15">
        <v>0</v>
      </c>
    </row>
    <row r="220" spans="1:5" x14ac:dyDescent="0.25">
      <c r="A220" s="181"/>
      <c r="B220" s="13" t="s">
        <v>133</v>
      </c>
      <c r="C220" s="18"/>
      <c r="D220" s="18"/>
      <c r="E220" s="15">
        <v>0</v>
      </c>
    </row>
    <row r="221" spans="1:5" x14ac:dyDescent="0.25">
      <c r="A221" s="181"/>
      <c r="B221" s="13" t="s">
        <v>134</v>
      </c>
      <c r="C221" s="18"/>
      <c r="D221" s="18"/>
      <c r="E221" s="15">
        <v>0</v>
      </c>
    </row>
    <row r="222" spans="1:5" x14ac:dyDescent="0.25">
      <c r="A222" s="181"/>
      <c r="B222" s="13" t="s">
        <v>161</v>
      </c>
      <c r="C222" s="18"/>
      <c r="D222" s="18"/>
      <c r="E222" s="15">
        <v>0</v>
      </c>
    </row>
    <row r="223" spans="1:5" x14ac:dyDescent="0.25">
      <c r="A223" s="181"/>
      <c r="B223" s="13" t="s">
        <v>136</v>
      </c>
      <c r="C223" s="18"/>
      <c r="D223" s="18"/>
      <c r="E223" s="15">
        <v>0</v>
      </c>
    </row>
    <row r="224" spans="1:5" x14ac:dyDescent="0.25">
      <c r="A224" s="181"/>
      <c r="B224" s="13" t="s">
        <v>137</v>
      </c>
      <c r="C224" s="18"/>
      <c r="D224" s="18"/>
      <c r="E224" s="15">
        <v>0</v>
      </c>
    </row>
    <row r="225" spans="1:5" x14ac:dyDescent="0.25">
      <c r="A225" s="181"/>
      <c r="B225" s="13" t="s">
        <v>138</v>
      </c>
      <c r="C225" s="18"/>
      <c r="D225" s="18"/>
      <c r="E225" s="15">
        <v>0</v>
      </c>
    </row>
    <row r="226" spans="1:5" x14ac:dyDescent="0.25">
      <c r="A226" s="181"/>
      <c r="B226" s="13" t="s">
        <v>139</v>
      </c>
      <c r="C226" s="18"/>
      <c r="D226" s="18"/>
      <c r="E226" s="15">
        <v>0</v>
      </c>
    </row>
    <row r="227" spans="1:5" x14ac:dyDescent="0.25">
      <c r="A227" s="181"/>
      <c r="B227" s="13" t="s">
        <v>162</v>
      </c>
      <c r="C227" s="18"/>
      <c r="D227" s="18"/>
      <c r="E227" s="15">
        <v>0</v>
      </c>
    </row>
    <row r="228" spans="1:5" x14ac:dyDescent="0.25">
      <c r="A228" s="181"/>
      <c r="B228" s="13" t="s">
        <v>141</v>
      </c>
      <c r="C228" s="18"/>
      <c r="D228" s="18"/>
      <c r="E228" s="15">
        <v>0</v>
      </c>
    </row>
    <row r="229" spans="1:5" x14ac:dyDescent="0.25">
      <c r="A229" s="181"/>
      <c r="B229" s="13" t="s">
        <v>142</v>
      </c>
      <c r="C229" s="18"/>
      <c r="D229" s="18"/>
      <c r="E229" s="15">
        <v>0</v>
      </c>
    </row>
    <row r="230" spans="1:5" x14ac:dyDescent="0.25">
      <c r="A230" s="181"/>
      <c r="B230" s="13" t="s">
        <v>143</v>
      </c>
      <c r="C230" s="18"/>
      <c r="D230" s="18"/>
      <c r="E230" s="15">
        <v>0</v>
      </c>
    </row>
    <row r="231" spans="1:5" x14ac:dyDescent="0.25">
      <c r="A231" s="181"/>
      <c r="B231" s="13" t="s">
        <v>144</v>
      </c>
      <c r="C231" s="18"/>
      <c r="D231" s="18"/>
      <c r="E231" s="15">
        <v>0</v>
      </c>
    </row>
    <row r="232" spans="1:5" x14ac:dyDescent="0.25">
      <c r="A232" s="181"/>
      <c r="B232" s="13" t="s">
        <v>145</v>
      </c>
      <c r="C232" s="18"/>
      <c r="D232" s="18"/>
      <c r="E232" s="15">
        <v>0</v>
      </c>
    </row>
    <row r="233" spans="1:5" x14ac:dyDescent="0.25">
      <c r="A233" s="181"/>
      <c r="B233" s="13" t="s">
        <v>146</v>
      </c>
      <c r="C233" s="18"/>
      <c r="D233" s="18"/>
      <c r="E233" s="15">
        <v>0</v>
      </c>
    </row>
    <row r="234" spans="1:5" x14ac:dyDescent="0.25">
      <c r="A234" s="181"/>
      <c r="B234" s="13" t="s">
        <v>147</v>
      </c>
      <c r="C234" s="18"/>
      <c r="D234" s="18"/>
      <c r="E234" s="15">
        <v>0</v>
      </c>
    </row>
    <row r="235" spans="1:5" x14ac:dyDescent="0.25">
      <c r="A235" s="181"/>
      <c r="B235" s="13" t="s">
        <v>148</v>
      </c>
      <c r="C235" s="18"/>
      <c r="D235" s="18"/>
      <c r="E235" s="15">
        <v>0</v>
      </c>
    </row>
    <row r="236" spans="1:5" x14ac:dyDescent="0.25">
      <c r="A236" s="181"/>
      <c r="B236" s="13" t="s">
        <v>149</v>
      </c>
      <c r="C236" s="18"/>
      <c r="D236" s="18"/>
      <c r="E236" s="15">
        <v>0</v>
      </c>
    </row>
    <row r="237" spans="1:5" x14ac:dyDescent="0.25">
      <c r="A237" s="181"/>
      <c r="B237" s="13" t="s">
        <v>150</v>
      </c>
      <c r="C237" s="18"/>
      <c r="D237" s="18"/>
      <c r="E237" s="15">
        <v>0</v>
      </c>
    </row>
    <row r="238" spans="1:5" x14ac:dyDescent="0.25">
      <c r="A238" s="181"/>
      <c r="B238" s="13" t="s">
        <v>151</v>
      </c>
      <c r="C238" s="18"/>
      <c r="D238" s="18"/>
      <c r="E238" s="15">
        <v>0</v>
      </c>
    </row>
    <row r="239" spans="1:5" x14ac:dyDescent="0.25">
      <c r="A239" s="181"/>
      <c r="B239" s="13" t="s">
        <v>152</v>
      </c>
      <c r="C239" s="18"/>
      <c r="D239" s="18"/>
      <c r="E239" s="15">
        <v>0</v>
      </c>
    </row>
    <row r="240" spans="1:5" x14ac:dyDescent="0.25">
      <c r="A240" s="181"/>
      <c r="B240" s="13" t="s">
        <v>153</v>
      </c>
      <c r="C240" s="18"/>
      <c r="D240" s="18"/>
      <c r="E240" s="15">
        <v>0</v>
      </c>
    </row>
    <row r="241" spans="1:5" x14ac:dyDescent="0.25">
      <c r="A241" s="181"/>
      <c r="B241" s="13" t="s">
        <v>154</v>
      </c>
      <c r="C241" s="18"/>
      <c r="D241" s="18"/>
      <c r="E241" s="15">
        <v>0</v>
      </c>
    </row>
    <row r="242" spans="1:5" x14ac:dyDescent="0.25">
      <c r="A242" s="182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8"/>
      <c r="D246" s="18"/>
      <c r="E246" s="15">
        <v>0</v>
      </c>
    </row>
    <row r="247" spans="1:5" x14ac:dyDescent="0.25">
      <c r="A247" s="12" t="s">
        <v>165</v>
      </c>
      <c r="B247" s="17"/>
      <c r="C247" s="18"/>
      <c r="D247" s="18"/>
      <c r="E247" s="15">
        <v>0</v>
      </c>
    </row>
    <row r="248" spans="1:5" x14ac:dyDescent="0.25">
      <c r="A248" s="12" t="s">
        <v>166</v>
      </c>
      <c r="B248" s="17"/>
      <c r="C248" s="18"/>
      <c r="D248" s="18"/>
      <c r="E248" s="15">
        <v>0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51</v>
      </c>
      <c r="D252" s="14">
        <v>45</v>
      </c>
      <c r="E252" s="15">
        <v>0.133333333333333</v>
      </c>
    </row>
    <row r="253" spans="1:5" x14ac:dyDescent="0.25">
      <c r="A253" s="180" t="s">
        <v>169</v>
      </c>
      <c r="B253" s="13" t="s">
        <v>170</v>
      </c>
      <c r="C253" s="14">
        <v>1</v>
      </c>
      <c r="D253" s="14">
        <v>3</v>
      </c>
      <c r="E253" s="15">
        <v>-0.66666666666666696</v>
      </c>
    </row>
    <row r="254" spans="1:5" x14ac:dyDescent="0.25">
      <c r="A254" s="181"/>
      <c r="B254" s="13" t="s">
        <v>171</v>
      </c>
      <c r="C254" s="18"/>
      <c r="D254" s="14">
        <v>0</v>
      </c>
      <c r="E254" s="15">
        <v>0</v>
      </c>
    </row>
    <row r="255" spans="1:5" x14ac:dyDescent="0.25">
      <c r="A255" s="182"/>
      <c r="B255" s="13" t="s">
        <v>172</v>
      </c>
      <c r="C255" s="18"/>
      <c r="D255" s="14">
        <v>1</v>
      </c>
      <c r="E255" s="15">
        <v>0</v>
      </c>
    </row>
    <row r="256" spans="1:5" x14ac:dyDescent="0.25">
      <c r="A256" s="12" t="s">
        <v>173</v>
      </c>
      <c r="B256" s="17"/>
      <c r="C256" s="18"/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2</v>
      </c>
      <c r="D257" s="14">
        <v>4</v>
      </c>
      <c r="E257" s="15">
        <v>-0.5</v>
      </c>
    </row>
    <row r="258" spans="1:5" x14ac:dyDescent="0.25">
      <c r="A258" s="12" t="s">
        <v>106</v>
      </c>
      <c r="B258" s="17"/>
      <c r="C258" s="18"/>
      <c r="D258" s="14">
        <v>2</v>
      </c>
      <c r="E258" s="15">
        <v>0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42</v>
      </c>
      <c r="D262" s="14">
        <v>40</v>
      </c>
      <c r="E262" s="15">
        <v>0.05</v>
      </c>
    </row>
    <row r="263" spans="1:5" x14ac:dyDescent="0.25">
      <c r="A263" s="180" t="s">
        <v>64</v>
      </c>
      <c r="B263" s="13" t="s">
        <v>177</v>
      </c>
      <c r="C263" s="14">
        <v>23</v>
      </c>
      <c r="D263" s="14">
        <v>33</v>
      </c>
      <c r="E263" s="15">
        <v>-0.30303030303030298</v>
      </c>
    </row>
    <row r="264" spans="1:5" x14ac:dyDescent="0.25">
      <c r="A264" s="182"/>
      <c r="B264" s="13" t="s">
        <v>106</v>
      </c>
      <c r="C264" s="18"/>
      <c r="D264" s="14">
        <v>0</v>
      </c>
      <c r="E264" s="15">
        <v>0</v>
      </c>
    </row>
    <row r="265" spans="1:5" x14ac:dyDescent="0.25">
      <c r="A265" s="12" t="s">
        <v>178</v>
      </c>
      <c r="B265" s="17"/>
      <c r="C265" s="18"/>
      <c r="D265" s="14">
        <v>1</v>
      </c>
      <c r="E265" s="15">
        <v>0</v>
      </c>
    </row>
    <row r="266" spans="1:5" x14ac:dyDescent="0.25">
      <c r="A266" s="12" t="s">
        <v>179</v>
      </c>
      <c r="B266" s="17"/>
      <c r="C266" s="18"/>
      <c r="D266" s="14">
        <v>0</v>
      </c>
      <c r="E266" s="15">
        <v>0</v>
      </c>
    </row>
    <row r="267" spans="1:5" x14ac:dyDescent="0.25">
      <c r="A267" s="12" t="s">
        <v>180</v>
      </c>
      <c r="B267" s="17"/>
      <c r="C267" s="18"/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0" t="s">
        <v>182</v>
      </c>
      <c r="B271" s="13" t="s">
        <v>183</v>
      </c>
      <c r="C271" s="18"/>
      <c r="D271" s="14">
        <v>1</v>
      </c>
      <c r="E271" s="15">
        <v>0</v>
      </c>
    </row>
    <row r="272" spans="1:5" x14ac:dyDescent="0.25">
      <c r="A272" s="182"/>
      <c r="B272" s="13" t="s">
        <v>184</v>
      </c>
      <c r="C272" s="14">
        <v>38</v>
      </c>
      <c r="D272" s="14">
        <v>61</v>
      </c>
      <c r="E272" s="15">
        <v>-0.37704918032786899</v>
      </c>
    </row>
    <row r="273" spans="1:5" x14ac:dyDescent="0.25">
      <c r="A273" s="12" t="s">
        <v>185</v>
      </c>
      <c r="B273" s="17"/>
      <c r="C273" s="14">
        <v>59</v>
      </c>
      <c r="D273" s="14">
        <v>32</v>
      </c>
      <c r="E273" s="15">
        <v>0.84375</v>
      </c>
    </row>
    <row r="274" spans="1:5" x14ac:dyDescent="0.25">
      <c r="A274" s="12" t="s">
        <v>186</v>
      </c>
      <c r="B274" s="17"/>
      <c r="C274" s="14">
        <v>8</v>
      </c>
      <c r="D274" s="14">
        <v>21</v>
      </c>
      <c r="E274" s="15">
        <v>-0.61904761904761896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8"/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8"/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7" t="s">
        <v>193</v>
      </c>
      <c r="B283" s="13" t="s">
        <v>194</v>
      </c>
      <c r="C283" s="18"/>
      <c r="D283" s="18"/>
      <c r="E283" s="23"/>
    </row>
    <row r="284" spans="1:5" x14ac:dyDescent="0.25">
      <c r="A284" s="188"/>
      <c r="B284" s="13" t="s">
        <v>195</v>
      </c>
      <c r="C284" s="14">
        <v>261</v>
      </c>
      <c r="D284" s="14">
        <v>296</v>
      </c>
      <c r="E284" s="23"/>
    </row>
    <row r="285" spans="1:5" x14ac:dyDescent="0.25">
      <c r="A285" s="189"/>
      <c r="B285" s="13" t="s">
        <v>196</v>
      </c>
      <c r="C285" s="14">
        <v>9</v>
      </c>
      <c r="D285" s="14">
        <v>6</v>
      </c>
      <c r="E285" s="23"/>
    </row>
    <row r="286" spans="1:5" x14ac:dyDescent="0.25">
      <c r="A286" s="187" t="s">
        <v>197</v>
      </c>
      <c r="B286" s="13" t="s">
        <v>198</v>
      </c>
      <c r="C286" s="14">
        <v>2</v>
      </c>
      <c r="D286" s="14">
        <v>2</v>
      </c>
      <c r="E286" s="23"/>
    </row>
    <row r="287" spans="1:5" x14ac:dyDescent="0.25">
      <c r="A287" s="188"/>
      <c r="B287" s="13" t="s">
        <v>199</v>
      </c>
      <c r="C287" s="18"/>
      <c r="D287" s="18"/>
      <c r="E287" s="23"/>
    </row>
    <row r="288" spans="1:5" x14ac:dyDescent="0.25">
      <c r="A288" s="189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28</v>
      </c>
      <c r="D289" s="14">
        <v>41</v>
      </c>
      <c r="E289" s="24">
        <v>25</v>
      </c>
    </row>
    <row r="290" spans="1:5" x14ac:dyDescent="0.25">
      <c r="A290" s="187" t="s">
        <v>203</v>
      </c>
      <c r="B290" s="13" t="s">
        <v>204</v>
      </c>
      <c r="C290" s="14">
        <v>6</v>
      </c>
      <c r="D290" s="14">
        <v>2</v>
      </c>
      <c r="E290" s="24">
        <v>2</v>
      </c>
    </row>
    <row r="291" spans="1:5" x14ac:dyDescent="0.25">
      <c r="A291" s="188"/>
      <c r="B291" s="13" t="s">
        <v>205</v>
      </c>
      <c r="C291" s="18"/>
      <c r="D291" s="18"/>
      <c r="E291" s="23"/>
    </row>
    <row r="292" spans="1:5" x14ac:dyDescent="0.25">
      <c r="A292" s="189"/>
      <c r="B292" s="13" t="s">
        <v>206</v>
      </c>
      <c r="C292" s="14">
        <v>22</v>
      </c>
      <c r="D292" s="14">
        <v>47</v>
      </c>
      <c r="E292" s="23"/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7" t="s">
        <v>209</v>
      </c>
      <c r="B294" s="13" t="s">
        <v>200</v>
      </c>
      <c r="C294" s="14">
        <v>1</v>
      </c>
      <c r="D294" s="14">
        <v>3</v>
      </c>
      <c r="E294" s="23"/>
    </row>
    <row r="295" spans="1:5" x14ac:dyDescent="0.25">
      <c r="A295" s="188"/>
      <c r="B295" s="13" t="s">
        <v>210</v>
      </c>
      <c r="C295" s="14">
        <v>8</v>
      </c>
      <c r="D295" s="14">
        <v>13</v>
      </c>
      <c r="E295" s="24">
        <v>5</v>
      </c>
    </row>
    <row r="296" spans="1:5" x14ac:dyDescent="0.25">
      <c r="A296" s="189"/>
      <c r="B296" s="13" t="s">
        <v>211</v>
      </c>
      <c r="C296" s="14">
        <v>3</v>
      </c>
      <c r="D296" s="14">
        <v>10</v>
      </c>
      <c r="E296" s="24">
        <v>2</v>
      </c>
    </row>
    <row r="297" spans="1:5" x14ac:dyDescent="0.25">
      <c r="A297" s="187" t="s">
        <v>212</v>
      </c>
      <c r="B297" s="13" t="s">
        <v>213</v>
      </c>
      <c r="C297" s="14">
        <v>8</v>
      </c>
      <c r="D297" s="14">
        <v>9</v>
      </c>
      <c r="E297" s="24">
        <v>5</v>
      </c>
    </row>
    <row r="298" spans="1:5" x14ac:dyDescent="0.25">
      <c r="A298" s="188"/>
      <c r="B298" s="13" t="s">
        <v>214</v>
      </c>
      <c r="C298" s="18"/>
      <c r="D298" s="18"/>
      <c r="E298" s="23"/>
    </row>
    <row r="299" spans="1:5" x14ac:dyDescent="0.25">
      <c r="A299" s="188"/>
      <c r="B299" s="13" t="s">
        <v>215</v>
      </c>
      <c r="C299" s="14">
        <v>112</v>
      </c>
      <c r="D299" s="14">
        <v>217</v>
      </c>
      <c r="E299" s="24">
        <v>61</v>
      </c>
    </row>
    <row r="300" spans="1:5" x14ac:dyDescent="0.25">
      <c r="A300" s="188"/>
      <c r="B300" s="13" t="s">
        <v>216</v>
      </c>
      <c r="C300" s="14">
        <v>156</v>
      </c>
      <c r="D300" s="14">
        <v>239</v>
      </c>
      <c r="E300" s="23"/>
    </row>
    <row r="301" spans="1:5" x14ac:dyDescent="0.25">
      <c r="A301" s="188"/>
      <c r="B301" s="13" t="s">
        <v>217</v>
      </c>
      <c r="C301" s="14">
        <v>93</v>
      </c>
      <c r="D301" s="14">
        <v>143</v>
      </c>
      <c r="E301" s="24">
        <v>21</v>
      </c>
    </row>
    <row r="302" spans="1:5" x14ac:dyDescent="0.25">
      <c r="A302" s="188"/>
      <c r="B302" s="13" t="s">
        <v>218</v>
      </c>
      <c r="C302" s="14">
        <v>130</v>
      </c>
      <c r="D302" s="14">
        <v>282</v>
      </c>
      <c r="E302" s="24">
        <v>91</v>
      </c>
    </row>
    <row r="303" spans="1:5" x14ac:dyDescent="0.25">
      <c r="A303" s="188"/>
      <c r="B303" s="13" t="s">
        <v>219</v>
      </c>
      <c r="C303" s="14">
        <v>30</v>
      </c>
      <c r="D303" s="14">
        <v>47</v>
      </c>
      <c r="E303" s="23"/>
    </row>
    <row r="304" spans="1:5" x14ac:dyDescent="0.25">
      <c r="A304" s="188"/>
      <c r="B304" s="13" t="s">
        <v>220</v>
      </c>
      <c r="C304" s="14">
        <v>5</v>
      </c>
      <c r="D304" s="14">
        <v>6</v>
      </c>
      <c r="E304" s="23"/>
    </row>
    <row r="305" spans="1:5" x14ac:dyDescent="0.25">
      <c r="A305" s="188"/>
      <c r="B305" s="13" t="s">
        <v>221</v>
      </c>
      <c r="C305" s="14">
        <v>164</v>
      </c>
      <c r="D305" s="14">
        <v>58</v>
      </c>
      <c r="E305" s="24">
        <v>93</v>
      </c>
    </row>
    <row r="306" spans="1:5" x14ac:dyDescent="0.25">
      <c r="A306" s="188"/>
      <c r="B306" s="13" t="s">
        <v>222</v>
      </c>
      <c r="C306" s="18"/>
      <c r="D306" s="14">
        <v>1</v>
      </c>
      <c r="E306" s="23"/>
    </row>
    <row r="307" spans="1:5" x14ac:dyDescent="0.25">
      <c r="A307" s="188"/>
      <c r="B307" s="13" t="s">
        <v>223</v>
      </c>
      <c r="C307" s="14">
        <v>2</v>
      </c>
      <c r="D307" s="14">
        <v>3</v>
      </c>
      <c r="E307" s="23"/>
    </row>
    <row r="308" spans="1:5" x14ac:dyDescent="0.25">
      <c r="A308" s="188"/>
      <c r="B308" s="13" t="s">
        <v>224</v>
      </c>
      <c r="C308" s="14">
        <v>121</v>
      </c>
      <c r="D308" s="14">
        <v>198</v>
      </c>
      <c r="E308" s="24">
        <v>69</v>
      </c>
    </row>
    <row r="309" spans="1:5" x14ac:dyDescent="0.25">
      <c r="A309" s="188"/>
      <c r="B309" s="13" t="s">
        <v>225</v>
      </c>
      <c r="C309" s="14">
        <v>100</v>
      </c>
      <c r="D309" s="14">
        <v>140</v>
      </c>
      <c r="E309" s="23"/>
    </row>
    <row r="310" spans="1:5" x14ac:dyDescent="0.25">
      <c r="A310" s="188"/>
      <c r="B310" s="13" t="s">
        <v>226</v>
      </c>
      <c r="C310" s="18"/>
      <c r="D310" s="14">
        <v>3</v>
      </c>
      <c r="E310" s="24">
        <v>1</v>
      </c>
    </row>
    <row r="311" spans="1:5" x14ac:dyDescent="0.25">
      <c r="A311" s="189"/>
      <c r="B311" s="13" t="s">
        <v>227</v>
      </c>
      <c r="C311" s="14">
        <v>6</v>
      </c>
      <c r="D311" s="14">
        <v>6</v>
      </c>
      <c r="E311" s="23"/>
    </row>
    <row r="312" spans="1:5" x14ac:dyDescent="0.25">
      <c r="A312" s="187" t="s">
        <v>228</v>
      </c>
      <c r="B312" s="13" t="s">
        <v>229</v>
      </c>
      <c r="C312" s="18"/>
      <c r="D312" s="18"/>
      <c r="E312" s="23"/>
    </row>
    <row r="313" spans="1:5" x14ac:dyDescent="0.25">
      <c r="A313" s="188"/>
      <c r="B313" s="13" t="s">
        <v>230</v>
      </c>
      <c r="C313" s="14">
        <v>1</v>
      </c>
      <c r="D313" s="14">
        <v>1</v>
      </c>
      <c r="E313" s="23"/>
    </row>
    <row r="314" spans="1:5" x14ac:dyDescent="0.25">
      <c r="A314" s="188"/>
      <c r="B314" s="13" t="s">
        <v>231</v>
      </c>
      <c r="C314" s="18"/>
      <c r="D314" s="18"/>
      <c r="E314" s="23"/>
    </row>
    <row r="315" spans="1:5" x14ac:dyDescent="0.25">
      <c r="A315" s="188"/>
      <c r="B315" s="13" t="s">
        <v>232</v>
      </c>
      <c r="C315" s="18"/>
      <c r="D315" s="18"/>
      <c r="E315" s="23"/>
    </row>
    <row r="316" spans="1:5" x14ac:dyDescent="0.25">
      <c r="A316" s="188"/>
      <c r="B316" s="13" t="s">
        <v>233</v>
      </c>
      <c r="C316" s="14">
        <v>10</v>
      </c>
      <c r="D316" s="14">
        <v>25</v>
      </c>
      <c r="E316" s="24">
        <v>4</v>
      </c>
    </row>
    <row r="317" spans="1:5" x14ac:dyDescent="0.25">
      <c r="A317" s="188"/>
      <c r="B317" s="13" t="s">
        <v>234</v>
      </c>
      <c r="C317" s="18"/>
      <c r="D317" s="18"/>
      <c r="E317" s="23"/>
    </row>
    <row r="318" spans="1:5" x14ac:dyDescent="0.25">
      <c r="A318" s="188"/>
      <c r="B318" s="13" t="s">
        <v>235</v>
      </c>
      <c r="C318" s="18"/>
      <c r="D318" s="18"/>
      <c r="E318" s="23"/>
    </row>
    <row r="319" spans="1:5" x14ac:dyDescent="0.25">
      <c r="A319" s="188"/>
      <c r="B319" s="13" t="s">
        <v>236</v>
      </c>
      <c r="C319" s="14">
        <v>27</v>
      </c>
      <c r="D319" s="14">
        <v>49</v>
      </c>
      <c r="E319" s="24">
        <v>7</v>
      </c>
    </row>
    <row r="320" spans="1:5" x14ac:dyDescent="0.25">
      <c r="A320" s="188"/>
      <c r="B320" s="13" t="s">
        <v>237</v>
      </c>
      <c r="C320" s="14">
        <v>209</v>
      </c>
      <c r="D320" s="14">
        <v>191</v>
      </c>
      <c r="E320" s="24">
        <v>3</v>
      </c>
    </row>
    <row r="321" spans="1:5" x14ac:dyDescent="0.25">
      <c r="A321" s="188"/>
      <c r="B321" s="13" t="s">
        <v>238</v>
      </c>
      <c r="C321" s="14">
        <v>4</v>
      </c>
      <c r="D321" s="14">
        <v>2</v>
      </c>
      <c r="E321" s="24">
        <v>1</v>
      </c>
    </row>
    <row r="322" spans="1:5" x14ac:dyDescent="0.25">
      <c r="A322" s="188"/>
      <c r="B322" s="13" t="s">
        <v>239</v>
      </c>
      <c r="C322" s="14">
        <v>7</v>
      </c>
      <c r="D322" s="14">
        <v>19</v>
      </c>
      <c r="E322" s="24">
        <v>3</v>
      </c>
    </row>
    <row r="323" spans="1:5" x14ac:dyDescent="0.25">
      <c r="A323" s="188"/>
      <c r="B323" s="13" t="s">
        <v>240</v>
      </c>
      <c r="C323" s="18"/>
      <c r="D323" s="18"/>
      <c r="E323" s="23"/>
    </row>
    <row r="324" spans="1:5" x14ac:dyDescent="0.25">
      <c r="A324" s="188"/>
      <c r="B324" s="13" t="s">
        <v>241</v>
      </c>
      <c r="C324" s="18"/>
      <c r="D324" s="18"/>
      <c r="E324" s="23"/>
    </row>
    <row r="325" spans="1:5" x14ac:dyDescent="0.25">
      <c r="A325" s="188"/>
      <c r="B325" s="13" t="s">
        <v>242</v>
      </c>
      <c r="C325" s="18"/>
      <c r="D325" s="18"/>
      <c r="E325" s="23"/>
    </row>
    <row r="326" spans="1:5" x14ac:dyDescent="0.25">
      <c r="A326" s="188"/>
      <c r="B326" s="13" t="s">
        <v>243</v>
      </c>
      <c r="C326" s="18"/>
      <c r="D326" s="18"/>
      <c r="E326" s="23"/>
    </row>
    <row r="327" spans="1:5" x14ac:dyDescent="0.25">
      <c r="A327" s="188"/>
      <c r="B327" s="13" t="s">
        <v>244</v>
      </c>
      <c r="C327" s="18"/>
      <c r="D327" s="18"/>
      <c r="E327" s="23"/>
    </row>
    <row r="328" spans="1:5" x14ac:dyDescent="0.25">
      <c r="A328" s="188"/>
      <c r="B328" s="13" t="s">
        <v>245</v>
      </c>
      <c r="C328" s="18"/>
      <c r="D328" s="18"/>
      <c r="E328" s="23"/>
    </row>
    <row r="329" spans="1:5" x14ac:dyDescent="0.25">
      <c r="A329" s="188"/>
      <c r="B329" s="13" t="s">
        <v>246</v>
      </c>
      <c r="C329" s="18"/>
      <c r="D329" s="18"/>
      <c r="E329" s="23"/>
    </row>
    <row r="330" spans="1:5" x14ac:dyDescent="0.25">
      <c r="A330" s="188"/>
      <c r="B330" s="13" t="s">
        <v>247</v>
      </c>
      <c r="C330" s="14">
        <v>12</v>
      </c>
      <c r="D330" s="14">
        <v>6</v>
      </c>
      <c r="E330" s="23"/>
    </row>
    <row r="331" spans="1:5" x14ac:dyDescent="0.25">
      <c r="A331" s="188"/>
      <c r="B331" s="13" t="s">
        <v>248</v>
      </c>
      <c r="C331" s="14">
        <v>1</v>
      </c>
      <c r="D331" s="14">
        <v>3</v>
      </c>
      <c r="E331" s="23"/>
    </row>
    <row r="332" spans="1:5" x14ac:dyDescent="0.25">
      <c r="A332" s="188"/>
      <c r="B332" s="13" t="s">
        <v>249</v>
      </c>
      <c r="C332" s="18"/>
      <c r="D332" s="18"/>
      <c r="E332" s="23"/>
    </row>
    <row r="333" spans="1:5" x14ac:dyDescent="0.25">
      <c r="A333" s="188"/>
      <c r="B333" s="13" t="s">
        <v>250</v>
      </c>
      <c r="C333" s="14">
        <v>4</v>
      </c>
      <c r="D333" s="14">
        <v>10</v>
      </c>
      <c r="E333" s="24">
        <v>3</v>
      </c>
    </row>
    <row r="334" spans="1:5" x14ac:dyDescent="0.25">
      <c r="A334" s="188"/>
      <c r="B334" s="13" t="s">
        <v>251</v>
      </c>
      <c r="C334" s="18"/>
      <c r="D334" s="18"/>
      <c r="E334" s="23"/>
    </row>
    <row r="335" spans="1:5" x14ac:dyDescent="0.25">
      <c r="A335" s="188"/>
      <c r="B335" s="13" t="s">
        <v>252</v>
      </c>
      <c r="C335" s="14">
        <v>19</v>
      </c>
      <c r="D335" s="14">
        <v>36</v>
      </c>
      <c r="E335" s="24">
        <v>3</v>
      </c>
    </row>
    <row r="336" spans="1:5" x14ac:dyDescent="0.25">
      <c r="A336" s="188"/>
      <c r="B336" s="13" t="s">
        <v>253</v>
      </c>
      <c r="C336" s="14">
        <v>96</v>
      </c>
      <c r="D336" s="14">
        <v>101</v>
      </c>
      <c r="E336" s="24">
        <v>19</v>
      </c>
    </row>
    <row r="337" spans="1:5" x14ac:dyDescent="0.25">
      <c r="A337" s="188"/>
      <c r="B337" s="13" t="s">
        <v>254</v>
      </c>
      <c r="C337" s="18"/>
      <c r="D337" s="18"/>
      <c r="E337" s="23"/>
    </row>
    <row r="338" spans="1:5" x14ac:dyDescent="0.25">
      <c r="A338" s="188"/>
      <c r="B338" s="13" t="s">
        <v>255</v>
      </c>
      <c r="C338" s="14">
        <v>1</v>
      </c>
      <c r="D338" s="14">
        <v>2</v>
      </c>
      <c r="E338" s="23"/>
    </row>
    <row r="339" spans="1:5" x14ac:dyDescent="0.25">
      <c r="A339" s="188"/>
      <c r="B339" s="13" t="s">
        <v>256</v>
      </c>
      <c r="C339" s="18"/>
      <c r="D339" s="18"/>
      <c r="E339" s="23"/>
    </row>
    <row r="340" spans="1:5" x14ac:dyDescent="0.25">
      <c r="A340" s="188"/>
      <c r="B340" s="13" t="s">
        <v>257</v>
      </c>
      <c r="C340" s="18"/>
      <c r="D340" s="18"/>
      <c r="E340" s="23"/>
    </row>
    <row r="341" spans="1:5" x14ac:dyDescent="0.25">
      <c r="A341" s="188"/>
      <c r="B341" s="13" t="s">
        <v>258</v>
      </c>
      <c r="C341" s="14">
        <v>4</v>
      </c>
      <c r="D341" s="14">
        <v>2</v>
      </c>
      <c r="E341" s="23"/>
    </row>
    <row r="342" spans="1:5" x14ac:dyDescent="0.25">
      <c r="A342" s="188"/>
      <c r="B342" s="13" t="s">
        <v>259</v>
      </c>
      <c r="C342" s="14">
        <v>3</v>
      </c>
      <c r="D342" s="14">
        <v>9</v>
      </c>
      <c r="E342" s="23"/>
    </row>
    <row r="343" spans="1:5" x14ac:dyDescent="0.25">
      <c r="A343" s="188"/>
      <c r="B343" s="13" t="s">
        <v>260</v>
      </c>
      <c r="C343" s="14">
        <v>1</v>
      </c>
      <c r="D343" s="18"/>
      <c r="E343" s="23"/>
    </row>
    <row r="344" spans="1:5" x14ac:dyDescent="0.25">
      <c r="A344" s="189"/>
      <c r="B344" s="13" t="s">
        <v>261</v>
      </c>
      <c r="C344" s="18"/>
      <c r="D344" s="14">
        <v>5</v>
      </c>
      <c r="E344" s="23"/>
    </row>
    <row r="345" spans="1:5" x14ac:dyDescent="0.25">
      <c r="A345" s="187" t="s">
        <v>262</v>
      </c>
      <c r="B345" s="13" t="s">
        <v>263</v>
      </c>
      <c r="C345" s="18"/>
      <c r="D345" s="18"/>
      <c r="E345" s="23"/>
    </row>
    <row r="346" spans="1:5" x14ac:dyDescent="0.25">
      <c r="A346" s="188"/>
      <c r="B346" s="13" t="s">
        <v>264</v>
      </c>
      <c r="C346" s="14">
        <v>3</v>
      </c>
      <c r="D346" s="14">
        <v>5</v>
      </c>
      <c r="E346" s="24">
        <v>2</v>
      </c>
    </row>
    <row r="347" spans="1:5" x14ac:dyDescent="0.25">
      <c r="A347" s="188"/>
      <c r="B347" s="13" t="s">
        <v>265</v>
      </c>
      <c r="C347" s="14">
        <v>1</v>
      </c>
      <c r="D347" s="14">
        <v>2</v>
      </c>
      <c r="E347" s="23"/>
    </row>
    <row r="348" spans="1:5" x14ac:dyDescent="0.25">
      <c r="A348" s="188"/>
      <c r="B348" s="13" t="s">
        <v>266</v>
      </c>
      <c r="C348" s="18"/>
      <c r="D348" s="18"/>
      <c r="E348" s="23"/>
    </row>
    <row r="349" spans="1:5" x14ac:dyDescent="0.25">
      <c r="A349" s="188"/>
      <c r="B349" s="13" t="s">
        <v>267</v>
      </c>
      <c r="C349" s="18"/>
      <c r="D349" s="18"/>
      <c r="E349" s="23"/>
    </row>
    <row r="350" spans="1:5" x14ac:dyDescent="0.25">
      <c r="A350" s="188"/>
      <c r="B350" s="13" t="s">
        <v>268</v>
      </c>
      <c r="C350" s="14">
        <v>4</v>
      </c>
      <c r="D350" s="14">
        <v>13</v>
      </c>
      <c r="E350" s="23"/>
    </row>
    <row r="351" spans="1:5" x14ac:dyDescent="0.25">
      <c r="A351" s="188"/>
      <c r="B351" s="13" t="s">
        <v>269</v>
      </c>
      <c r="C351" s="14">
        <v>1</v>
      </c>
      <c r="D351" s="14">
        <v>1</v>
      </c>
      <c r="E351" s="23"/>
    </row>
    <row r="352" spans="1:5" x14ac:dyDescent="0.25">
      <c r="A352" s="188"/>
      <c r="B352" s="13" t="s">
        <v>270</v>
      </c>
      <c r="C352" s="18"/>
      <c r="D352" s="18"/>
      <c r="E352" s="23"/>
    </row>
    <row r="353" spans="1:5" x14ac:dyDescent="0.25">
      <c r="A353" s="188"/>
      <c r="B353" s="13" t="s">
        <v>271</v>
      </c>
      <c r="C353" s="14">
        <v>1</v>
      </c>
      <c r="D353" s="14">
        <v>1</v>
      </c>
      <c r="E353" s="23"/>
    </row>
    <row r="354" spans="1:5" x14ac:dyDescent="0.25">
      <c r="A354" s="188"/>
      <c r="B354" s="13" t="s">
        <v>272</v>
      </c>
      <c r="C354" s="18"/>
      <c r="D354" s="18"/>
      <c r="E354" s="23"/>
    </row>
    <row r="355" spans="1:5" x14ac:dyDescent="0.25">
      <c r="A355" s="189"/>
      <c r="B355" s="13" t="s">
        <v>273</v>
      </c>
      <c r="C355" s="18"/>
      <c r="D355" s="18"/>
      <c r="E355" s="23"/>
    </row>
    <row r="356" spans="1:5" x14ac:dyDescent="0.25">
      <c r="A356" s="187" t="s">
        <v>274</v>
      </c>
      <c r="B356" s="13" t="s">
        <v>275</v>
      </c>
      <c r="C356" s="14">
        <v>14</v>
      </c>
      <c r="D356" s="14">
        <v>27</v>
      </c>
      <c r="E356" s="23"/>
    </row>
    <row r="357" spans="1:5" x14ac:dyDescent="0.25">
      <c r="A357" s="188"/>
      <c r="B357" s="13" t="s">
        <v>276</v>
      </c>
      <c r="C357" s="18"/>
      <c r="D357" s="18"/>
      <c r="E357" s="23"/>
    </row>
    <row r="358" spans="1:5" x14ac:dyDescent="0.25">
      <c r="A358" s="188"/>
      <c r="B358" s="13" t="s">
        <v>277</v>
      </c>
      <c r="C358" s="18"/>
      <c r="D358" s="18"/>
      <c r="E358" s="23"/>
    </row>
    <row r="359" spans="1:5" x14ac:dyDescent="0.25">
      <c r="A359" s="188"/>
      <c r="B359" s="13" t="s">
        <v>278</v>
      </c>
      <c r="C359" s="14">
        <v>8</v>
      </c>
      <c r="D359" s="14">
        <v>10</v>
      </c>
      <c r="E359" s="24">
        <v>2</v>
      </c>
    </row>
    <row r="360" spans="1:5" x14ac:dyDescent="0.25">
      <c r="A360" s="188"/>
      <c r="B360" s="13" t="s">
        <v>279</v>
      </c>
      <c r="C360" s="18"/>
      <c r="D360" s="14">
        <v>2</v>
      </c>
      <c r="E360" s="23"/>
    </row>
    <row r="361" spans="1:5" x14ac:dyDescent="0.25">
      <c r="A361" s="188"/>
      <c r="B361" s="13" t="s">
        <v>280</v>
      </c>
      <c r="C361" s="18"/>
      <c r="D361" s="18"/>
      <c r="E361" s="23"/>
    </row>
    <row r="362" spans="1:5" x14ac:dyDescent="0.25">
      <c r="A362" s="188"/>
      <c r="B362" s="13" t="s">
        <v>281</v>
      </c>
      <c r="C362" s="18"/>
      <c r="D362" s="18"/>
      <c r="E362" s="23"/>
    </row>
    <row r="363" spans="1:5" x14ac:dyDescent="0.25">
      <c r="A363" s="188"/>
      <c r="B363" s="13" t="s">
        <v>282</v>
      </c>
      <c r="C363" s="18"/>
      <c r="D363" s="18"/>
      <c r="E363" s="23"/>
    </row>
    <row r="364" spans="1:5" x14ac:dyDescent="0.25">
      <c r="A364" s="189"/>
      <c r="B364" s="13" t="s">
        <v>283</v>
      </c>
      <c r="C364" s="18"/>
      <c r="D364" s="18"/>
      <c r="E364" s="23"/>
    </row>
    <row r="365" spans="1:5" x14ac:dyDescent="0.25">
      <c r="A365" s="187" t="s">
        <v>284</v>
      </c>
      <c r="B365" s="13" t="s">
        <v>285</v>
      </c>
      <c r="C365" s="18"/>
      <c r="D365" s="18"/>
      <c r="E365" s="23"/>
    </row>
    <row r="366" spans="1:5" x14ac:dyDescent="0.25">
      <c r="A366" s="188"/>
      <c r="B366" s="13" t="s">
        <v>286</v>
      </c>
      <c r="C366" s="14">
        <v>1</v>
      </c>
      <c r="D366" s="14">
        <v>1</v>
      </c>
      <c r="E366" s="23"/>
    </row>
    <row r="367" spans="1:5" x14ac:dyDescent="0.25">
      <c r="A367" s="188"/>
      <c r="B367" s="13" t="s">
        <v>287</v>
      </c>
      <c r="C367" s="14">
        <v>26</v>
      </c>
      <c r="D367" s="14">
        <v>59</v>
      </c>
      <c r="E367" s="23"/>
    </row>
    <row r="368" spans="1:5" x14ac:dyDescent="0.25">
      <c r="A368" s="188"/>
      <c r="B368" s="13" t="s">
        <v>288</v>
      </c>
      <c r="C368" s="18"/>
      <c r="D368" s="18"/>
      <c r="E368" s="23"/>
    </row>
    <row r="369" spans="1:5" x14ac:dyDescent="0.25">
      <c r="A369" s="188"/>
      <c r="B369" s="13" t="s">
        <v>204</v>
      </c>
      <c r="C369" s="18"/>
      <c r="D369" s="18"/>
      <c r="E369" s="23"/>
    </row>
    <row r="370" spans="1:5" x14ac:dyDescent="0.25">
      <c r="A370" s="188"/>
      <c r="B370" s="13" t="s">
        <v>289</v>
      </c>
      <c r="C370" s="18"/>
      <c r="D370" s="18"/>
      <c r="E370" s="23"/>
    </row>
    <row r="371" spans="1:5" x14ac:dyDescent="0.25">
      <c r="A371" s="188"/>
      <c r="B371" s="13" t="s">
        <v>290</v>
      </c>
      <c r="C371" s="18"/>
      <c r="D371" s="18"/>
      <c r="E371" s="23"/>
    </row>
    <row r="372" spans="1:5" x14ac:dyDescent="0.25">
      <c r="A372" s="188"/>
      <c r="B372" s="13" t="s">
        <v>291</v>
      </c>
      <c r="C372" s="18"/>
      <c r="D372" s="18"/>
      <c r="E372" s="23"/>
    </row>
    <row r="373" spans="1:5" x14ac:dyDescent="0.25">
      <c r="A373" s="188"/>
      <c r="B373" s="13" t="s">
        <v>292</v>
      </c>
      <c r="C373" s="14">
        <v>17</v>
      </c>
      <c r="D373" s="14">
        <v>15</v>
      </c>
      <c r="E373" s="23"/>
    </row>
    <row r="374" spans="1:5" x14ac:dyDescent="0.25">
      <c r="A374" s="188"/>
      <c r="B374" s="13" t="s">
        <v>293</v>
      </c>
      <c r="C374" s="18"/>
      <c r="D374" s="18"/>
      <c r="E374" s="23"/>
    </row>
    <row r="375" spans="1:5" x14ac:dyDescent="0.25">
      <c r="A375" s="188"/>
      <c r="B375" s="13" t="s">
        <v>294</v>
      </c>
      <c r="C375" s="18"/>
      <c r="D375" s="18"/>
      <c r="E375" s="23"/>
    </row>
    <row r="376" spans="1:5" x14ac:dyDescent="0.25">
      <c r="A376" s="188"/>
      <c r="B376" s="13" t="s">
        <v>295</v>
      </c>
      <c r="C376" s="18"/>
      <c r="D376" s="18"/>
      <c r="E376" s="23"/>
    </row>
    <row r="377" spans="1:5" x14ac:dyDescent="0.25">
      <c r="A377" s="189"/>
      <c r="B377" s="13" t="s">
        <v>296</v>
      </c>
      <c r="C377" s="18"/>
      <c r="D377" s="18"/>
      <c r="E377" s="23"/>
    </row>
  </sheetData>
  <sheetProtection algorithmName="SHA-512" hashValue="ZawcFUtltCP3LPR0Lxzasqa6cTIYhCJOs+KvGLBgrKOKude+/3+Ue/5+YMKKqExzecOil3O2aZAWvHUykciZvg==" saltValue="ClhQIMVEgCFMORQY0TVtX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C34B-6B8C-4662-BFB7-EE368C5E253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549</v>
      </c>
      <c r="F4" s="162" t="s">
        <v>1812</v>
      </c>
      <c r="G4" s="164">
        <f>DatosViolenciaGénero!E82</f>
        <v>76</v>
      </c>
      <c r="H4" s="165"/>
    </row>
    <row r="5" spans="1:30" x14ac:dyDescent="0.2">
      <c r="C5" s="162" t="s">
        <v>35</v>
      </c>
      <c r="D5" s="163">
        <f>DatosViolenciaGénero!C5</f>
        <v>158</v>
      </c>
      <c r="F5" s="162" t="s">
        <v>1813</v>
      </c>
      <c r="G5" s="164">
        <f>DatosViolenciaGénero!F82</f>
        <v>115</v>
      </c>
      <c r="H5" s="165"/>
    </row>
    <row r="6" spans="1:30" x14ac:dyDescent="0.2">
      <c r="C6" s="162" t="s">
        <v>1814</v>
      </c>
      <c r="D6" s="173">
        <f>DatosViolenciaGénero!C8</f>
        <v>129</v>
      </c>
    </row>
    <row r="7" spans="1:30" x14ac:dyDescent="0.2">
      <c r="C7" s="162" t="s">
        <v>55</v>
      </c>
      <c r="D7" s="173">
        <f>DatosViolenciaGénero!C9</f>
        <v>0</v>
      </c>
    </row>
    <row r="8" spans="1:30" x14ac:dyDescent="0.2">
      <c r="C8" s="162" t="s">
        <v>1818</v>
      </c>
      <c r="D8" s="163">
        <f>DatosViolenciaGénero!C11</f>
        <v>2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3">
        <f>DatosViolenciaGénero!C6</f>
        <v>24</v>
      </c>
    </row>
    <row r="11" spans="1:30" x14ac:dyDescent="0.2">
      <c r="C11" s="162" t="s">
        <v>1815</v>
      </c>
      <c r="D11" s="173">
        <f>DatosViolenciaGénero!C10</f>
        <v>0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Ixv46KaVJeC7ijwu8NM7rCzcqXfG6+Q6/Exp9wHYsCpEy3dFENAKK88HHSQUVH9josjFsoiPyrrp/gxhxwNqWQ==" saltValue="L2+GenZ3T9CJ7YOAHyIVU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71F0D-78BC-4753-B1D1-EA9A8FE9BD5B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V1oVeDXJEVpPwXOayFTMO+1K0Ph0/6ybqzSJ8vZXsS/4qIcY0l4F79GWItPW8FlyP2eWj94Hrf3jtSxnYHjSaQ==" saltValue="PQZwM6swHxMld9NVt4KcV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B3B9-EC67-49E2-B501-8E43C3DDB366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TQVTttSyAnkHeK5fspp8gqSqS9llT1DbP3zKNRvKPArJ3Ei6hn4QfyLpqr9EDkSyvQgdhAo/j2PDsz/QY5q/nQ==" saltValue="q3uZZ8GCvcRLny9EMu4XE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D4074-72EA-41B3-A565-3E5F6E9F727A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">
      <c r="M6" s="178">
        <f>DatosMedioAmbiente!C53</f>
        <v>0</v>
      </c>
      <c r="N6" s="178">
        <f>DatosMedioAmbiente!C55</f>
        <v>7</v>
      </c>
      <c r="O6" s="178">
        <f>DatosMedioAmbiente!C57</f>
        <v>0</v>
      </c>
      <c r="P6" s="178">
        <f>DatosMedioAmbiente!C59</f>
        <v>1</v>
      </c>
      <c r="Q6" s="178">
        <f>DatosMedioAmbiente!C61</f>
        <v>5</v>
      </c>
      <c r="R6" s="178">
        <f>DatosMedioAmbiente!C63</f>
        <v>3</v>
      </c>
      <c r="S6" s="176"/>
      <c r="U6" s="179">
        <f>DatosMedioAmbiente!C54</f>
        <v>1</v>
      </c>
      <c r="V6" s="179">
        <f>DatosMedioAmbiente!C56</f>
        <v>1</v>
      </c>
      <c r="W6" s="179">
        <f>DatosMedioAmbiente!C58</f>
        <v>0</v>
      </c>
      <c r="X6" s="179">
        <f>DatosMedioAmbiente!C60</f>
        <v>0</v>
      </c>
      <c r="Y6" s="179">
        <f>DatosMedioAmbiente!C62</f>
        <v>2</v>
      </c>
      <c r="Z6" s="179">
        <f>DatosMedioAmbiente!C64</f>
        <v>0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Of0F2PLlAr1c9z7t3MUuIT1rQpd3xFN3+UPB1h1TqnmmADpBOzKnvxohvFhYK/0qG+8XtWKYcVfA1BWYaWTfsw==" saltValue="7MLscVRaqB0PdAfqRuWkF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C743-9C26-4C49-A9D9-88A3B64AE5B1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1627</v>
      </c>
      <c r="G2" s="92" t="s">
        <v>1625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1630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D2" s="92" t="s">
        <v>642</v>
      </c>
      <c r="AE2" s="92" t="s">
        <v>1179</v>
      </c>
      <c r="AF2" s="92" t="s">
        <v>1189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644</v>
      </c>
      <c r="AU2" s="92" t="s">
        <v>654</v>
      </c>
      <c r="AV2" s="92" t="s">
        <v>642</v>
      </c>
      <c r="AW2" s="92" t="s">
        <v>1180</v>
      </c>
      <c r="AX2" s="92" t="s">
        <v>1179</v>
      </c>
      <c r="AY2" s="92" t="s">
        <v>15</v>
      </c>
      <c r="AZ2" s="92" t="s">
        <v>1004</v>
      </c>
      <c r="BA2" s="92" t="s">
        <v>77</v>
      </c>
      <c r="BB2" s="92" t="s">
        <v>996</v>
      </c>
      <c r="BC2" s="92" t="s">
        <v>974</v>
      </c>
      <c r="BD2" s="92" t="s">
        <v>329</v>
      </c>
      <c r="BE2" s="92" t="s">
        <v>1662</v>
      </c>
      <c r="BF2" s="92" t="s">
        <v>99</v>
      </c>
      <c r="BG2" s="92" t="s">
        <v>99</v>
      </c>
      <c r="BH2" s="92" t="s">
        <v>1138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970</v>
      </c>
      <c r="G3" s="92" t="s">
        <v>970</v>
      </c>
      <c r="H3" s="92" t="s">
        <v>1625</v>
      </c>
      <c r="I3" s="92" t="s">
        <v>1625</v>
      </c>
      <c r="J3" s="92" t="s">
        <v>1626</v>
      </c>
      <c r="K3" s="92" t="s">
        <v>1625</v>
      </c>
      <c r="L3" s="92" t="s">
        <v>1628</v>
      </c>
      <c r="M3" s="92" t="s">
        <v>1630</v>
      </c>
      <c r="O3" s="92" t="s">
        <v>1625</v>
      </c>
      <c r="P3" s="92" t="s">
        <v>1676</v>
      </c>
      <c r="Q3" s="92" t="s">
        <v>1673</v>
      </c>
      <c r="R3" s="92" t="s">
        <v>1037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D3" s="92" t="s">
        <v>644</v>
      </c>
      <c r="AE3" s="92" t="s">
        <v>1180</v>
      </c>
      <c r="AF3" s="92" t="s">
        <v>1122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646</v>
      </c>
      <c r="AV3" s="92" t="s">
        <v>644</v>
      </c>
      <c r="AW3" s="92" t="s">
        <v>1182</v>
      </c>
      <c r="AX3" s="92" t="s">
        <v>1180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  <c r="BG3" s="92" t="s">
        <v>109</v>
      </c>
      <c r="BH3" s="92" t="s">
        <v>1139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1628</v>
      </c>
      <c r="F4" s="92" t="s">
        <v>1634</v>
      </c>
      <c r="G4" s="92" t="s">
        <v>1639</v>
      </c>
      <c r="H4" s="92" t="s">
        <v>1626</v>
      </c>
      <c r="I4" s="92" t="s">
        <v>970</v>
      </c>
      <c r="J4" s="92" t="s">
        <v>970</v>
      </c>
      <c r="K4" s="92" t="s">
        <v>1628</v>
      </c>
      <c r="L4" s="92" t="s">
        <v>1638</v>
      </c>
      <c r="O4" s="92" t="s">
        <v>1626</v>
      </c>
      <c r="Q4" s="92" t="s">
        <v>1676</v>
      </c>
      <c r="R4" s="92" t="s">
        <v>1038</v>
      </c>
      <c r="S4" s="92" t="s">
        <v>1672</v>
      </c>
      <c r="T4" s="92" t="s">
        <v>1674</v>
      </c>
      <c r="V4" s="92" t="s">
        <v>26</v>
      </c>
      <c r="W4" s="92" t="s">
        <v>1767</v>
      </c>
      <c r="AD4" s="92" t="s">
        <v>646</v>
      </c>
      <c r="AE4" s="92" t="s">
        <v>1181</v>
      </c>
      <c r="AF4" s="92" t="s">
        <v>1190</v>
      </c>
      <c r="AI4" s="92" t="s">
        <v>236</v>
      </c>
      <c r="AL4" s="92" t="s">
        <v>646</v>
      </c>
      <c r="AM4" s="92" t="s">
        <v>646</v>
      </c>
      <c r="AN4" s="92" t="s">
        <v>646</v>
      </c>
      <c r="AO4" s="92" t="s">
        <v>650</v>
      </c>
      <c r="AV4" s="92" t="s">
        <v>646</v>
      </c>
      <c r="AW4" s="92" t="s">
        <v>610</v>
      </c>
      <c r="AX4" s="92" t="s">
        <v>610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957</v>
      </c>
      <c r="BE4" s="92" t="s">
        <v>1664</v>
      </c>
      <c r="BH4" s="92" t="s">
        <v>1140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970</v>
      </c>
      <c r="F5" s="92" t="s">
        <v>1179</v>
      </c>
      <c r="G5" s="92" t="s">
        <v>1642</v>
      </c>
      <c r="H5" s="92" t="s">
        <v>970</v>
      </c>
      <c r="I5" s="92" t="s">
        <v>1639</v>
      </c>
      <c r="J5" s="92" t="s">
        <v>1639</v>
      </c>
      <c r="O5" s="92" t="s">
        <v>970</v>
      </c>
      <c r="R5" s="92" t="s">
        <v>1039</v>
      </c>
      <c r="S5" s="92" t="s">
        <v>1675</v>
      </c>
      <c r="T5" s="92" t="s">
        <v>1675</v>
      </c>
      <c r="V5" s="92" t="s">
        <v>27</v>
      </c>
      <c r="AD5" s="92" t="s">
        <v>650</v>
      </c>
      <c r="AE5" s="92" t="s">
        <v>1182</v>
      </c>
      <c r="AI5" s="92" t="s">
        <v>237</v>
      </c>
      <c r="AL5" s="92" t="s">
        <v>648</v>
      </c>
      <c r="AM5" s="92" t="s">
        <v>648</v>
      </c>
      <c r="AN5" s="92" t="s">
        <v>650</v>
      </c>
      <c r="AO5" s="92" t="s">
        <v>652</v>
      </c>
      <c r="AV5" s="92" t="s">
        <v>648</v>
      </c>
      <c r="AW5" s="92" t="s">
        <v>1183</v>
      </c>
      <c r="AY5" s="92" t="s">
        <v>1001</v>
      </c>
      <c r="AZ5" s="92" t="s">
        <v>1007</v>
      </c>
      <c r="BC5" s="92" t="s">
        <v>981</v>
      </c>
      <c r="BD5" s="92" t="s">
        <v>958</v>
      </c>
      <c r="BE5" s="92" t="s">
        <v>1804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1632</v>
      </c>
      <c r="E6" s="92" t="s">
        <v>1637</v>
      </c>
      <c r="F6" s="92" t="s">
        <v>1640</v>
      </c>
      <c r="G6" s="92" t="s">
        <v>106</v>
      </c>
      <c r="H6" s="92" t="s">
        <v>1638</v>
      </c>
      <c r="I6" s="92" t="s">
        <v>1642</v>
      </c>
      <c r="J6" s="92" t="s">
        <v>1642</v>
      </c>
      <c r="O6" s="92" t="s">
        <v>1639</v>
      </c>
      <c r="R6" s="92" t="s">
        <v>1040</v>
      </c>
      <c r="S6" s="92" t="s">
        <v>1676</v>
      </c>
      <c r="T6" s="92" t="s">
        <v>1676</v>
      </c>
      <c r="V6" s="92" t="s">
        <v>28</v>
      </c>
      <c r="AD6" s="92" t="s">
        <v>652</v>
      </c>
      <c r="AE6" s="92" t="s">
        <v>610</v>
      </c>
      <c r="AI6" s="92" t="s">
        <v>106</v>
      </c>
      <c r="AL6" s="92" t="s">
        <v>650</v>
      </c>
      <c r="AM6" s="92" t="s">
        <v>650</v>
      </c>
      <c r="AN6" s="92" t="s">
        <v>652</v>
      </c>
      <c r="AV6" s="92" t="s">
        <v>650</v>
      </c>
      <c r="AY6" s="92" t="s">
        <v>1002</v>
      </c>
      <c r="AZ6" s="92" t="s">
        <v>1002</v>
      </c>
      <c r="BC6" s="92" t="s">
        <v>982</v>
      </c>
      <c r="BD6" s="92" t="s">
        <v>959</v>
      </c>
      <c r="BE6" s="92" t="s">
        <v>1016</v>
      </c>
    </row>
    <row r="7" spans="1:61" x14ac:dyDescent="0.2">
      <c r="B7" s="92" t="s">
        <v>106</v>
      </c>
      <c r="C7" s="92" t="s">
        <v>1745</v>
      </c>
      <c r="D7" s="92" t="s">
        <v>970</v>
      </c>
      <c r="E7" s="92" t="s">
        <v>1638</v>
      </c>
      <c r="F7" s="92" t="s">
        <v>1641</v>
      </c>
      <c r="H7" s="92" t="s">
        <v>1639</v>
      </c>
      <c r="I7" s="92" t="s">
        <v>1644</v>
      </c>
      <c r="J7" s="92" t="s">
        <v>1644</v>
      </c>
      <c r="O7" s="92" t="s">
        <v>1642</v>
      </c>
      <c r="R7" s="92" t="s">
        <v>1041</v>
      </c>
      <c r="AD7" s="92" t="s">
        <v>654</v>
      </c>
      <c r="AE7" s="92" t="s">
        <v>1183</v>
      </c>
      <c r="AL7" s="92" t="s">
        <v>652</v>
      </c>
      <c r="AM7" s="92" t="s">
        <v>652</v>
      </c>
      <c r="AN7" s="92" t="s">
        <v>654</v>
      </c>
      <c r="AV7" s="92" t="s">
        <v>652</v>
      </c>
      <c r="BC7" s="92" t="s">
        <v>972</v>
      </c>
      <c r="BD7" s="92" t="s">
        <v>960</v>
      </c>
      <c r="BE7" s="92" t="s">
        <v>1667</v>
      </c>
    </row>
    <row r="8" spans="1:61" x14ac:dyDescent="0.2">
      <c r="C8" s="92" t="s">
        <v>1746</v>
      </c>
      <c r="D8" s="92" t="s">
        <v>1639</v>
      </c>
      <c r="E8" s="92" t="s">
        <v>1639</v>
      </c>
      <c r="F8" s="92" t="s">
        <v>106</v>
      </c>
      <c r="H8" s="92" t="s">
        <v>1642</v>
      </c>
      <c r="I8" s="92" t="s">
        <v>106</v>
      </c>
      <c r="J8" s="92" t="s">
        <v>106</v>
      </c>
      <c r="O8" s="92" t="s">
        <v>1644</v>
      </c>
      <c r="R8" s="92" t="s">
        <v>1044</v>
      </c>
      <c r="BD8" s="92" t="s">
        <v>513</v>
      </c>
      <c r="BE8" s="92" t="s">
        <v>260</v>
      </c>
    </row>
    <row r="9" spans="1:61" x14ac:dyDescent="0.2">
      <c r="C9" s="92" t="s">
        <v>204</v>
      </c>
      <c r="D9" s="92" t="s">
        <v>1640</v>
      </c>
      <c r="E9" s="92" t="s">
        <v>1642</v>
      </c>
      <c r="H9" s="92" t="s">
        <v>1644</v>
      </c>
      <c r="O9" s="92" t="s">
        <v>106</v>
      </c>
      <c r="BD9" s="92" t="s">
        <v>961</v>
      </c>
    </row>
    <row r="10" spans="1:61" x14ac:dyDescent="0.2">
      <c r="C10" s="92" t="s">
        <v>1747</v>
      </c>
      <c r="D10" s="92" t="s">
        <v>1642</v>
      </c>
      <c r="E10" s="92" t="s">
        <v>1644</v>
      </c>
      <c r="H10" s="92" t="s">
        <v>106</v>
      </c>
      <c r="BD10" s="92" t="s">
        <v>963</v>
      </c>
    </row>
    <row r="11" spans="1:61" x14ac:dyDescent="0.2">
      <c r="C11" s="92" t="s">
        <v>284</v>
      </c>
      <c r="D11" s="92" t="s">
        <v>1648</v>
      </c>
      <c r="BD11" s="92" t="s">
        <v>964</v>
      </c>
    </row>
    <row r="12" spans="1:61" x14ac:dyDescent="0.2">
      <c r="D12" s="92" t="s">
        <v>106</v>
      </c>
      <c r="BD12" s="92" t="s">
        <v>965</v>
      </c>
    </row>
    <row r="13" spans="1:61" x14ac:dyDescent="0.2">
      <c r="BD13" s="92" t="s">
        <v>106</v>
      </c>
    </row>
    <row r="14" spans="1:61" x14ac:dyDescent="0.2">
      <c r="BD14" s="92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16DC-278D-4E4D-B4CC-3981F2C778F5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479</v>
      </c>
      <c r="D4" s="100">
        <f>SUM(DatosViolenciaGénero!D63:D69)</f>
        <v>159</v>
      </c>
    </row>
    <row r="5" spans="2:4" x14ac:dyDescent="0.2">
      <c r="B5" s="99" t="s">
        <v>1626</v>
      </c>
      <c r="C5" s="100">
        <f>SUM(DatosViolenciaGénero!C70:C73)</f>
        <v>15</v>
      </c>
      <c r="D5" s="100">
        <f>SUM(DatosViolenciaGénero!D70:D73)</f>
        <v>34</v>
      </c>
    </row>
    <row r="6" spans="2:4" ht="12.75" customHeight="1" x14ac:dyDescent="0.2">
      <c r="B6" s="99" t="s">
        <v>1672</v>
      </c>
      <c r="C6" s="100">
        <f>DatosViolenciaGénero!C74</f>
        <v>1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0</v>
      </c>
      <c r="D7" s="100">
        <f>SUM(DatosViolenciaGénero!D75:D77)</f>
        <v>0</v>
      </c>
    </row>
    <row r="8" spans="2:4" ht="12.75" customHeight="1" x14ac:dyDescent="0.2">
      <c r="B8" s="99" t="s">
        <v>1674</v>
      </c>
      <c r="C8" s="100">
        <f>DatosViolenciaGénero!C81</f>
        <v>0</v>
      </c>
      <c r="D8" s="100">
        <f>DatosViolenciaGénero!D81</f>
        <v>1</v>
      </c>
    </row>
    <row r="9" spans="2:4" ht="12.75" customHeight="1" x14ac:dyDescent="0.2">
      <c r="B9" s="99" t="s">
        <v>1675</v>
      </c>
      <c r="C9" s="100">
        <f>DatosViolenciaGénero!C78</f>
        <v>2</v>
      </c>
      <c r="D9" s="100">
        <f>DatosViolenciaGénero!D78</f>
        <v>1</v>
      </c>
    </row>
    <row r="10" spans="2:4" ht="12.75" customHeight="1" x14ac:dyDescent="0.2">
      <c r="B10" s="99" t="s">
        <v>1676</v>
      </c>
      <c r="C10" s="100">
        <f>SUM(DatosViolenciaGénero!C79:C80)</f>
        <v>194</v>
      </c>
      <c r="D10" s="100">
        <f>SUM(DatosViolenciaGénero!D79:D80)</f>
        <v>92</v>
      </c>
    </row>
    <row r="14" spans="2:4" ht="12.95" customHeight="1" thickTop="1" thickBot="1" x14ac:dyDescent="0.25">
      <c r="B14" s="221" t="s">
        <v>1680</v>
      </c>
      <c r="C14" s="221"/>
    </row>
    <row r="15" spans="2:4" ht="13.5" thickTop="1" x14ac:dyDescent="0.2">
      <c r="B15" s="101" t="s">
        <v>1678</v>
      </c>
      <c r="C15" s="102">
        <f>DatosViolenciaGénero!C38</f>
        <v>64</v>
      </c>
    </row>
    <row r="16" spans="2:4" ht="13.5" thickBot="1" x14ac:dyDescent="0.25">
      <c r="B16" s="103" t="s">
        <v>1679</v>
      </c>
      <c r="C16" s="104">
        <f>DatosViolenciaGénero!C39</f>
        <v>78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47DF-25DB-4CDC-91DF-7F221B1E9863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48</v>
      </c>
      <c r="D4" s="100">
        <f>SUM(DatosViolenciaDoméstica!D48:D54)</f>
        <v>14</v>
      </c>
    </row>
    <row r="5" spans="2:4" x14ac:dyDescent="0.2">
      <c r="B5" s="99" t="s">
        <v>1626</v>
      </c>
      <c r="C5" s="100">
        <f>SUM(DatosViolenciaDoméstica!C55:C58)</f>
        <v>0</v>
      </c>
      <c r="D5" s="100">
        <f>SUM(DatosViolenciaDoméstica!D55:D58)</f>
        <v>0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0</v>
      </c>
      <c r="D7" s="100">
        <f>SUM(DatosViolenciaDoméstica!D60:D62)</f>
        <v>1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27</v>
      </c>
      <c r="D10" s="100">
        <f>SUM(DatosViolenciaDoméstica!D64:D65)</f>
        <v>12</v>
      </c>
    </row>
    <row r="14" spans="2:4" ht="12.95" customHeight="1" thickTop="1" thickBot="1" x14ac:dyDescent="0.25">
      <c r="B14" s="221" t="s">
        <v>1677</v>
      </c>
      <c r="C14" s="221"/>
    </row>
    <row r="15" spans="2:4" ht="13.5" thickTop="1" x14ac:dyDescent="0.2">
      <c r="B15" s="101" t="s">
        <v>1678</v>
      </c>
      <c r="C15" s="102">
        <f>DatosViolenciaDoméstica!C33</f>
        <v>10</v>
      </c>
    </row>
    <row r="16" spans="2:4" ht="13.5" thickBot="1" x14ac:dyDescent="0.25">
      <c r="B16" s="103" t="s">
        <v>1679</v>
      </c>
      <c r="C16" s="104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1DFC-DD65-461A-9D10-51E577BEDEED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2" t="s">
        <v>1661</v>
      </c>
      <c r="C3" s="222"/>
    </row>
    <row r="4" spans="2:3" x14ac:dyDescent="0.2">
      <c r="B4" s="93" t="s">
        <v>1662</v>
      </c>
      <c r="C4" s="94">
        <f>DatosMenores!C69</f>
        <v>3</v>
      </c>
    </row>
    <row r="5" spans="2:3" x14ac:dyDescent="0.2">
      <c r="B5" s="93" t="s">
        <v>1663</v>
      </c>
      <c r="C5" s="95">
        <f>DatosMenores!C70</f>
        <v>3</v>
      </c>
    </row>
    <row r="6" spans="2:3" x14ac:dyDescent="0.2">
      <c r="B6" s="93" t="s">
        <v>1664</v>
      </c>
      <c r="C6" s="95">
        <f>DatosMenores!C71</f>
        <v>4</v>
      </c>
    </row>
    <row r="7" spans="2:3" ht="25.5" x14ac:dyDescent="0.2">
      <c r="B7" s="93" t="s">
        <v>1665</v>
      </c>
      <c r="C7" s="95">
        <f>DatosMenores!C74</f>
        <v>0</v>
      </c>
    </row>
    <row r="8" spans="2:3" ht="25.5" x14ac:dyDescent="0.2">
      <c r="B8" s="93" t="s">
        <v>1016</v>
      </c>
      <c r="C8" s="95">
        <f>DatosMenores!C75</f>
        <v>1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2</v>
      </c>
    </row>
    <row r="11" spans="2:3" x14ac:dyDescent="0.2">
      <c r="B11" s="93" t="s">
        <v>1667</v>
      </c>
      <c r="C11" s="95">
        <f>DatosMenores!C77</f>
        <v>1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D4FE-4A74-4D28-A707-A458DBFA7603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3" t="s">
        <v>1624</v>
      </c>
      <c r="C11" s="223"/>
      <c r="D11" s="77">
        <f>DatosDelitos!C5+DatosDelitos!C13-DatosDelitos!C17</f>
        <v>1257</v>
      </c>
      <c r="E11" s="78">
        <f>DatosDelitos!H5+DatosDelitos!H13-DatosDelitos!H17</f>
        <v>102</v>
      </c>
      <c r="F11" s="78">
        <f>DatosDelitos!I5+DatosDelitos!I13-DatosDelitos!I17</f>
        <v>86</v>
      </c>
      <c r="G11" s="78">
        <f>DatosDelitos!J5+DatosDelitos!J13-DatosDelitos!J17</f>
        <v>3</v>
      </c>
      <c r="H11" s="79">
        <f>DatosDelitos!K5+DatosDelitos!K13-DatosDelitos!K17</f>
        <v>3</v>
      </c>
      <c r="I11" s="79">
        <f>DatosDelitos!L5+DatosDelitos!L13-DatosDelitos!L17</f>
        <v>2</v>
      </c>
      <c r="J11" s="79">
        <f>DatosDelitos!M5+DatosDelitos!M13-DatosDelitos!M17</f>
        <v>0</v>
      </c>
      <c r="K11" s="79">
        <f>DatosDelitos!O5+DatosDelitos!O13-DatosDelitos!O17</f>
        <v>6</v>
      </c>
      <c r="L11" s="80">
        <f>DatosDelitos!P5+DatosDelitos!P13-DatosDelitos!P17</f>
        <v>90</v>
      </c>
    </row>
    <row r="12" spans="2:13" ht="13.15" customHeight="1" x14ac:dyDescent="0.2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528</v>
      </c>
      <c r="E15" s="82">
        <f>DatosDelitos!H17+DatosDelitos!H44</f>
        <v>151</v>
      </c>
      <c r="F15" s="82">
        <f>DatosDelitos!I16+DatosDelitos!I44</f>
        <v>33</v>
      </c>
      <c r="G15" s="82">
        <f>DatosDelitos!J17+DatosDelitos!J44</f>
        <v>1</v>
      </c>
      <c r="H15" s="82">
        <f>DatosDelitos!K17+DatosDelitos!K44</f>
        <v>0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2</v>
      </c>
      <c r="L15" s="83">
        <f>DatosDelitos!P17+DatosDelitos!P44</f>
        <v>119</v>
      </c>
    </row>
    <row r="16" spans="2:13" ht="13.15" customHeight="1" x14ac:dyDescent="0.2">
      <c r="B16" s="224" t="s">
        <v>1626</v>
      </c>
      <c r="C16" s="224"/>
      <c r="D16" s="81">
        <f>DatosDelitos!C30</f>
        <v>361</v>
      </c>
      <c r="E16" s="82">
        <f>DatosDelitos!H30</f>
        <v>50</v>
      </c>
      <c r="F16" s="82">
        <f>DatosDelitos!I30</f>
        <v>60</v>
      </c>
      <c r="G16" s="82">
        <f>DatosDelitos!J30</f>
        <v>0</v>
      </c>
      <c r="H16" s="82">
        <f>DatosDelitos!K30</f>
        <v>0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66</v>
      </c>
    </row>
    <row r="17" spans="2:12" ht="13.15" customHeight="1" x14ac:dyDescent="0.2">
      <c r="B17" s="225" t="s">
        <v>1627</v>
      </c>
      <c r="C17" s="225"/>
      <c r="D17" s="81">
        <f>DatosDelitos!C42-DatosDelitos!C44</f>
        <v>13</v>
      </c>
      <c r="E17" s="82">
        <f>DatosDelitos!H42-DatosDelitos!H44</f>
        <v>1</v>
      </c>
      <c r="F17" s="82">
        <f>DatosDelitos!I42-DatosDelitos!I44</f>
        <v>0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0</v>
      </c>
    </row>
    <row r="18" spans="2:12" ht="13.15" customHeight="1" x14ac:dyDescent="0.2">
      <c r="B18" s="224" t="s">
        <v>1628</v>
      </c>
      <c r="C18" s="224"/>
      <c r="D18" s="81">
        <f>DatosDelitos!C50</f>
        <v>181</v>
      </c>
      <c r="E18" s="82">
        <f>DatosDelitos!H50</f>
        <v>23</v>
      </c>
      <c r="F18" s="82">
        <f>DatosDelitos!I50</f>
        <v>21</v>
      </c>
      <c r="G18" s="82">
        <f>DatosDelitos!J50</f>
        <v>8</v>
      </c>
      <c r="H18" s="82">
        <f>DatosDelitos!K50</f>
        <v>8</v>
      </c>
      <c r="I18" s="82">
        <f>DatosDelitos!L50</f>
        <v>0</v>
      </c>
      <c r="J18" s="82">
        <f>DatosDelitos!M50</f>
        <v>0</v>
      </c>
      <c r="K18" s="82">
        <f>DatosDelitos!O50</f>
        <v>4</v>
      </c>
      <c r="L18" s="83">
        <f>DatosDelitos!P50</f>
        <v>15</v>
      </c>
    </row>
    <row r="19" spans="2:12" ht="13.15" customHeight="1" x14ac:dyDescent="0.2">
      <c r="B19" s="224" t="s">
        <v>1629</v>
      </c>
      <c r="C19" s="224"/>
      <c r="D19" s="81">
        <f>DatosDelitos!C72</f>
        <v>4</v>
      </c>
      <c r="E19" s="82">
        <f>DatosDelitos!H72</f>
        <v>0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4" t="s">
        <v>1630</v>
      </c>
      <c r="C20" s="224"/>
      <c r="D20" s="81">
        <f>DatosDelitos!C74</f>
        <v>26</v>
      </c>
      <c r="E20" s="82">
        <f>DatosDelitos!H74</f>
        <v>4</v>
      </c>
      <c r="F20" s="82">
        <f>DatosDelitos!I74</f>
        <v>5</v>
      </c>
      <c r="G20" s="82">
        <f>DatosDelitos!J74</f>
        <v>0</v>
      </c>
      <c r="H20" s="82">
        <f>DatosDelitos!K74</f>
        <v>0</v>
      </c>
      <c r="I20" s="82">
        <f>DatosDelitos!L74</f>
        <v>3</v>
      </c>
      <c r="J20" s="82">
        <f>DatosDelitos!M74</f>
        <v>1</v>
      </c>
      <c r="K20" s="82">
        <f>DatosDelitos!O74</f>
        <v>0</v>
      </c>
      <c r="L20" s="83">
        <f>DatosDelitos!P74</f>
        <v>3</v>
      </c>
    </row>
    <row r="21" spans="2:12" ht="13.15" customHeight="1" x14ac:dyDescent="0.2">
      <c r="B21" s="225" t="s">
        <v>1631</v>
      </c>
      <c r="C21" s="225"/>
      <c r="D21" s="81">
        <f>DatosDelitos!C82</f>
        <v>67</v>
      </c>
      <c r="E21" s="82">
        <f>DatosDelitos!H82</f>
        <v>4</v>
      </c>
      <c r="F21" s="82">
        <f>DatosDelitos!I82</f>
        <v>1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1</v>
      </c>
    </row>
    <row r="22" spans="2:12" ht="13.15" customHeight="1" x14ac:dyDescent="0.2">
      <c r="B22" s="224" t="s">
        <v>1632</v>
      </c>
      <c r="C22" s="224"/>
      <c r="D22" s="81">
        <f>DatosDelitos!C85</f>
        <v>122</v>
      </c>
      <c r="E22" s="82">
        <f>DatosDelitos!H85</f>
        <v>41</v>
      </c>
      <c r="F22" s="82">
        <f>DatosDelitos!I85</f>
        <v>36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19</v>
      </c>
    </row>
    <row r="23" spans="2:12" ht="13.15" customHeight="1" x14ac:dyDescent="0.2">
      <c r="B23" s="224" t="s">
        <v>970</v>
      </c>
      <c r="C23" s="224"/>
      <c r="D23" s="81">
        <f>DatosDelitos!C97</f>
        <v>1831</v>
      </c>
      <c r="E23" s="82">
        <f>DatosDelitos!H97</f>
        <v>375</v>
      </c>
      <c r="F23" s="82">
        <f>DatosDelitos!I97</f>
        <v>287</v>
      </c>
      <c r="G23" s="82">
        <f>DatosDelitos!J97</f>
        <v>0</v>
      </c>
      <c r="H23" s="82">
        <f>DatosDelitos!K97</f>
        <v>0</v>
      </c>
      <c r="I23" s="82">
        <f>DatosDelitos!L97</f>
        <v>0</v>
      </c>
      <c r="J23" s="82">
        <f>DatosDelitos!M97</f>
        <v>0</v>
      </c>
      <c r="K23" s="82">
        <f>DatosDelitos!O97</f>
        <v>26</v>
      </c>
      <c r="L23" s="83">
        <f>DatosDelitos!P97</f>
        <v>239</v>
      </c>
    </row>
    <row r="24" spans="2:12" ht="27" customHeight="1" x14ac:dyDescent="0.2">
      <c r="B24" s="224" t="s">
        <v>1633</v>
      </c>
      <c r="C24" s="224"/>
      <c r="D24" s="81">
        <f>DatosDelitos!C131</f>
        <v>1</v>
      </c>
      <c r="E24" s="82">
        <f>DatosDelitos!H131</f>
        <v>3</v>
      </c>
      <c r="F24" s="82">
        <f>DatosDelitos!I131</f>
        <v>2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1</v>
      </c>
    </row>
    <row r="25" spans="2:12" ht="13.15" customHeight="1" x14ac:dyDescent="0.2">
      <c r="B25" s="224" t="s">
        <v>1634</v>
      </c>
      <c r="C25" s="224"/>
      <c r="D25" s="81">
        <f>DatosDelitos!C137</f>
        <v>15</v>
      </c>
      <c r="E25" s="82">
        <f>DatosDelitos!H137</f>
        <v>0</v>
      </c>
      <c r="F25" s="82">
        <f>DatosDelitos!I137</f>
        <v>1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0</v>
      </c>
    </row>
    <row r="26" spans="2:12" ht="13.15" customHeight="1" x14ac:dyDescent="0.2">
      <c r="B26" s="225" t="s">
        <v>1635</v>
      </c>
      <c r="C26" s="225"/>
      <c r="D26" s="81">
        <f>DatosDelitos!C144</f>
        <v>3</v>
      </c>
      <c r="E26" s="82">
        <f>DatosDelitos!H144</f>
        <v>0</v>
      </c>
      <c r="F26" s="82">
        <f>DatosDelitos!I144</f>
        <v>1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">
      <c r="B27" s="224" t="s">
        <v>1636</v>
      </c>
      <c r="C27" s="224"/>
      <c r="D27" s="81">
        <f>DatosDelitos!C147</f>
        <v>30</v>
      </c>
      <c r="E27" s="82">
        <f>DatosDelitos!H147</f>
        <v>24</v>
      </c>
      <c r="F27" s="82">
        <f>DatosDelitos!I147</f>
        <v>20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11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83</v>
      </c>
      <c r="E28" s="82">
        <f>DatosDelitos!H156+SUM(DatosDelitos!H167:H172)</f>
        <v>19</v>
      </c>
      <c r="F28" s="82">
        <f>DatosDelitos!I156+SUM(DatosDelitos!I167:I172)</f>
        <v>15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4</v>
      </c>
      <c r="L28" s="82">
        <f>DatosDelitos!P156+SUM(DatosDelitos!P167:Q172)</f>
        <v>15</v>
      </c>
    </row>
    <row r="29" spans="2:12" ht="13.15" customHeight="1" x14ac:dyDescent="0.2">
      <c r="B29" s="224" t="s">
        <v>1638</v>
      </c>
      <c r="C29" s="224"/>
      <c r="D29" s="81">
        <f>SUM(DatosDelitos!C173:C177)</f>
        <v>95</v>
      </c>
      <c r="E29" s="82">
        <f>SUM(DatosDelitos!H173:H177)</f>
        <v>34</v>
      </c>
      <c r="F29" s="82">
        <f>SUM(DatosDelitos!I173:I177)</f>
        <v>19</v>
      </c>
      <c r="G29" s="82">
        <f>SUM(DatosDelitos!J173:J177)</f>
        <v>0</v>
      </c>
      <c r="H29" s="82">
        <f>SUM(DatosDelitos!K173:K177)</f>
        <v>1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16</v>
      </c>
      <c r="L29" s="82">
        <f>SUM(DatosDelitos!P173:P177)</f>
        <v>25</v>
      </c>
    </row>
    <row r="30" spans="2:12" ht="13.15" customHeight="1" x14ac:dyDescent="0.2">
      <c r="B30" s="224" t="s">
        <v>1639</v>
      </c>
      <c r="C30" s="224"/>
      <c r="D30" s="81">
        <f>DatosDelitos!C178</f>
        <v>211</v>
      </c>
      <c r="E30" s="82">
        <f>DatosDelitos!H178</f>
        <v>123</v>
      </c>
      <c r="F30" s="82">
        <f>DatosDelitos!I178</f>
        <v>102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1</v>
      </c>
      <c r="L30" s="82">
        <f>DatosDelitos!P178</f>
        <v>798</v>
      </c>
    </row>
    <row r="31" spans="2:12" ht="13.15" customHeight="1" x14ac:dyDescent="0.2">
      <c r="B31" s="224" t="s">
        <v>1640</v>
      </c>
      <c r="C31" s="224"/>
      <c r="D31" s="81">
        <f>DatosDelitos!C186</f>
        <v>108</v>
      </c>
      <c r="E31" s="82">
        <f>DatosDelitos!H186</f>
        <v>19</v>
      </c>
      <c r="F31" s="82">
        <f>DatosDelitos!I186</f>
        <v>12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12</v>
      </c>
    </row>
    <row r="32" spans="2:12" ht="13.15" customHeight="1" x14ac:dyDescent="0.2">
      <c r="B32" s="224" t="s">
        <v>1641</v>
      </c>
      <c r="C32" s="224"/>
      <c r="D32" s="81">
        <f>DatosDelitos!C201</f>
        <v>19</v>
      </c>
      <c r="E32" s="82">
        <f>DatosDelitos!H201</f>
        <v>1</v>
      </c>
      <c r="F32" s="82">
        <f>DatosDelitos!I201</f>
        <v>0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0</v>
      </c>
    </row>
    <row r="33" spans="2:13" ht="13.15" customHeight="1" x14ac:dyDescent="0.2">
      <c r="B33" s="224" t="s">
        <v>1642</v>
      </c>
      <c r="C33" s="224"/>
      <c r="D33" s="81">
        <f>DatosDelitos!C223</f>
        <v>604</v>
      </c>
      <c r="E33" s="82">
        <f>DatosDelitos!H223</f>
        <v>148</v>
      </c>
      <c r="F33" s="82">
        <f>DatosDelitos!I223</f>
        <v>116</v>
      </c>
      <c r="G33" s="82">
        <f>DatosDelitos!J223</f>
        <v>0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7</v>
      </c>
      <c r="L33" s="82">
        <f>DatosDelitos!P223</f>
        <v>116</v>
      </c>
    </row>
    <row r="34" spans="2:13" ht="13.15" customHeight="1" x14ac:dyDescent="0.2">
      <c r="B34" s="224" t="s">
        <v>1643</v>
      </c>
      <c r="C34" s="224"/>
      <c r="D34" s="81">
        <f>DatosDelitos!C244</f>
        <v>0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0</v>
      </c>
    </row>
    <row r="35" spans="2:13" ht="13.15" customHeight="1" x14ac:dyDescent="0.2">
      <c r="B35" s="224" t="s">
        <v>1644</v>
      </c>
      <c r="C35" s="224"/>
      <c r="D35" s="81">
        <f>DatosDelitos!C271</f>
        <v>81</v>
      </c>
      <c r="E35" s="82">
        <f>DatosDelitos!H271</f>
        <v>56</v>
      </c>
      <c r="F35" s="82">
        <f>DatosDelitos!I271</f>
        <v>61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4</v>
      </c>
      <c r="L35" s="82">
        <f>DatosDelitos!P271</f>
        <v>71</v>
      </c>
    </row>
    <row r="36" spans="2:13" ht="38.25" customHeight="1" x14ac:dyDescent="0.2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0</v>
      </c>
      <c r="E38" s="82">
        <f>DatosDelitos!H312+DatosDelitos!H318+DatosDelitos!H320</f>
        <v>0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1</v>
      </c>
    </row>
    <row r="39" spans="2:13" ht="13.15" customHeight="1" x14ac:dyDescent="0.2">
      <c r="B39" s="224" t="s">
        <v>1648</v>
      </c>
      <c r="C39" s="224"/>
      <c r="D39" s="81">
        <f>DatosDelitos!C323</f>
        <v>1360</v>
      </c>
      <c r="E39" s="82">
        <f>DatosDelitos!H323</f>
        <v>27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0</v>
      </c>
      <c r="L39" s="82">
        <f>DatosDelitos!P323</f>
        <v>0</v>
      </c>
    </row>
    <row r="40" spans="2:13" ht="13.15" customHeight="1" x14ac:dyDescent="0.2">
      <c r="B40" s="224" t="s">
        <v>1649</v>
      </c>
      <c r="C40" s="224"/>
      <c r="D40" s="81">
        <f>DatosDelitos!C325</f>
        <v>3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7" t="s">
        <v>951</v>
      </c>
      <c r="C43" s="227"/>
      <c r="D43" s="84">
        <f>SUM(D11:D42)</f>
        <v>7003</v>
      </c>
      <c r="E43" s="84">
        <f t="shared" ref="E43:L43" si="0">SUM(E11:E42)</f>
        <v>1205</v>
      </c>
      <c r="F43" s="84">
        <f t="shared" si="0"/>
        <v>878</v>
      </c>
      <c r="G43" s="84">
        <f t="shared" si="0"/>
        <v>12</v>
      </c>
      <c r="H43" s="84">
        <f t="shared" si="0"/>
        <v>12</v>
      </c>
      <c r="I43" s="84">
        <f t="shared" si="0"/>
        <v>5</v>
      </c>
      <c r="J43" s="84">
        <f t="shared" si="0"/>
        <v>1</v>
      </c>
      <c r="K43" s="84">
        <f t="shared" si="0"/>
        <v>70</v>
      </c>
      <c r="L43" s="84">
        <f t="shared" si="0"/>
        <v>1602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6" t="s">
        <v>1653</v>
      </c>
      <c r="C50" s="226"/>
      <c r="D50" s="87">
        <f>DatosDelitos!F13-DatosDelitos!F17</f>
        <v>30</v>
      </c>
      <c r="E50" s="87">
        <f>DatosDelitos!G13-DatosDelitos!G17</f>
        <v>30</v>
      </c>
    </row>
    <row r="51" spans="2:5" ht="13.15" customHeight="1" x14ac:dyDescent="0.25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6" t="s">
        <v>1625</v>
      </c>
      <c r="C54" s="226"/>
      <c r="D54" s="87">
        <f>DatosDelitos!F17+DatosDelitos!F44</f>
        <v>184</v>
      </c>
      <c r="E54" s="87">
        <f>DatosDelitos!G17+DatosDelitos!G44</f>
        <v>56</v>
      </c>
    </row>
    <row r="55" spans="2:5" ht="13.15" customHeight="1" x14ac:dyDescent="0.25">
      <c r="B55" s="226" t="s">
        <v>1626</v>
      </c>
      <c r="C55" s="226"/>
      <c r="D55" s="87">
        <f>DatosDelitos!F30</f>
        <v>5</v>
      </c>
      <c r="E55" s="87">
        <f>DatosDelitos!G30</f>
        <v>25</v>
      </c>
    </row>
    <row r="56" spans="2:5" ht="13.15" customHeight="1" x14ac:dyDescent="0.25">
      <c r="B56" s="226" t="s">
        <v>1627</v>
      </c>
      <c r="C56" s="226"/>
      <c r="D56" s="87">
        <f>DatosDelitos!F42-DatosDelitos!F44</f>
        <v>3</v>
      </c>
      <c r="E56" s="87">
        <f>DatosDelitos!G42-DatosDelitos!G44</f>
        <v>0</v>
      </c>
    </row>
    <row r="57" spans="2:5" ht="13.15" customHeight="1" x14ac:dyDescent="0.25">
      <c r="B57" s="226" t="s">
        <v>1628</v>
      </c>
      <c r="C57" s="226"/>
      <c r="D57" s="87">
        <f>DatosDelitos!F50</f>
        <v>1</v>
      </c>
      <c r="E57" s="87">
        <f>DatosDelitos!G50</f>
        <v>0</v>
      </c>
    </row>
    <row r="58" spans="2:5" ht="13.15" customHeight="1" x14ac:dyDescent="0.25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6" t="s">
        <v>1654</v>
      </c>
      <c r="C59" s="226"/>
      <c r="D59" s="87">
        <f>DatosDelitos!F74</f>
        <v>0</v>
      </c>
      <c r="E59" s="87">
        <f>DatosDelitos!G74</f>
        <v>0</v>
      </c>
    </row>
    <row r="60" spans="2:5" ht="13.15" customHeight="1" x14ac:dyDescent="0.25">
      <c r="B60" s="226" t="s">
        <v>1631</v>
      </c>
      <c r="C60" s="226"/>
      <c r="D60" s="87">
        <f>DatosDelitos!F82</f>
        <v>0</v>
      </c>
      <c r="E60" s="87">
        <f>DatosDelitos!G82</f>
        <v>1</v>
      </c>
    </row>
    <row r="61" spans="2:5" ht="13.15" customHeight="1" x14ac:dyDescent="0.25">
      <c r="B61" s="226" t="s">
        <v>1632</v>
      </c>
      <c r="C61" s="226"/>
      <c r="D61" s="87">
        <f>DatosDelitos!F85</f>
        <v>2</v>
      </c>
      <c r="E61" s="87">
        <f>DatosDelitos!G85</f>
        <v>0</v>
      </c>
    </row>
    <row r="62" spans="2:5" ht="13.15" customHeight="1" x14ac:dyDescent="0.25">
      <c r="B62" s="226" t="s">
        <v>970</v>
      </c>
      <c r="C62" s="226"/>
      <c r="D62" s="87">
        <f>DatosDelitos!F97</f>
        <v>56</v>
      </c>
      <c r="E62" s="87">
        <f>DatosDelitos!G97</f>
        <v>66</v>
      </c>
    </row>
    <row r="63" spans="2:5" ht="27" customHeight="1" x14ac:dyDescent="0.25">
      <c r="B63" s="226" t="s">
        <v>1655</v>
      </c>
      <c r="C63" s="226"/>
      <c r="D63" s="87">
        <f>DatosDelitos!F131</f>
        <v>0</v>
      </c>
      <c r="E63" s="87">
        <f>DatosDelitos!G131</f>
        <v>1</v>
      </c>
    </row>
    <row r="64" spans="2:5" ht="13.15" customHeight="1" x14ac:dyDescent="0.25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6" t="s">
        <v>1636</v>
      </c>
      <c r="C66" s="226"/>
      <c r="D66" s="87">
        <f>DatosDelitos!F147</f>
        <v>0</v>
      </c>
      <c r="E66" s="87">
        <f>DatosDelitos!G147</f>
        <v>0</v>
      </c>
    </row>
    <row r="67" spans="2:5" ht="13.15" customHeight="1" x14ac:dyDescent="0.25">
      <c r="B67" s="226" t="s">
        <v>1637</v>
      </c>
      <c r="C67" s="226"/>
      <c r="D67" s="87">
        <f>DatosDelitos!F156+SUM(DatosDelitos!F167:G172)</f>
        <v>0</v>
      </c>
      <c r="E67" s="87">
        <f>DatosDelitos!G156+SUM(DatosDelitos!G167:H172)</f>
        <v>0</v>
      </c>
    </row>
    <row r="68" spans="2:5" ht="13.15" customHeight="1" x14ac:dyDescent="0.25">
      <c r="B68" s="226" t="s">
        <v>1638</v>
      </c>
      <c r="C68" s="226"/>
      <c r="D68" s="87">
        <f>SUM(DatosDelitos!F173:G177)</f>
        <v>3</v>
      </c>
      <c r="E68" s="87">
        <f>SUM(DatosDelitos!G173:H177)</f>
        <v>35</v>
      </c>
    </row>
    <row r="69" spans="2:5" ht="13.15" customHeight="1" x14ac:dyDescent="0.25">
      <c r="B69" s="226" t="s">
        <v>1639</v>
      </c>
      <c r="C69" s="226"/>
      <c r="D69" s="87">
        <f>DatosDelitos!F178</f>
        <v>737</v>
      </c>
      <c r="E69" s="87">
        <f>DatosDelitos!G178</f>
        <v>671</v>
      </c>
    </row>
    <row r="70" spans="2:5" ht="13.15" customHeight="1" x14ac:dyDescent="0.25">
      <c r="B70" s="226" t="s">
        <v>1640</v>
      </c>
      <c r="C70" s="226"/>
      <c r="D70" s="87">
        <f>DatosDelitos!F186</f>
        <v>3</v>
      </c>
      <c r="E70" s="87">
        <f>DatosDelitos!G186</f>
        <v>3</v>
      </c>
    </row>
    <row r="71" spans="2:5" ht="13.15" customHeight="1" x14ac:dyDescent="0.25">
      <c r="B71" s="226" t="s">
        <v>1641</v>
      </c>
      <c r="C71" s="226"/>
      <c r="D71" s="87">
        <f>DatosDelitos!F201</f>
        <v>0</v>
      </c>
      <c r="E71" s="87">
        <f>DatosDelitos!G201</f>
        <v>0</v>
      </c>
    </row>
    <row r="72" spans="2:5" ht="13.15" customHeight="1" x14ac:dyDescent="0.25">
      <c r="B72" s="226" t="s">
        <v>1642</v>
      </c>
      <c r="C72" s="226"/>
      <c r="D72" s="87">
        <f>DatosDelitos!F223</f>
        <v>54</v>
      </c>
      <c r="E72" s="87">
        <f>DatosDelitos!G223</f>
        <v>66</v>
      </c>
    </row>
    <row r="73" spans="2:5" ht="13.15" customHeight="1" x14ac:dyDescent="0.25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6" t="s">
        <v>1644</v>
      </c>
      <c r="C74" s="226"/>
      <c r="D74" s="87">
        <f>DatosDelitos!F271</f>
        <v>16</v>
      </c>
      <c r="E74" s="87">
        <f>DatosDelitos!G271</f>
        <v>14</v>
      </c>
    </row>
    <row r="75" spans="2:5" ht="38.25" customHeight="1" x14ac:dyDescent="0.25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6" t="s">
        <v>1648</v>
      </c>
      <c r="C78" s="226"/>
      <c r="D78" s="87">
        <f>DatosDelitos!F323</f>
        <v>3</v>
      </c>
      <c r="E78" s="87">
        <f>DatosDelitos!G323</f>
        <v>0</v>
      </c>
    </row>
    <row r="79" spans="2:5" ht="15" customHeight="1" x14ac:dyDescent="0.25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8" t="s">
        <v>1656</v>
      </c>
      <c r="C82" s="228"/>
      <c r="D82" s="87">
        <f>SUM(D49:D81)</f>
        <v>1097</v>
      </c>
      <c r="E82" s="87">
        <f>SUM(E49:E81)</f>
        <v>968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6" t="s">
        <v>1624</v>
      </c>
      <c r="C87" s="226"/>
      <c r="D87" s="87">
        <f>DatosDelitos!N5+DatosDelitos!N13-DatosDelitos!N17</f>
        <v>2</v>
      </c>
    </row>
    <row r="88" spans="2:13" ht="13.15" customHeight="1" x14ac:dyDescent="0.25">
      <c r="B88" s="226" t="s">
        <v>324</v>
      </c>
      <c r="C88" s="226"/>
      <c r="D88" s="87">
        <f>DatosDelitos!N10</f>
        <v>0</v>
      </c>
    </row>
    <row r="89" spans="2:13" ht="13.15" customHeight="1" x14ac:dyDescent="0.25">
      <c r="B89" s="226" t="s">
        <v>342</v>
      </c>
      <c r="C89" s="226"/>
      <c r="D89" s="87">
        <f>DatosDelitos!N20</f>
        <v>0</v>
      </c>
    </row>
    <row r="90" spans="2:13" ht="13.15" customHeight="1" x14ac:dyDescent="0.25">
      <c r="B90" s="226" t="s">
        <v>347</v>
      </c>
      <c r="C90" s="226"/>
      <c r="D90" s="87">
        <f>DatosDelitos!N23</f>
        <v>0</v>
      </c>
    </row>
    <row r="91" spans="2:13" ht="13.15" customHeight="1" x14ac:dyDescent="0.25">
      <c r="B91" s="226" t="s">
        <v>1658</v>
      </c>
      <c r="C91" s="226"/>
      <c r="D91" s="87">
        <f>SUM(DatosDelitos!N17,DatosDelitos!N44)</f>
        <v>2</v>
      </c>
    </row>
    <row r="92" spans="2:13" ht="13.15" customHeight="1" x14ac:dyDescent="0.25">
      <c r="B92" s="226" t="s">
        <v>1626</v>
      </c>
      <c r="C92" s="226"/>
      <c r="D92" s="87">
        <f>DatosDelitos!N30</f>
        <v>8</v>
      </c>
    </row>
    <row r="93" spans="2:13" ht="13.15" customHeight="1" x14ac:dyDescent="0.25">
      <c r="B93" s="226" t="s">
        <v>1627</v>
      </c>
      <c r="C93" s="226"/>
      <c r="D93" s="87">
        <f>DatosDelitos!N42-DatosDelitos!N44</f>
        <v>15</v>
      </c>
    </row>
    <row r="94" spans="2:13" ht="13.15" customHeight="1" x14ac:dyDescent="0.25">
      <c r="B94" s="226" t="s">
        <v>1628</v>
      </c>
      <c r="C94" s="226"/>
      <c r="D94" s="87">
        <f>DatosDelitos!N50</f>
        <v>6</v>
      </c>
    </row>
    <row r="95" spans="2:13" ht="13.15" customHeight="1" x14ac:dyDescent="0.25">
      <c r="B95" s="226" t="s">
        <v>1629</v>
      </c>
      <c r="C95" s="226"/>
      <c r="D95" s="87">
        <f>DatosDelitos!N72</f>
        <v>1</v>
      </c>
    </row>
    <row r="96" spans="2:13" ht="27" customHeight="1" x14ac:dyDescent="0.25">
      <c r="B96" s="226" t="s">
        <v>1654</v>
      </c>
      <c r="C96" s="226"/>
      <c r="D96" s="87">
        <f>DatosDelitos!N74</f>
        <v>2</v>
      </c>
    </row>
    <row r="97" spans="2:4" ht="13.15" customHeight="1" x14ac:dyDescent="0.25">
      <c r="B97" s="226" t="s">
        <v>1631</v>
      </c>
      <c r="C97" s="226"/>
      <c r="D97" s="87">
        <f>DatosDelitos!N82</f>
        <v>2</v>
      </c>
    </row>
    <row r="98" spans="2:4" ht="13.15" customHeight="1" x14ac:dyDescent="0.25">
      <c r="B98" s="226" t="s">
        <v>1632</v>
      </c>
      <c r="C98" s="226"/>
      <c r="D98" s="87">
        <f>DatosDelitos!N85</f>
        <v>1</v>
      </c>
    </row>
    <row r="99" spans="2:4" ht="13.15" customHeight="1" x14ac:dyDescent="0.25">
      <c r="B99" s="226" t="s">
        <v>970</v>
      </c>
      <c r="C99" s="226"/>
      <c r="D99" s="87">
        <f>DatosDelitos!N97</f>
        <v>20</v>
      </c>
    </row>
    <row r="100" spans="2:4" ht="27" customHeight="1" x14ac:dyDescent="0.25">
      <c r="B100" s="226" t="s">
        <v>1655</v>
      </c>
      <c r="C100" s="226"/>
      <c r="D100" s="87">
        <f>DatosDelitos!N131</f>
        <v>0</v>
      </c>
    </row>
    <row r="101" spans="2:4" ht="13.15" customHeight="1" x14ac:dyDescent="0.25">
      <c r="B101" s="226" t="s">
        <v>1634</v>
      </c>
      <c r="C101" s="226"/>
      <c r="D101" s="87">
        <f>DatosDelitos!N137</f>
        <v>32</v>
      </c>
    </row>
    <row r="102" spans="2:4" ht="13.15" customHeight="1" x14ac:dyDescent="0.25">
      <c r="B102" s="226" t="s">
        <v>1635</v>
      </c>
      <c r="C102" s="226"/>
      <c r="D102" s="87">
        <f>DatosDelitos!N144</f>
        <v>1</v>
      </c>
    </row>
    <row r="103" spans="2:4" ht="13.15" customHeight="1" x14ac:dyDescent="0.25">
      <c r="B103" s="226" t="s">
        <v>1659</v>
      </c>
      <c r="C103" s="226"/>
      <c r="D103" s="87">
        <f>DatosDelitos!N148</f>
        <v>7</v>
      </c>
    </row>
    <row r="104" spans="2:4" ht="13.15" customHeight="1" x14ac:dyDescent="0.25">
      <c r="B104" s="226" t="s">
        <v>1181</v>
      </c>
      <c r="C104" s="226"/>
      <c r="D104" s="87">
        <f>SUM(DatosDelitos!N149,DatosDelitos!N150)</f>
        <v>10</v>
      </c>
    </row>
    <row r="105" spans="2:4" ht="13.15" customHeight="1" x14ac:dyDescent="0.25">
      <c r="B105" s="226" t="s">
        <v>1179</v>
      </c>
      <c r="C105" s="226"/>
      <c r="D105" s="87">
        <f>SUM(DatosDelitos!N151:N155)</f>
        <v>14</v>
      </c>
    </row>
    <row r="106" spans="2:4" ht="13.15" customHeight="1" x14ac:dyDescent="0.25">
      <c r="B106" s="226" t="s">
        <v>1637</v>
      </c>
      <c r="C106" s="226"/>
      <c r="D106" s="87">
        <f>SUM(SUM(DatosDelitos!N157:N160),SUM(DatosDelitos!N167:N172))</f>
        <v>0</v>
      </c>
    </row>
    <row r="107" spans="2:4" ht="13.15" customHeight="1" x14ac:dyDescent="0.25">
      <c r="B107" s="226" t="s">
        <v>1660</v>
      </c>
      <c r="C107" s="226"/>
      <c r="D107" s="87">
        <f>SUM(DatosDelitos!N161:N165)</f>
        <v>10</v>
      </c>
    </row>
    <row r="108" spans="2:4" ht="13.15" customHeight="1" x14ac:dyDescent="0.25">
      <c r="B108" s="226" t="s">
        <v>1638</v>
      </c>
      <c r="C108" s="226"/>
      <c r="D108" s="87">
        <f>SUM(DatosDelitos!N173:N177)</f>
        <v>0</v>
      </c>
    </row>
    <row r="109" spans="2:4" ht="13.15" customHeight="1" x14ac:dyDescent="0.25">
      <c r="B109" s="226" t="s">
        <v>1639</v>
      </c>
      <c r="C109" s="226"/>
      <c r="D109" s="87">
        <f>DatosDelitos!N178</f>
        <v>0</v>
      </c>
    </row>
    <row r="110" spans="2:4" ht="13.15" customHeight="1" x14ac:dyDescent="0.25">
      <c r="B110" s="226" t="s">
        <v>1640</v>
      </c>
      <c r="C110" s="226"/>
      <c r="D110" s="87">
        <f>DatosDelitos!N186</f>
        <v>13</v>
      </c>
    </row>
    <row r="111" spans="2:4" ht="13.15" customHeight="1" x14ac:dyDescent="0.25">
      <c r="B111" s="226" t="s">
        <v>1641</v>
      </c>
      <c r="C111" s="226"/>
      <c r="D111" s="87">
        <f>DatosDelitos!N201</f>
        <v>46</v>
      </c>
    </row>
    <row r="112" spans="2:4" ht="13.15" customHeight="1" x14ac:dyDescent="0.25">
      <c r="B112" s="226" t="s">
        <v>1642</v>
      </c>
      <c r="C112" s="226"/>
      <c r="D112" s="87">
        <f>DatosDelitos!N223</f>
        <v>5</v>
      </c>
    </row>
    <row r="113" spans="2:4" ht="13.15" customHeight="1" x14ac:dyDescent="0.25">
      <c r="B113" s="226" t="s">
        <v>1643</v>
      </c>
      <c r="C113" s="226"/>
      <c r="D113" s="87">
        <f>DatosDelitos!N244</f>
        <v>0</v>
      </c>
    </row>
    <row r="114" spans="2:4" ht="13.15" customHeight="1" x14ac:dyDescent="0.25">
      <c r="B114" s="226" t="s">
        <v>1644</v>
      </c>
      <c r="C114" s="226"/>
      <c r="D114" s="87">
        <f>DatosDelitos!N271</f>
        <v>4</v>
      </c>
    </row>
    <row r="115" spans="2:4" ht="38.25" customHeight="1" x14ac:dyDescent="0.25">
      <c r="B115" s="226" t="s">
        <v>1645</v>
      </c>
      <c r="C115" s="226"/>
      <c r="D115" s="87">
        <f>DatosDelitos!N301</f>
        <v>0</v>
      </c>
    </row>
    <row r="116" spans="2:4" ht="13.15" customHeight="1" x14ac:dyDescent="0.25">
      <c r="B116" s="226" t="s">
        <v>1646</v>
      </c>
      <c r="C116" s="226"/>
      <c r="D116" s="87">
        <f>DatosDelitos!N305</f>
        <v>0</v>
      </c>
    </row>
    <row r="117" spans="2:4" ht="13.15" customHeight="1" x14ac:dyDescent="0.25">
      <c r="B117" s="226" t="s">
        <v>1647</v>
      </c>
      <c r="C117" s="226"/>
      <c r="D117" s="87">
        <f>DatosDelitos!N312+DatosDelitos!N320</f>
        <v>0</v>
      </c>
    </row>
    <row r="118" spans="2:4" ht="13.15" customHeight="1" x14ac:dyDescent="0.25">
      <c r="B118" s="226" t="s">
        <v>913</v>
      </c>
      <c r="C118" s="226"/>
      <c r="D118" s="87">
        <f>DatosDelitos!N318</f>
        <v>0</v>
      </c>
    </row>
    <row r="119" spans="2:4" ht="13.9" customHeight="1" x14ac:dyDescent="0.25">
      <c r="B119" s="226" t="s">
        <v>1648</v>
      </c>
      <c r="C119" s="226"/>
      <c r="D119" s="87">
        <f>DatosDelitos!N323</f>
        <v>0</v>
      </c>
    </row>
    <row r="120" spans="2:4" ht="12.75" customHeight="1" x14ac:dyDescent="0.25">
      <c r="B120" s="228" t="s">
        <v>1649</v>
      </c>
      <c r="C120" s="228"/>
      <c r="D120" s="87">
        <f>DatosDelitos!N325</f>
        <v>1</v>
      </c>
    </row>
    <row r="121" spans="2:4" ht="15" customHeight="1" x14ac:dyDescent="0.25">
      <c r="B121" s="228" t="s">
        <v>947</v>
      </c>
      <c r="C121" s="228"/>
      <c r="D121" s="87">
        <f>DatosDelitos!N337</f>
        <v>0</v>
      </c>
    </row>
    <row r="122" spans="2:4" ht="15" customHeight="1" x14ac:dyDescent="0.25">
      <c r="B122" s="228" t="s">
        <v>1650</v>
      </c>
      <c r="C122" s="228"/>
      <c r="D122" s="87">
        <f>DatosDelitos!N339</f>
        <v>0</v>
      </c>
    </row>
    <row r="123" spans="2:4" ht="15" customHeight="1" x14ac:dyDescent="0.25">
      <c r="B123" s="226" t="s">
        <v>1656</v>
      </c>
      <c r="C123" s="226"/>
      <c r="D123" s="87">
        <f>SUM(D87:D122)</f>
        <v>202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90" t="s">
        <v>313</v>
      </c>
      <c r="B5" s="191"/>
      <c r="C5" s="27">
        <v>52</v>
      </c>
      <c r="D5" s="27">
        <v>71</v>
      </c>
      <c r="E5" s="28">
        <v>-0.26760563380281699</v>
      </c>
      <c r="F5" s="27">
        <v>0</v>
      </c>
      <c r="G5" s="27">
        <v>0</v>
      </c>
      <c r="H5" s="27">
        <v>0</v>
      </c>
      <c r="I5" s="27">
        <v>2</v>
      </c>
      <c r="J5" s="27">
        <v>1</v>
      </c>
      <c r="K5" s="27">
        <v>3</v>
      </c>
      <c r="L5" s="27">
        <v>2</v>
      </c>
      <c r="M5" s="27">
        <v>0</v>
      </c>
      <c r="N5" s="27">
        <v>0</v>
      </c>
      <c r="O5" s="27">
        <v>2</v>
      </c>
      <c r="P5" s="29">
        <v>6</v>
      </c>
    </row>
    <row r="6" spans="1:16" x14ac:dyDescent="0.25">
      <c r="A6" s="30" t="s">
        <v>314</v>
      </c>
      <c r="B6" s="30" t="s">
        <v>315</v>
      </c>
      <c r="C6" s="14">
        <v>47</v>
      </c>
      <c r="D6" s="14">
        <v>52</v>
      </c>
      <c r="E6" s="31">
        <v>-9.6153846153846201E-2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2</v>
      </c>
      <c r="L6" s="14">
        <v>2</v>
      </c>
      <c r="M6" s="14">
        <v>0</v>
      </c>
      <c r="N6" s="14">
        <v>0</v>
      </c>
      <c r="O6" s="14">
        <v>2</v>
      </c>
      <c r="P6" s="24">
        <v>2</v>
      </c>
    </row>
    <row r="7" spans="1:16" x14ac:dyDescent="0.25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  <c r="P7" s="24">
        <v>2</v>
      </c>
    </row>
    <row r="8" spans="1:16" x14ac:dyDescent="0.25">
      <c r="A8" s="30" t="s">
        <v>318</v>
      </c>
      <c r="B8" s="30" t="s">
        <v>319</v>
      </c>
      <c r="C8" s="14">
        <v>5</v>
      </c>
      <c r="D8" s="14">
        <v>19</v>
      </c>
      <c r="E8" s="31">
        <v>-0.73684210526315796</v>
      </c>
      <c r="F8" s="14">
        <v>0</v>
      </c>
      <c r="G8" s="14">
        <v>0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2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90" t="s">
        <v>322</v>
      </c>
      <c r="B10" s="191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90" t="s">
        <v>327</v>
      </c>
      <c r="B13" s="191"/>
      <c r="C13" s="27">
        <v>1628</v>
      </c>
      <c r="D13" s="27">
        <v>1581</v>
      </c>
      <c r="E13" s="28">
        <v>2.9728020240354199E-2</v>
      </c>
      <c r="F13" s="27">
        <v>159</v>
      </c>
      <c r="G13" s="27">
        <v>79</v>
      </c>
      <c r="H13" s="27">
        <v>216</v>
      </c>
      <c r="I13" s="27">
        <v>184</v>
      </c>
      <c r="J13" s="27">
        <v>3</v>
      </c>
      <c r="K13" s="27">
        <v>0</v>
      </c>
      <c r="L13" s="27">
        <v>0</v>
      </c>
      <c r="M13" s="27">
        <v>0</v>
      </c>
      <c r="N13" s="27">
        <v>3</v>
      </c>
      <c r="O13" s="27">
        <v>6</v>
      </c>
      <c r="P13" s="29">
        <v>183</v>
      </c>
    </row>
    <row r="14" spans="1:16" x14ac:dyDescent="0.25">
      <c r="A14" s="30" t="s">
        <v>328</v>
      </c>
      <c r="B14" s="30" t="s">
        <v>329</v>
      </c>
      <c r="C14" s="14">
        <v>817</v>
      </c>
      <c r="D14" s="14">
        <v>718</v>
      </c>
      <c r="E14" s="31">
        <v>0.13788300835654599</v>
      </c>
      <c r="F14" s="14">
        <v>18</v>
      </c>
      <c r="G14" s="14">
        <v>18</v>
      </c>
      <c r="H14" s="14">
        <v>91</v>
      </c>
      <c r="I14" s="14">
        <v>75</v>
      </c>
      <c r="J14" s="14">
        <v>2</v>
      </c>
      <c r="K14" s="14">
        <v>0</v>
      </c>
      <c r="L14" s="14">
        <v>0</v>
      </c>
      <c r="M14" s="14">
        <v>0</v>
      </c>
      <c r="N14" s="14">
        <v>2</v>
      </c>
      <c r="O14" s="14">
        <v>3</v>
      </c>
      <c r="P14" s="24">
        <v>75</v>
      </c>
    </row>
    <row r="15" spans="1:16" x14ac:dyDescent="0.25">
      <c r="A15" s="30" t="s">
        <v>330</v>
      </c>
      <c r="B15" s="30" t="s">
        <v>331</v>
      </c>
      <c r="C15" s="14">
        <v>22</v>
      </c>
      <c r="D15" s="14">
        <v>25</v>
      </c>
      <c r="E15" s="31">
        <v>-0.12</v>
      </c>
      <c r="F15" s="14">
        <v>0</v>
      </c>
      <c r="G15" s="14">
        <v>0</v>
      </c>
      <c r="H15" s="14">
        <v>2</v>
      </c>
      <c r="I15" s="14">
        <v>4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25">
      <c r="A16" s="30" t="s">
        <v>332</v>
      </c>
      <c r="B16" s="30" t="s">
        <v>333</v>
      </c>
      <c r="C16" s="14">
        <v>364</v>
      </c>
      <c r="D16" s="14">
        <v>399</v>
      </c>
      <c r="E16" s="31">
        <v>-8.7719298245614002E-2</v>
      </c>
      <c r="F16" s="14">
        <v>12</v>
      </c>
      <c r="G16" s="14">
        <v>12</v>
      </c>
      <c r="H16" s="14">
        <v>9</v>
      </c>
      <c r="I16" s="14">
        <v>5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24">
        <v>9</v>
      </c>
    </row>
    <row r="17" spans="1:16" ht="33.75" x14ac:dyDescent="0.25">
      <c r="A17" s="30" t="s">
        <v>334</v>
      </c>
      <c r="B17" s="30" t="s">
        <v>335</v>
      </c>
      <c r="C17" s="14">
        <v>423</v>
      </c>
      <c r="D17" s="14">
        <v>437</v>
      </c>
      <c r="E17" s="31">
        <v>-3.20366132723112E-2</v>
      </c>
      <c r="F17" s="14">
        <v>129</v>
      </c>
      <c r="G17" s="14">
        <v>49</v>
      </c>
      <c r="H17" s="14">
        <v>114</v>
      </c>
      <c r="I17" s="14">
        <v>100</v>
      </c>
      <c r="J17" s="14">
        <v>1</v>
      </c>
      <c r="K17" s="14">
        <v>0</v>
      </c>
      <c r="L17" s="14">
        <v>0</v>
      </c>
      <c r="M17" s="14">
        <v>0</v>
      </c>
      <c r="N17" s="14">
        <v>1</v>
      </c>
      <c r="O17" s="14">
        <v>2</v>
      </c>
      <c r="P17" s="24">
        <v>99</v>
      </c>
    </row>
    <row r="18" spans="1:16" x14ac:dyDescent="0.25">
      <c r="A18" s="30" t="s">
        <v>336</v>
      </c>
      <c r="B18" s="30" t="s">
        <v>337</v>
      </c>
      <c r="C18" s="14">
        <v>2</v>
      </c>
      <c r="D18" s="14">
        <v>2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90" t="s">
        <v>340</v>
      </c>
      <c r="B20" s="191"/>
      <c r="C20" s="27">
        <v>0</v>
      </c>
      <c r="D20" s="27">
        <v>2</v>
      </c>
      <c r="E20" s="28">
        <v>-1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0</v>
      </c>
      <c r="D22" s="14">
        <v>2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90" t="s">
        <v>358</v>
      </c>
      <c r="B30" s="191"/>
      <c r="C30" s="27">
        <v>361</v>
      </c>
      <c r="D30" s="27">
        <v>406</v>
      </c>
      <c r="E30" s="28">
        <v>-0.110837438423645</v>
      </c>
      <c r="F30" s="27">
        <v>5</v>
      </c>
      <c r="G30" s="27">
        <v>25</v>
      </c>
      <c r="H30" s="27">
        <v>50</v>
      </c>
      <c r="I30" s="27">
        <v>60</v>
      </c>
      <c r="J30" s="27">
        <v>0</v>
      </c>
      <c r="K30" s="27">
        <v>0</v>
      </c>
      <c r="L30" s="27">
        <v>0</v>
      </c>
      <c r="M30" s="27">
        <v>0</v>
      </c>
      <c r="N30" s="27">
        <v>8</v>
      </c>
      <c r="O30" s="27">
        <v>0</v>
      </c>
      <c r="P30" s="29">
        <v>66</v>
      </c>
    </row>
    <row r="31" spans="1:16" x14ac:dyDescent="0.25">
      <c r="A31" s="30" t="s">
        <v>359</v>
      </c>
      <c r="B31" s="30" t="s">
        <v>360</v>
      </c>
      <c r="C31" s="14">
        <v>7</v>
      </c>
      <c r="D31" s="14">
        <v>3</v>
      </c>
      <c r="E31" s="31">
        <v>1.3333333333333299</v>
      </c>
      <c r="F31" s="14">
        <v>1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25">
      <c r="A32" s="30" t="s">
        <v>361</v>
      </c>
      <c r="B32" s="30" t="s">
        <v>362</v>
      </c>
      <c r="C32" s="14">
        <v>0</v>
      </c>
      <c r="D32" s="14">
        <v>1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204</v>
      </c>
      <c r="D33" s="14">
        <v>215</v>
      </c>
      <c r="E33" s="31">
        <v>-5.1162790697674397E-2</v>
      </c>
      <c r="F33" s="14">
        <v>2</v>
      </c>
      <c r="G33" s="14">
        <v>10</v>
      </c>
      <c r="H33" s="14">
        <v>19</v>
      </c>
      <c r="I33" s="14">
        <v>18</v>
      </c>
      <c r="J33" s="14">
        <v>0</v>
      </c>
      <c r="K33" s="14">
        <v>0</v>
      </c>
      <c r="L33" s="14">
        <v>0</v>
      </c>
      <c r="M33" s="14">
        <v>0</v>
      </c>
      <c r="N33" s="14">
        <v>4</v>
      </c>
      <c r="O33" s="14">
        <v>0</v>
      </c>
      <c r="P33" s="24">
        <v>28</v>
      </c>
    </row>
    <row r="34" spans="1:16" x14ac:dyDescent="0.25">
      <c r="A34" s="30" t="s">
        <v>365</v>
      </c>
      <c r="B34" s="30" t="s">
        <v>366</v>
      </c>
      <c r="C34" s="14">
        <v>13</v>
      </c>
      <c r="D34" s="14">
        <v>4</v>
      </c>
      <c r="E34" s="31">
        <v>2.25</v>
      </c>
      <c r="F34" s="14">
        <v>0</v>
      </c>
      <c r="G34" s="14">
        <v>1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1</v>
      </c>
    </row>
    <row r="35" spans="1:16" x14ac:dyDescent="0.25">
      <c r="A35" s="30" t="s">
        <v>367</v>
      </c>
      <c r="B35" s="30" t="s">
        <v>368</v>
      </c>
      <c r="C35" s="14">
        <v>81</v>
      </c>
      <c r="D35" s="14">
        <v>114</v>
      </c>
      <c r="E35" s="31">
        <v>-0.28947368421052599</v>
      </c>
      <c r="F35" s="14">
        <v>0</v>
      </c>
      <c r="G35" s="14">
        <v>6</v>
      </c>
      <c r="H35" s="14">
        <v>7</v>
      </c>
      <c r="I35" s="14">
        <v>10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4">
        <v>12</v>
      </c>
    </row>
    <row r="36" spans="1:16" ht="22.5" x14ac:dyDescent="0.25">
      <c r="A36" s="30" t="s">
        <v>369</v>
      </c>
      <c r="B36" s="30" t="s">
        <v>370</v>
      </c>
      <c r="C36" s="14">
        <v>19</v>
      </c>
      <c r="D36" s="14">
        <v>16</v>
      </c>
      <c r="E36" s="31">
        <v>0.1875</v>
      </c>
      <c r="F36" s="14">
        <v>1</v>
      </c>
      <c r="G36" s="14">
        <v>5</v>
      </c>
      <c r="H36" s="14">
        <v>18</v>
      </c>
      <c r="I36" s="14">
        <v>20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11</v>
      </c>
    </row>
    <row r="37" spans="1:16" ht="22.5" x14ac:dyDescent="0.25">
      <c r="A37" s="30" t="s">
        <v>371</v>
      </c>
      <c r="B37" s="30" t="s">
        <v>372</v>
      </c>
      <c r="C37" s="14">
        <v>5</v>
      </c>
      <c r="D37" s="14">
        <v>3</v>
      </c>
      <c r="E37" s="31">
        <v>0.66666666666666696</v>
      </c>
      <c r="F37" s="14">
        <v>1</v>
      </c>
      <c r="G37" s="14">
        <v>2</v>
      </c>
      <c r="H37" s="14">
        <v>0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4</v>
      </c>
    </row>
    <row r="38" spans="1:16" ht="22.5" x14ac:dyDescent="0.25">
      <c r="A38" s="30" t="s">
        <v>373</v>
      </c>
      <c r="B38" s="30" t="s">
        <v>374</v>
      </c>
      <c r="C38" s="14">
        <v>2</v>
      </c>
      <c r="D38" s="14">
        <v>2</v>
      </c>
      <c r="E38" s="31">
        <v>0</v>
      </c>
      <c r="F38" s="14">
        <v>0</v>
      </c>
      <c r="G38" s="14">
        <v>0</v>
      </c>
      <c r="H38" s="14">
        <v>1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1</v>
      </c>
      <c r="O38" s="14">
        <v>0</v>
      </c>
      <c r="P38" s="24">
        <v>2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30</v>
      </c>
      <c r="D41" s="14">
        <v>48</v>
      </c>
      <c r="E41" s="31">
        <v>-0.375</v>
      </c>
      <c r="F41" s="14">
        <v>0</v>
      </c>
      <c r="G41" s="14">
        <v>1</v>
      </c>
      <c r="H41" s="14">
        <v>4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7</v>
      </c>
    </row>
    <row r="42" spans="1:16" x14ac:dyDescent="0.25">
      <c r="A42" s="190" t="s">
        <v>381</v>
      </c>
      <c r="B42" s="191"/>
      <c r="C42" s="27">
        <v>118</v>
      </c>
      <c r="D42" s="27">
        <v>140</v>
      </c>
      <c r="E42" s="28">
        <v>-0.157142857142857</v>
      </c>
      <c r="F42" s="27">
        <v>58</v>
      </c>
      <c r="G42" s="27">
        <v>7</v>
      </c>
      <c r="H42" s="27">
        <v>38</v>
      </c>
      <c r="I42" s="27">
        <v>28</v>
      </c>
      <c r="J42" s="27">
        <v>0</v>
      </c>
      <c r="K42" s="27">
        <v>0</v>
      </c>
      <c r="L42" s="27">
        <v>0</v>
      </c>
      <c r="M42" s="27">
        <v>0</v>
      </c>
      <c r="N42" s="27">
        <v>16</v>
      </c>
      <c r="O42" s="27">
        <v>0</v>
      </c>
      <c r="P42" s="29">
        <v>20</v>
      </c>
    </row>
    <row r="43" spans="1:16" x14ac:dyDescent="0.25">
      <c r="A43" s="30" t="s">
        <v>382</v>
      </c>
      <c r="B43" s="30" t="s">
        <v>383</v>
      </c>
      <c r="C43" s="14">
        <v>9</v>
      </c>
      <c r="D43" s="14">
        <v>8</v>
      </c>
      <c r="E43" s="31">
        <v>0.125</v>
      </c>
      <c r="F43" s="14">
        <v>3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3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105</v>
      </c>
      <c r="D44" s="14">
        <v>124</v>
      </c>
      <c r="E44" s="31">
        <v>-0.15322580645161299</v>
      </c>
      <c r="F44" s="14">
        <v>55</v>
      </c>
      <c r="G44" s="14">
        <v>7</v>
      </c>
      <c r="H44" s="14">
        <v>37</v>
      </c>
      <c r="I44" s="14">
        <v>28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4">
        <v>20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1</v>
      </c>
      <c r="D46" s="14">
        <v>2</v>
      </c>
      <c r="E46" s="31">
        <v>-0.5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4">
        <v>0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3</v>
      </c>
      <c r="D48" s="14">
        <v>5</v>
      </c>
      <c r="E48" s="31">
        <v>-0.4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11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0</v>
      </c>
      <c r="D49" s="14">
        <v>1</v>
      </c>
      <c r="E49" s="31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90" t="s">
        <v>396</v>
      </c>
      <c r="B50" s="191"/>
      <c r="C50" s="27">
        <v>181</v>
      </c>
      <c r="D50" s="27">
        <v>164</v>
      </c>
      <c r="E50" s="28">
        <v>0.103658536585366</v>
      </c>
      <c r="F50" s="27">
        <v>1</v>
      </c>
      <c r="G50" s="27">
        <v>0</v>
      </c>
      <c r="H50" s="27">
        <v>23</v>
      </c>
      <c r="I50" s="27">
        <v>21</v>
      </c>
      <c r="J50" s="27">
        <v>8</v>
      </c>
      <c r="K50" s="27">
        <v>8</v>
      </c>
      <c r="L50" s="27">
        <v>0</v>
      </c>
      <c r="M50" s="27">
        <v>0</v>
      </c>
      <c r="N50" s="27">
        <v>6</v>
      </c>
      <c r="O50" s="27">
        <v>4</v>
      </c>
      <c r="P50" s="29">
        <v>15</v>
      </c>
    </row>
    <row r="51" spans="1:16" x14ac:dyDescent="0.25">
      <c r="A51" s="30" t="s">
        <v>397</v>
      </c>
      <c r="B51" s="30" t="s">
        <v>398</v>
      </c>
      <c r="C51" s="14">
        <v>67</v>
      </c>
      <c r="D51" s="14">
        <v>41</v>
      </c>
      <c r="E51" s="31">
        <v>0.63414634146341498</v>
      </c>
      <c r="F51" s="14">
        <v>1</v>
      </c>
      <c r="G51" s="14">
        <v>0</v>
      </c>
      <c r="H51" s="14">
        <v>0</v>
      </c>
      <c r="I51" s="14">
        <v>2</v>
      </c>
      <c r="J51" s="14">
        <v>4</v>
      </c>
      <c r="K51" s="14">
        <v>2</v>
      </c>
      <c r="L51" s="14">
        <v>0</v>
      </c>
      <c r="M51" s="14">
        <v>0</v>
      </c>
      <c r="N51" s="14">
        <v>1</v>
      </c>
      <c r="O51" s="14">
        <v>2</v>
      </c>
      <c r="P51" s="24">
        <v>1</v>
      </c>
    </row>
    <row r="52" spans="1:16" x14ac:dyDescent="0.25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25">
      <c r="A53" s="30" t="s">
        <v>401</v>
      </c>
      <c r="B53" s="30" t="s">
        <v>402</v>
      </c>
      <c r="C53" s="14">
        <v>48</v>
      </c>
      <c r="D53" s="14">
        <v>57</v>
      </c>
      <c r="E53" s="31">
        <v>-0.157894736842105</v>
      </c>
      <c r="F53" s="14">
        <v>0</v>
      </c>
      <c r="G53" s="14">
        <v>0</v>
      </c>
      <c r="H53" s="14">
        <v>12</v>
      </c>
      <c r="I53" s="14">
        <v>7</v>
      </c>
      <c r="J53" s="14">
        <v>1</v>
      </c>
      <c r="K53" s="14">
        <v>3</v>
      </c>
      <c r="L53" s="14">
        <v>0</v>
      </c>
      <c r="M53" s="14">
        <v>0</v>
      </c>
      <c r="N53" s="14">
        <v>2</v>
      </c>
      <c r="O53" s="14">
        <v>0</v>
      </c>
      <c r="P53" s="24">
        <v>8</v>
      </c>
    </row>
    <row r="54" spans="1:16" ht="22.5" x14ac:dyDescent="0.25">
      <c r="A54" s="30" t="s">
        <v>403</v>
      </c>
      <c r="B54" s="30" t="s">
        <v>404</v>
      </c>
      <c r="C54" s="14">
        <v>4</v>
      </c>
      <c r="D54" s="14">
        <v>5</v>
      </c>
      <c r="E54" s="31">
        <v>-0.2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25">
      <c r="A55" s="30" t="s">
        <v>405</v>
      </c>
      <c r="B55" s="30" t="s">
        <v>406</v>
      </c>
      <c r="C55" s="14">
        <v>1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25">
      <c r="A56" s="30" t="s">
        <v>407</v>
      </c>
      <c r="B56" s="30" t="s">
        <v>408</v>
      </c>
      <c r="C56" s="14">
        <v>6</v>
      </c>
      <c r="D56" s="14">
        <v>11</v>
      </c>
      <c r="E56" s="31">
        <v>-0.45454545454545398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409</v>
      </c>
      <c r="B57" s="30" t="s">
        <v>410</v>
      </c>
      <c r="C57" s="14">
        <v>8</v>
      </c>
      <c r="D57" s="14">
        <v>2</v>
      </c>
      <c r="E57" s="31">
        <v>3</v>
      </c>
      <c r="F57" s="14">
        <v>0</v>
      </c>
      <c r="G57" s="14">
        <v>0</v>
      </c>
      <c r="H57" s="14">
        <v>0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0</v>
      </c>
    </row>
    <row r="58" spans="1:16" ht="22.5" x14ac:dyDescent="0.25">
      <c r="A58" s="30" t="s">
        <v>411</v>
      </c>
      <c r="B58" s="30" t="s">
        <v>412</v>
      </c>
      <c r="C58" s="14">
        <v>1</v>
      </c>
      <c r="D58" s="14">
        <v>1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1</v>
      </c>
    </row>
    <row r="59" spans="1:16" ht="22.5" x14ac:dyDescent="0.25">
      <c r="A59" s="30" t="s">
        <v>413</v>
      </c>
      <c r="B59" s="30" t="s">
        <v>414</v>
      </c>
      <c r="C59" s="14">
        <v>3</v>
      </c>
      <c r="D59" s="14">
        <v>1</v>
      </c>
      <c r="E59" s="31">
        <v>2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6</v>
      </c>
      <c r="D60" s="14">
        <v>8</v>
      </c>
      <c r="E60" s="31">
        <v>-0.25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417</v>
      </c>
      <c r="B61" s="30" t="s">
        <v>418</v>
      </c>
      <c r="C61" s="14">
        <v>6</v>
      </c>
      <c r="D61" s="14">
        <v>6</v>
      </c>
      <c r="E61" s="31">
        <v>0</v>
      </c>
      <c r="F61" s="14">
        <v>0</v>
      </c>
      <c r="G61" s="14">
        <v>0</v>
      </c>
      <c r="H61" s="14">
        <v>2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1</v>
      </c>
      <c r="O61" s="14">
        <v>0</v>
      </c>
      <c r="P61" s="24">
        <v>0</v>
      </c>
    </row>
    <row r="62" spans="1:16" x14ac:dyDescent="0.25">
      <c r="A62" s="30" t="s">
        <v>419</v>
      </c>
      <c r="B62" s="30" t="s">
        <v>420</v>
      </c>
      <c r="C62" s="14">
        <v>7</v>
      </c>
      <c r="D62" s="14">
        <v>4</v>
      </c>
      <c r="E62" s="31">
        <v>0.75</v>
      </c>
      <c r="F62" s="14">
        <v>0</v>
      </c>
      <c r="G62" s="14">
        <v>0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2.5" x14ac:dyDescent="0.25">
      <c r="A63" s="30" t="s">
        <v>421</v>
      </c>
      <c r="B63" s="30" t="s">
        <v>422</v>
      </c>
      <c r="C63" s="14">
        <v>16</v>
      </c>
      <c r="D63" s="14">
        <v>21</v>
      </c>
      <c r="E63" s="31">
        <v>-0.238095238095238</v>
      </c>
      <c r="F63" s="14">
        <v>0</v>
      </c>
      <c r="G63" s="14">
        <v>0</v>
      </c>
      <c r="H63" s="14">
        <v>6</v>
      </c>
      <c r="I63" s="14">
        <v>6</v>
      </c>
      <c r="J63" s="14">
        <v>1</v>
      </c>
      <c r="K63" s="14">
        <v>1</v>
      </c>
      <c r="L63" s="14">
        <v>0</v>
      </c>
      <c r="M63" s="14">
        <v>0</v>
      </c>
      <c r="N63" s="14">
        <v>2</v>
      </c>
      <c r="O63" s="14">
        <v>0</v>
      </c>
      <c r="P63" s="24">
        <v>1</v>
      </c>
    </row>
    <row r="64" spans="1:16" ht="22.5" x14ac:dyDescent="0.25">
      <c r="A64" s="30" t="s">
        <v>423</v>
      </c>
      <c r="B64" s="30" t="s">
        <v>424</v>
      </c>
      <c r="C64" s="14">
        <v>5</v>
      </c>
      <c r="D64" s="14">
        <v>5</v>
      </c>
      <c r="E64" s="31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2</v>
      </c>
      <c r="P64" s="24">
        <v>0</v>
      </c>
    </row>
    <row r="65" spans="1:16" ht="33.75" x14ac:dyDescent="0.25">
      <c r="A65" s="30" t="s">
        <v>425</v>
      </c>
      <c r="B65" s="30" t="s">
        <v>426</v>
      </c>
      <c r="C65" s="14">
        <v>1</v>
      </c>
      <c r="D65" s="14">
        <v>2</v>
      </c>
      <c r="E65" s="31">
        <v>-0.5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1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1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2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90" t="s">
        <v>439</v>
      </c>
      <c r="B72" s="191"/>
      <c r="C72" s="27">
        <v>4</v>
      </c>
      <c r="D72" s="27">
        <v>3</v>
      </c>
      <c r="E72" s="28">
        <v>0.33333333333333298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1</v>
      </c>
      <c r="O72" s="27">
        <v>0</v>
      </c>
      <c r="P72" s="29">
        <v>0</v>
      </c>
    </row>
    <row r="73" spans="1:16" x14ac:dyDescent="0.25">
      <c r="A73" s="30" t="s">
        <v>440</v>
      </c>
      <c r="B73" s="30" t="s">
        <v>441</v>
      </c>
      <c r="C73" s="14">
        <v>4</v>
      </c>
      <c r="D73" s="14">
        <v>3</v>
      </c>
      <c r="E73" s="31">
        <v>0.33333333333333298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4">
        <v>0</v>
      </c>
    </row>
    <row r="74" spans="1:16" x14ac:dyDescent="0.25">
      <c r="A74" s="190" t="s">
        <v>442</v>
      </c>
      <c r="B74" s="191"/>
      <c r="C74" s="27">
        <v>26</v>
      </c>
      <c r="D74" s="27">
        <v>43</v>
      </c>
      <c r="E74" s="28">
        <v>-0.39534883720930197</v>
      </c>
      <c r="F74" s="27">
        <v>0</v>
      </c>
      <c r="G74" s="27">
        <v>0</v>
      </c>
      <c r="H74" s="27">
        <v>4</v>
      </c>
      <c r="I74" s="27">
        <v>5</v>
      </c>
      <c r="J74" s="27">
        <v>0</v>
      </c>
      <c r="K74" s="27">
        <v>0</v>
      </c>
      <c r="L74" s="27">
        <v>3</v>
      </c>
      <c r="M74" s="27">
        <v>1</v>
      </c>
      <c r="N74" s="27">
        <v>2</v>
      </c>
      <c r="O74" s="27">
        <v>0</v>
      </c>
      <c r="P74" s="29">
        <v>3</v>
      </c>
    </row>
    <row r="75" spans="1:16" x14ac:dyDescent="0.25">
      <c r="A75" s="30" t="s">
        <v>443</v>
      </c>
      <c r="B75" s="30" t="s">
        <v>444</v>
      </c>
      <c r="C75" s="14">
        <v>6</v>
      </c>
      <c r="D75" s="14">
        <v>12</v>
      </c>
      <c r="E75" s="31">
        <v>-0.5</v>
      </c>
      <c r="F75" s="14">
        <v>0</v>
      </c>
      <c r="G75" s="14">
        <v>0</v>
      </c>
      <c r="H75" s="14">
        <v>1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0</v>
      </c>
    </row>
    <row r="76" spans="1:16" ht="33.75" x14ac:dyDescent="0.25">
      <c r="A76" s="30" t="s">
        <v>445</v>
      </c>
      <c r="B76" s="30" t="s">
        <v>446</v>
      </c>
      <c r="C76" s="14">
        <v>1</v>
      </c>
      <c r="D76" s="14">
        <v>2</v>
      </c>
      <c r="E76" s="31">
        <v>-0.5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10</v>
      </c>
      <c r="D77" s="14">
        <v>17</v>
      </c>
      <c r="E77" s="31">
        <v>-0.41176470588235298</v>
      </c>
      <c r="F77" s="14">
        <v>0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3</v>
      </c>
      <c r="M77" s="14">
        <v>1</v>
      </c>
      <c r="N77" s="14">
        <v>0</v>
      </c>
      <c r="O77" s="14">
        <v>0</v>
      </c>
      <c r="P77" s="24">
        <v>1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7</v>
      </c>
      <c r="D79" s="14">
        <v>12</v>
      </c>
      <c r="E79" s="31">
        <v>-0.41666666666666702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4">
        <v>1</v>
      </c>
    </row>
    <row r="80" spans="1:16" ht="33.75" x14ac:dyDescent="0.25">
      <c r="A80" s="30" t="s">
        <v>453</v>
      </c>
      <c r="B80" s="30" t="s">
        <v>454</v>
      </c>
      <c r="C80" s="14">
        <v>1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1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90" t="s">
        <v>457</v>
      </c>
      <c r="B82" s="191"/>
      <c r="C82" s="27">
        <v>67</v>
      </c>
      <c r="D82" s="27">
        <v>57</v>
      </c>
      <c r="E82" s="28">
        <v>0.175438596491228</v>
      </c>
      <c r="F82" s="27">
        <v>0</v>
      </c>
      <c r="G82" s="27">
        <v>1</v>
      </c>
      <c r="H82" s="27">
        <v>4</v>
      </c>
      <c r="I82" s="27">
        <v>1</v>
      </c>
      <c r="J82" s="27">
        <v>0</v>
      </c>
      <c r="K82" s="27">
        <v>0</v>
      </c>
      <c r="L82" s="27">
        <v>0</v>
      </c>
      <c r="M82" s="27">
        <v>0</v>
      </c>
      <c r="N82" s="27">
        <v>2</v>
      </c>
      <c r="O82" s="27">
        <v>0</v>
      </c>
      <c r="P82" s="29">
        <v>1</v>
      </c>
    </row>
    <row r="83" spans="1:16" x14ac:dyDescent="0.25">
      <c r="A83" s="30" t="s">
        <v>458</v>
      </c>
      <c r="B83" s="30" t="s">
        <v>459</v>
      </c>
      <c r="C83" s="14">
        <v>20</v>
      </c>
      <c r="D83" s="14">
        <v>13</v>
      </c>
      <c r="E83" s="31">
        <v>0.53846153846153799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0</v>
      </c>
    </row>
    <row r="84" spans="1:16" x14ac:dyDescent="0.25">
      <c r="A84" s="30" t="s">
        <v>460</v>
      </c>
      <c r="B84" s="30" t="s">
        <v>461</v>
      </c>
      <c r="C84" s="14">
        <v>47</v>
      </c>
      <c r="D84" s="14">
        <v>44</v>
      </c>
      <c r="E84" s="31">
        <v>6.8181818181818205E-2</v>
      </c>
      <c r="F84" s="14">
        <v>0</v>
      </c>
      <c r="G84" s="14">
        <v>1</v>
      </c>
      <c r="H84" s="14">
        <v>3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1</v>
      </c>
    </row>
    <row r="85" spans="1:16" x14ac:dyDescent="0.25">
      <c r="A85" s="190" t="s">
        <v>462</v>
      </c>
      <c r="B85" s="191"/>
      <c r="C85" s="27">
        <v>122</v>
      </c>
      <c r="D85" s="27">
        <v>134</v>
      </c>
      <c r="E85" s="28">
        <v>-8.9552238805970102E-2</v>
      </c>
      <c r="F85" s="27">
        <v>2</v>
      </c>
      <c r="G85" s="27">
        <v>0</v>
      </c>
      <c r="H85" s="27">
        <v>41</v>
      </c>
      <c r="I85" s="27">
        <v>36</v>
      </c>
      <c r="J85" s="27">
        <v>0</v>
      </c>
      <c r="K85" s="27">
        <v>0</v>
      </c>
      <c r="L85" s="27">
        <v>0</v>
      </c>
      <c r="M85" s="27">
        <v>0</v>
      </c>
      <c r="N85" s="27">
        <v>1</v>
      </c>
      <c r="O85" s="27">
        <v>0</v>
      </c>
      <c r="P85" s="29">
        <v>19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27</v>
      </c>
      <c r="D89" s="14">
        <v>33</v>
      </c>
      <c r="E89" s="31">
        <v>-0.18181818181818199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471</v>
      </c>
      <c r="B90" s="30" t="s">
        <v>472</v>
      </c>
      <c r="C90" s="14">
        <v>0</v>
      </c>
      <c r="D90" s="14">
        <v>1</v>
      </c>
      <c r="E90" s="31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11</v>
      </c>
      <c r="D91" s="14">
        <v>11</v>
      </c>
      <c r="E91" s="31">
        <v>0</v>
      </c>
      <c r="F91" s="14">
        <v>0</v>
      </c>
      <c r="G91" s="14">
        <v>0</v>
      </c>
      <c r="H91" s="14">
        <v>2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26</v>
      </c>
      <c r="D92" s="14">
        <v>27</v>
      </c>
      <c r="E92" s="31">
        <v>-3.7037037037037E-2</v>
      </c>
      <c r="F92" s="14">
        <v>0</v>
      </c>
      <c r="G92" s="14">
        <v>0</v>
      </c>
      <c r="H92" s="14">
        <v>10</v>
      </c>
      <c r="I92" s="14">
        <v>17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4">
        <v>10</v>
      </c>
    </row>
    <row r="93" spans="1:16" x14ac:dyDescent="0.25">
      <c r="A93" s="30" t="s">
        <v>477</v>
      </c>
      <c r="B93" s="30" t="s">
        <v>478</v>
      </c>
      <c r="C93" s="14">
        <v>3</v>
      </c>
      <c r="D93" s="14">
        <v>1</v>
      </c>
      <c r="E93" s="31">
        <v>2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479</v>
      </c>
      <c r="B94" s="30" t="s">
        <v>480</v>
      </c>
      <c r="C94" s="14">
        <v>53</v>
      </c>
      <c r="D94" s="14">
        <v>61</v>
      </c>
      <c r="E94" s="31">
        <v>-0.13114754098360601</v>
      </c>
      <c r="F94" s="14">
        <v>2</v>
      </c>
      <c r="G94" s="14">
        <v>0</v>
      </c>
      <c r="H94" s="14">
        <v>28</v>
      </c>
      <c r="I94" s="14">
        <v>17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9</v>
      </c>
    </row>
    <row r="95" spans="1:16" ht="22.5" x14ac:dyDescent="0.25">
      <c r="A95" s="30" t="s">
        <v>481</v>
      </c>
      <c r="B95" s="30" t="s">
        <v>482</v>
      </c>
      <c r="C95" s="14">
        <v>1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1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90" t="s">
        <v>485</v>
      </c>
      <c r="B97" s="191"/>
      <c r="C97" s="27">
        <v>1831</v>
      </c>
      <c r="D97" s="27">
        <v>1668</v>
      </c>
      <c r="E97" s="28">
        <v>9.7721822541966402E-2</v>
      </c>
      <c r="F97" s="27">
        <v>56</v>
      </c>
      <c r="G97" s="27">
        <v>66</v>
      </c>
      <c r="H97" s="27">
        <v>375</v>
      </c>
      <c r="I97" s="27">
        <v>287</v>
      </c>
      <c r="J97" s="27">
        <v>0</v>
      </c>
      <c r="K97" s="27">
        <v>0</v>
      </c>
      <c r="L97" s="27">
        <v>0</v>
      </c>
      <c r="M97" s="27">
        <v>0</v>
      </c>
      <c r="N97" s="27">
        <v>20</v>
      </c>
      <c r="O97" s="27">
        <v>26</v>
      </c>
      <c r="P97" s="29">
        <v>239</v>
      </c>
    </row>
    <row r="98" spans="1:16" x14ac:dyDescent="0.25">
      <c r="A98" s="30" t="s">
        <v>486</v>
      </c>
      <c r="B98" s="30" t="s">
        <v>487</v>
      </c>
      <c r="C98" s="14">
        <v>276</v>
      </c>
      <c r="D98" s="14">
        <v>194</v>
      </c>
      <c r="E98" s="31">
        <v>0.42268041237113402</v>
      </c>
      <c r="F98" s="14">
        <v>17</v>
      </c>
      <c r="G98" s="14">
        <v>25</v>
      </c>
      <c r="H98" s="14">
        <v>54</v>
      </c>
      <c r="I98" s="14">
        <v>34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37</v>
      </c>
    </row>
    <row r="99" spans="1:16" x14ac:dyDescent="0.25">
      <c r="A99" s="30" t="s">
        <v>488</v>
      </c>
      <c r="B99" s="30" t="s">
        <v>489</v>
      </c>
      <c r="C99" s="14">
        <v>208</v>
      </c>
      <c r="D99" s="14">
        <v>172</v>
      </c>
      <c r="E99" s="31">
        <v>0.209302325581395</v>
      </c>
      <c r="F99" s="14">
        <v>12</v>
      </c>
      <c r="G99" s="14">
        <v>15</v>
      </c>
      <c r="H99" s="14">
        <v>85</v>
      </c>
      <c r="I99" s="14">
        <v>63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6</v>
      </c>
      <c r="P99" s="24">
        <v>57</v>
      </c>
    </row>
    <row r="100" spans="1:16" ht="33.75" x14ac:dyDescent="0.25">
      <c r="A100" s="30" t="s">
        <v>490</v>
      </c>
      <c r="B100" s="30" t="s">
        <v>491</v>
      </c>
      <c r="C100" s="14">
        <v>17</v>
      </c>
      <c r="D100" s="14">
        <v>28</v>
      </c>
      <c r="E100" s="31">
        <v>-0.39285714285714302</v>
      </c>
      <c r="F100" s="14">
        <v>0</v>
      </c>
      <c r="G100" s="14">
        <v>1</v>
      </c>
      <c r="H100" s="14">
        <v>18</v>
      </c>
      <c r="I100" s="14">
        <v>29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24">
        <v>26</v>
      </c>
    </row>
    <row r="101" spans="1:16" ht="22.5" x14ac:dyDescent="0.25">
      <c r="A101" s="30" t="s">
        <v>492</v>
      </c>
      <c r="B101" s="30" t="s">
        <v>493</v>
      </c>
      <c r="C101" s="14">
        <v>95</v>
      </c>
      <c r="D101" s="14">
        <v>82</v>
      </c>
      <c r="E101" s="31">
        <v>0.15853658536585399</v>
      </c>
      <c r="F101" s="14">
        <v>1</v>
      </c>
      <c r="G101" s="14">
        <v>2</v>
      </c>
      <c r="H101" s="14">
        <v>29</v>
      </c>
      <c r="I101" s="14">
        <v>29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18</v>
      </c>
      <c r="P101" s="24">
        <v>30</v>
      </c>
    </row>
    <row r="102" spans="1:16" x14ac:dyDescent="0.25">
      <c r="A102" s="30" t="s">
        <v>494</v>
      </c>
      <c r="B102" s="30" t="s">
        <v>495</v>
      </c>
      <c r="C102" s="14">
        <v>13</v>
      </c>
      <c r="D102" s="14">
        <v>8</v>
      </c>
      <c r="E102" s="31">
        <v>0.625</v>
      </c>
      <c r="F102" s="14">
        <v>0</v>
      </c>
      <c r="G102" s="14">
        <v>0</v>
      </c>
      <c r="H102" s="14">
        <v>7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496</v>
      </c>
      <c r="B103" s="30" t="s">
        <v>497</v>
      </c>
      <c r="C103" s="14">
        <v>33</v>
      </c>
      <c r="D103" s="14">
        <v>33</v>
      </c>
      <c r="E103" s="31">
        <v>0</v>
      </c>
      <c r="F103" s="14">
        <v>0</v>
      </c>
      <c r="G103" s="14">
        <v>0</v>
      </c>
      <c r="H103" s="14">
        <v>10</v>
      </c>
      <c r="I103" s="14">
        <v>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4">
        <v>6</v>
      </c>
    </row>
    <row r="104" spans="1:16" x14ac:dyDescent="0.25">
      <c r="A104" s="30" t="s">
        <v>498</v>
      </c>
      <c r="B104" s="30" t="s">
        <v>499</v>
      </c>
      <c r="C104" s="14">
        <v>39</v>
      </c>
      <c r="D104" s="14">
        <v>21</v>
      </c>
      <c r="E104" s="31">
        <v>0.85714285714285698</v>
      </c>
      <c r="F104" s="14">
        <v>0</v>
      </c>
      <c r="G104" s="14">
        <v>0</v>
      </c>
      <c r="H104" s="14">
        <v>2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4</v>
      </c>
    </row>
    <row r="105" spans="1:16" x14ac:dyDescent="0.25">
      <c r="A105" s="30" t="s">
        <v>500</v>
      </c>
      <c r="B105" s="30" t="s">
        <v>501</v>
      </c>
      <c r="C105" s="14">
        <v>553</v>
      </c>
      <c r="D105" s="14">
        <v>553</v>
      </c>
      <c r="E105" s="31">
        <v>0</v>
      </c>
      <c r="F105" s="14">
        <v>12</v>
      </c>
      <c r="G105" s="14">
        <v>11</v>
      </c>
      <c r="H105" s="14">
        <v>99</v>
      </c>
      <c r="I105" s="14">
        <v>58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0</v>
      </c>
      <c r="P105" s="24">
        <v>36</v>
      </c>
    </row>
    <row r="106" spans="1:16" ht="22.5" x14ac:dyDescent="0.25">
      <c r="A106" s="30" t="s">
        <v>502</v>
      </c>
      <c r="B106" s="30" t="s">
        <v>503</v>
      </c>
      <c r="C106" s="14">
        <v>163</v>
      </c>
      <c r="D106" s="14">
        <v>167</v>
      </c>
      <c r="E106" s="31">
        <v>-2.39520958083832E-2</v>
      </c>
      <c r="F106" s="14">
        <v>0</v>
      </c>
      <c r="G106" s="14">
        <v>0</v>
      </c>
      <c r="H106" s="14">
        <v>30</v>
      </c>
      <c r="I106" s="14">
        <v>21</v>
      </c>
      <c r="J106" s="14">
        <v>0</v>
      </c>
      <c r="K106" s="14">
        <v>0</v>
      </c>
      <c r="L106" s="14">
        <v>0</v>
      </c>
      <c r="M106" s="14">
        <v>0</v>
      </c>
      <c r="N106" s="14">
        <v>6</v>
      </c>
      <c r="O106" s="14">
        <v>0</v>
      </c>
      <c r="P106" s="24">
        <v>12</v>
      </c>
    </row>
    <row r="107" spans="1:16" ht="22.5" x14ac:dyDescent="0.25">
      <c r="A107" s="30" t="s">
        <v>504</v>
      </c>
      <c r="B107" s="30" t="s">
        <v>505</v>
      </c>
      <c r="C107" s="14">
        <v>11</v>
      </c>
      <c r="D107" s="14">
        <v>7</v>
      </c>
      <c r="E107" s="31">
        <v>0.57142857142857095</v>
      </c>
      <c r="F107" s="14">
        <v>0</v>
      </c>
      <c r="G107" s="14">
        <v>0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</v>
      </c>
    </row>
    <row r="108" spans="1:16" x14ac:dyDescent="0.25">
      <c r="A108" s="30" t="s">
        <v>506</v>
      </c>
      <c r="B108" s="30" t="s">
        <v>507</v>
      </c>
      <c r="C108" s="14">
        <v>0</v>
      </c>
      <c r="D108" s="14">
        <v>5</v>
      </c>
      <c r="E108" s="31">
        <v>-1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0</v>
      </c>
    </row>
    <row r="109" spans="1:16" x14ac:dyDescent="0.25">
      <c r="A109" s="30" t="s">
        <v>508</v>
      </c>
      <c r="B109" s="30" t="s">
        <v>509</v>
      </c>
      <c r="C109" s="14">
        <v>2</v>
      </c>
      <c r="D109" s="14">
        <v>4</v>
      </c>
      <c r="E109" s="31">
        <v>-0.5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1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385</v>
      </c>
      <c r="D111" s="14">
        <v>370</v>
      </c>
      <c r="E111" s="31">
        <v>4.0540540540540501E-2</v>
      </c>
      <c r="F111" s="14">
        <v>12</v>
      </c>
      <c r="G111" s="14">
        <v>12</v>
      </c>
      <c r="H111" s="14">
        <v>29</v>
      </c>
      <c r="I111" s="14">
        <v>25</v>
      </c>
      <c r="J111" s="14">
        <v>0</v>
      </c>
      <c r="K111" s="14">
        <v>0</v>
      </c>
      <c r="L111" s="14">
        <v>0</v>
      </c>
      <c r="M111" s="14">
        <v>0</v>
      </c>
      <c r="N111" s="14">
        <v>3</v>
      </c>
      <c r="O111" s="14">
        <v>0</v>
      </c>
      <c r="P111" s="24">
        <v>23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18</v>
      </c>
      <c r="D114" s="14">
        <v>15</v>
      </c>
      <c r="E114" s="31">
        <v>0.2</v>
      </c>
      <c r="F114" s="14">
        <v>2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2</v>
      </c>
      <c r="D115" s="14">
        <v>0</v>
      </c>
      <c r="E115" s="31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522</v>
      </c>
      <c r="B116" s="30" t="s">
        <v>523</v>
      </c>
      <c r="C116" s="14">
        <v>4</v>
      </c>
      <c r="D116" s="14">
        <v>1</v>
      </c>
      <c r="E116" s="31">
        <v>3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1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1</v>
      </c>
      <c r="D120" s="14">
        <v>0</v>
      </c>
      <c r="E120" s="31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3</v>
      </c>
      <c r="D121" s="14">
        <v>3</v>
      </c>
      <c r="E121" s="31">
        <v>0</v>
      </c>
      <c r="F121" s="14">
        <v>0</v>
      </c>
      <c r="G121" s="14">
        <v>0</v>
      </c>
      <c r="H121" s="14">
        <v>0</v>
      </c>
      <c r="I121" s="14">
        <v>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3</v>
      </c>
    </row>
    <row r="122" spans="1:16" x14ac:dyDescent="0.25">
      <c r="A122" s="30" t="s">
        <v>534</v>
      </c>
      <c r="B122" s="30" t="s">
        <v>535</v>
      </c>
      <c r="C122" s="14">
        <v>3</v>
      </c>
      <c r="D122" s="14">
        <v>1</v>
      </c>
      <c r="E122" s="31">
        <v>2</v>
      </c>
      <c r="F122" s="14">
        <v>0</v>
      </c>
      <c r="G122" s="14">
        <v>0</v>
      </c>
      <c r="H122" s="14">
        <v>4</v>
      </c>
      <c r="I122" s="14">
        <v>5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4">
        <v>3</v>
      </c>
    </row>
    <row r="123" spans="1:16" x14ac:dyDescent="0.25">
      <c r="A123" s="30" t="s">
        <v>536</v>
      </c>
      <c r="B123" s="30" t="s">
        <v>537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4</v>
      </c>
      <c r="D126" s="14">
        <v>4</v>
      </c>
      <c r="E126" s="31">
        <v>0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3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90" t="s">
        <v>552</v>
      </c>
      <c r="B131" s="191"/>
      <c r="C131" s="27">
        <v>1</v>
      </c>
      <c r="D131" s="27">
        <v>1</v>
      </c>
      <c r="E131" s="28">
        <v>0</v>
      </c>
      <c r="F131" s="27">
        <v>0</v>
      </c>
      <c r="G131" s="27">
        <v>1</v>
      </c>
      <c r="H131" s="27">
        <v>3</v>
      </c>
      <c r="I131" s="27">
        <v>2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1</v>
      </c>
    </row>
    <row r="132" spans="1:16" x14ac:dyDescent="0.25">
      <c r="A132" s="30" t="s">
        <v>553</v>
      </c>
      <c r="B132" s="30" t="s">
        <v>554</v>
      </c>
      <c r="C132" s="14">
        <v>1</v>
      </c>
      <c r="D132" s="14">
        <v>1</v>
      </c>
      <c r="E132" s="31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1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0</v>
      </c>
      <c r="D134" s="14">
        <v>0</v>
      </c>
      <c r="E134" s="31">
        <v>0</v>
      </c>
      <c r="F134" s="14">
        <v>0</v>
      </c>
      <c r="G134" s="14">
        <v>1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90" t="s">
        <v>563</v>
      </c>
      <c r="B137" s="191"/>
      <c r="C137" s="27">
        <v>15</v>
      </c>
      <c r="D137" s="27">
        <v>10</v>
      </c>
      <c r="E137" s="28">
        <v>0.5</v>
      </c>
      <c r="F137" s="27">
        <v>0</v>
      </c>
      <c r="G137" s="27">
        <v>0</v>
      </c>
      <c r="H137" s="27">
        <v>0</v>
      </c>
      <c r="I137" s="27">
        <v>1</v>
      </c>
      <c r="J137" s="27">
        <v>0</v>
      </c>
      <c r="K137" s="27">
        <v>0</v>
      </c>
      <c r="L137" s="27">
        <v>0</v>
      </c>
      <c r="M137" s="27">
        <v>0</v>
      </c>
      <c r="N137" s="27">
        <v>32</v>
      </c>
      <c r="O137" s="27">
        <v>0</v>
      </c>
      <c r="P137" s="29">
        <v>0</v>
      </c>
    </row>
    <row r="138" spans="1:16" ht="22.5" x14ac:dyDescent="0.25">
      <c r="A138" s="30" t="s">
        <v>564</v>
      </c>
      <c r="B138" s="30" t="s">
        <v>565</v>
      </c>
      <c r="C138" s="14">
        <v>2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31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1</v>
      </c>
      <c r="D140" s="14">
        <v>1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1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10</v>
      </c>
      <c r="D142" s="14">
        <v>8</v>
      </c>
      <c r="E142" s="31">
        <v>0.25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33.75" x14ac:dyDescent="0.25">
      <c r="A143" s="30" t="s">
        <v>574</v>
      </c>
      <c r="B143" s="30" t="s">
        <v>575</v>
      </c>
      <c r="C143" s="14">
        <v>1</v>
      </c>
      <c r="D143" s="14">
        <v>1</v>
      </c>
      <c r="E143" s="31">
        <v>0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90" t="s">
        <v>576</v>
      </c>
      <c r="B144" s="191"/>
      <c r="C144" s="27">
        <v>3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1</v>
      </c>
      <c r="O144" s="27">
        <v>0</v>
      </c>
      <c r="P144" s="29">
        <v>0</v>
      </c>
    </row>
    <row r="145" spans="1:16" ht="33.75" x14ac:dyDescent="0.25">
      <c r="A145" s="30" t="s">
        <v>577</v>
      </c>
      <c r="B145" s="30" t="s">
        <v>578</v>
      </c>
      <c r="C145" s="14">
        <v>3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4">
        <v>0</v>
      </c>
    </row>
    <row r="146" spans="1:16" ht="22.5" x14ac:dyDescent="0.25">
      <c r="A146" s="30" t="s">
        <v>579</v>
      </c>
      <c r="B146" s="30" t="s">
        <v>580</v>
      </c>
      <c r="C146" s="14">
        <v>0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90" t="s">
        <v>581</v>
      </c>
      <c r="B147" s="191"/>
      <c r="C147" s="27">
        <v>30</v>
      </c>
      <c r="D147" s="27">
        <v>46</v>
      </c>
      <c r="E147" s="28">
        <v>-0.34782608695652201</v>
      </c>
      <c r="F147" s="27">
        <v>0</v>
      </c>
      <c r="G147" s="27">
        <v>0</v>
      </c>
      <c r="H147" s="27">
        <v>24</v>
      </c>
      <c r="I147" s="27">
        <v>20</v>
      </c>
      <c r="J147" s="27">
        <v>0</v>
      </c>
      <c r="K147" s="27">
        <v>0</v>
      </c>
      <c r="L147" s="27">
        <v>0</v>
      </c>
      <c r="M147" s="27">
        <v>0</v>
      </c>
      <c r="N147" s="27">
        <v>31</v>
      </c>
      <c r="O147" s="27">
        <v>0</v>
      </c>
      <c r="P147" s="29">
        <v>11</v>
      </c>
    </row>
    <row r="148" spans="1:16" ht="22.5" x14ac:dyDescent="0.25">
      <c r="A148" s="30" t="s">
        <v>582</v>
      </c>
      <c r="B148" s="30" t="s">
        <v>583</v>
      </c>
      <c r="C148" s="14">
        <v>7</v>
      </c>
      <c r="D148" s="14">
        <v>8</v>
      </c>
      <c r="E148" s="31">
        <v>-0.125</v>
      </c>
      <c r="F148" s="14">
        <v>0</v>
      </c>
      <c r="G148" s="14">
        <v>0</v>
      </c>
      <c r="H148" s="14">
        <v>6</v>
      </c>
      <c r="I148" s="14">
        <v>8</v>
      </c>
      <c r="J148" s="14">
        <v>0</v>
      </c>
      <c r="K148" s="14">
        <v>0</v>
      </c>
      <c r="L148" s="14">
        <v>0</v>
      </c>
      <c r="M148" s="14">
        <v>0</v>
      </c>
      <c r="N148" s="14">
        <v>7</v>
      </c>
      <c r="O148" s="14">
        <v>0</v>
      </c>
      <c r="P148" s="24">
        <v>7</v>
      </c>
    </row>
    <row r="149" spans="1:16" ht="22.5" x14ac:dyDescent="0.25">
      <c r="A149" s="30" t="s">
        <v>584</v>
      </c>
      <c r="B149" s="30" t="s">
        <v>585</v>
      </c>
      <c r="C149" s="14">
        <v>3</v>
      </c>
      <c r="D149" s="14">
        <v>3</v>
      </c>
      <c r="E149" s="31">
        <v>0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10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5</v>
      </c>
      <c r="D151" s="14">
        <v>6</v>
      </c>
      <c r="E151" s="31">
        <v>-0.16666666666666699</v>
      </c>
      <c r="F151" s="14">
        <v>0</v>
      </c>
      <c r="G151" s="14">
        <v>0</v>
      </c>
      <c r="H151" s="14">
        <v>1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6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3</v>
      </c>
      <c r="D153" s="14">
        <v>2</v>
      </c>
      <c r="E153" s="31">
        <v>0.5</v>
      </c>
      <c r="F153" s="14">
        <v>0</v>
      </c>
      <c r="G153" s="14">
        <v>0</v>
      </c>
      <c r="H153" s="14">
        <v>1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3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1</v>
      </c>
      <c r="D154" s="14">
        <v>4</v>
      </c>
      <c r="E154" s="31">
        <v>-0.75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1</v>
      </c>
    </row>
    <row r="155" spans="1:16" ht="22.5" x14ac:dyDescent="0.25">
      <c r="A155" s="30" t="s">
        <v>596</v>
      </c>
      <c r="B155" s="30" t="s">
        <v>597</v>
      </c>
      <c r="C155" s="14">
        <v>11</v>
      </c>
      <c r="D155" s="14">
        <v>23</v>
      </c>
      <c r="E155" s="31">
        <v>-0.52173913043478304</v>
      </c>
      <c r="F155" s="14">
        <v>0</v>
      </c>
      <c r="G155" s="14">
        <v>0</v>
      </c>
      <c r="H155" s="14">
        <v>13</v>
      </c>
      <c r="I155" s="14">
        <v>8</v>
      </c>
      <c r="J155" s="14">
        <v>0</v>
      </c>
      <c r="K155" s="14">
        <v>0</v>
      </c>
      <c r="L155" s="14">
        <v>0</v>
      </c>
      <c r="M155" s="14">
        <v>0</v>
      </c>
      <c r="N155" s="14">
        <v>5</v>
      </c>
      <c r="O155" s="14">
        <v>0</v>
      </c>
      <c r="P155" s="24">
        <v>3</v>
      </c>
    </row>
    <row r="156" spans="1:16" x14ac:dyDescent="0.25">
      <c r="A156" s="190" t="s">
        <v>598</v>
      </c>
      <c r="B156" s="191"/>
      <c r="C156" s="27">
        <v>83</v>
      </c>
      <c r="D156" s="27">
        <v>69</v>
      </c>
      <c r="E156" s="28">
        <v>0.202898550724638</v>
      </c>
      <c r="F156" s="27">
        <v>0</v>
      </c>
      <c r="G156" s="27">
        <v>0</v>
      </c>
      <c r="H156" s="27">
        <v>19</v>
      </c>
      <c r="I156" s="27">
        <v>15</v>
      </c>
      <c r="J156" s="27">
        <v>0</v>
      </c>
      <c r="K156" s="27">
        <v>0</v>
      </c>
      <c r="L156" s="27">
        <v>0</v>
      </c>
      <c r="M156" s="27">
        <v>0</v>
      </c>
      <c r="N156" s="27">
        <v>10</v>
      </c>
      <c r="O156" s="27">
        <v>4</v>
      </c>
      <c r="P156" s="29">
        <v>15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1</v>
      </c>
      <c r="D161" s="14">
        <v>2</v>
      </c>
      <c r="E161" s="31">
        <v>-0.5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55</v>
      </c>
      <c r="D162" s="14">
        <v>50</v>
      </c>
      <c r="E162" s="31">
        <v>0.1</v>
      </c>
      <c r="F162" s="14">
        <v>0</v>
      </c>
      <c r="G162" s="14">
        <v>0</v>
      </c>
      <c r="H162" s="14">
        <v>16</v>
      </c>
      <c r="I162" s="14">
        <v>8</v>
      </c>
      <c r="J162" s="14">
        <v>0</v>
      </c>
      <c r="K162" s="14">
        <v>0</v>
      </c>
      <c r="L162" s="14">
        <v>0</v>
      </c>
      <c r="M162" s="14">
        <v>0</v>
      </c>
      <c r="N162" s="14">
        <v>5</v>
      </c>
      <c r="O162" s="14">
        <v>4</v>
      </c>
      <c r="P162" s="24">
        <v>5</v>
      </c>
    </row>
    <row r="163" spans="1:16" ht="22.5" x14ac:dyDescent="0.25">
      <c r="A163" s="30" t="s">
        <v>611</v>
      </c>
      <c r="B163" s="30" t="s">
        <v>612</v>
      </c>
      <c r="C163" s="14">
        <v>0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12</v>
      </c>
      <c r="D164" s="14">
        <v>8</v>
      </c>
      <c r="E164" s="31">
        <v>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15</v>
      </c>
      <c r="D165" s="14">
        <v>9</v>
      </c>
      <c r="E165" s="31">
        <v>0.66666666666666696</v>
      </c>
      <c r="F165" s="14">
        <v>0</v>
      </c>
      <c r="G165" s="14">
        <v>0</v>
      </c>
      <c r="H165" s="14">
        <v>3</v>
      </c>
      <c r="I165" s="14">
        <v>7</v>
      </c>
      <c r="J165" s="14">
        <v>0</v>
      </c>
      <c r="K165" s="14">
        <v>0</v>
      </c>
      <c r="L165" s="14">
        <v>0</v>
      </c>
      <c r="M165" s="14">
        <v>0</v>
      </c>
      <c r="N165" s="14">
        <v>5</v>
      </c>
      <c r="O165" s="14">
        <v>0</v>
      </c>
      <c r="P165" s="24">
        <v>10</v>
      </c>
    </row>
    <row r="166" spans="1:16" x14ac:dyDescent="0.25">
      <c r="A166" s="190" t="s">
        <v>617</v>
      </c>
      <c r="B166" s="191"/>
      <c r="C166" s="27">
        <v>95</v>
      </c>
      <c r="D166" s="27">
        <v>92</v>
      </c>
      <c r="E166" s="28">
        <v>3.2608695652173898E-2</v>
      </c>
      <c r="F166" s="27">
        <v>2</v>
      </c>
      <c r="G166" s="27">
        <v>1</v>
      </c>
      <c r="H166" s="27">
        <v>34</v>
      </c>
      <c r="I166" s="27">
        <v>19</v>
      </c>
      <c r="J166" s="27">
        <v>0</v>
      </c>
      <c r="K166" s="27">
        <v>1</v>
      </c>
      <c r="L166" s="27">
        <v>0</v>
      </c>
      <c r="M166" s="27">
        <v>0</v>
      </c>
      <c r="N166" s="27">
        <v>0</v>
      </c>
      <c r="O166" s="27">
        <v>16</v>
      </c>
      <c r="P166" s="29">
        <v>25</v>
      </c>
    </row>
    <row r="167" spans="1:16" ht="22.5" x14ac:dyDescent="0.25">
      <c r="A167" s="30" t="s">
        <v>618</v>
      </c>
      <c r="B167" s="30" t="s">
        <v>619</v>
      </c>
      <c r="C167" s="14">
        <v>0</v>
      </c>
      <c r="D167" s="14">
        <v>27</v>
      </c>
      <c r="E167" s="31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50</v>
      </c>
      <c r="D173" s="14">
        <v>38</v>
      </c>
      <c r="E173" s="31">
        <v>0.31578947368421101</v>
      </c>
      <c r="F173" s="14">
        <v>0</v>
      </c>
      <c r="G173" s="14">
        <v>0</v>
      </c>
      <c r="H173" s="14">
        <v>21</v>
      </c>
      <c r="I173" s="14">
        <v>7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13</v>
      </c>
      <c r="P173" s="24">
        <v>18</v>
      </c>
    </row>
    <row r="174" spans="1:16" ht="22.5" x14ac:dyDescent="0.25">
      <c r="A174" s="30" t="s">
        <v>632</v>
      </c>
      <c r="B174" s="30" t="s">
        <v>633</v>
      </c>
      <c r="C174" s="14">
        <v>22</v>
      </c>
      <c r="D174" s="14">
        <v>18</v>
      </c>
      <c r="E174" s="31">
        <v>0.22222222222222199</v>
      </c>
      <c r="F174" s="14">
        <v>2</v>
      </c>
      <c r="G174" s="14">
        <v>1</v>
      </c>
      <c r="H174" s="14">
        <v>7</v>
      </c>
      <c r="I174" s="14">
        <v>11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7</v>
      </c>
    </row>
    <row r="175" spans="1:16" x14ac:dyDescent="0.25">
      <c r="A175" s="30" t="s">
        <v>634</v>
      </c>
      <c r="B175" s="30" t="s">
        <v>635</v>
      </c>
      <c r="C175" s="14">
        <v>23</v>
      </c>
      <c r="D175" s="14">
        <v>9</v>
      </c>
      <c r="E175" s="31">
        <v>1.55555555555556</v>
      </c>
      <c r="F175" s="14">
        <v>0</v>
      </c>
      <c r="G175" s="14">
        <v>0</v>
      </c>
      <c r="H175" s="14">
        <v>6</v>
      </c>
      <c r="I175" s="14">
        <v>1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3</v>
      </c>
      <c r="P175" s="24">
        <v>0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90" t="s">
        <v>640</v>
      </c>
      <c r="B178" s="191"/>
      <c r="C178" s="27">
        <v>211</v>
      </c>
      <c r="D178" s="27">
        <v>226</v>
      </c>
      <c r="E178" s="28">
        <v>-6.6371681415929196E-2</v>
      </c>
      <c r="F178" s="27">
        <v>737</v>
      </c>
      <c r="G178" s="27">
        <v>671</v>
      </c>
      <c r="H178" s="27">
        <v>123</v>
      </c>
      <c r="I178" s="27">
        <v>102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1</v>
      </c>
      <c r="P178" s="29">
        <v>798</v>
      </c>
    </row>
    <row r="179" spans="1:16" ht="22.5" x14ac:dyDescent="0.25">
      <c r="A179" s="30" t="s">
        <v>641</v>
      </c>
      <c r="B179" s="30" t="s">
        <v>642</v>
      </c>
      <c r="C179" s="14">
        <v>1</v>
      </c>
      <c r="D179" s="14">
        <v>2</v>
      </c>
      <c r="E179" s="31">
        <v>-0.5</v>
      </c>
      <c r="F179" s="14">
        <v>8</v>
      </c>
      <c r="G179" s="14">
        <v>3</v>
      </c>
      <c r="H179" s="14">
        <v>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4</v>
      </c>
    </row>
    <row r="180" spans="1:16" ht="22.5" x14ac:dyDescent="0.25">
      <c r="A180" s="30" t="s">
        <v>643</v>
      </c>
      <c r="B180" s="30" t="s">
        <v>644</v>
      </c>
      <c r="C180" s="14">
        <v>138</v>
      </c>
      <c r="D180" s="14">
        <v>142</v>
      </c>
      <c r="E180" s="31">
        <v>-2.8169014084507001E-2</v>
      </c>
      <c r="F180" s="14">
        <v>399</v>
      </c>
      <c r="G180" s="14">
        <v>364</v>
      </c>
      <c r="H180" s="14">
        <v>69</v>
      </c>
      <c r="I180" s="14">
        <v>59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435</v>
      </c>
    </row>
    <row r="181" spans="1:16" x14ac:dyDescent="0.25">
      <c r="A181" s="30" t="s">
        <v>645</v>
      </c>
      <c r="B181" s="30" t="s">
        <v>646</v>
      </c>
      <c r="C181" s="14">
        <v>8</v>
      </c>
      <c r="D181" s="14">
        <v>8</v>
      </c>
      <c r="E181" s="31">
        <v>0</v>
      </c>
      <c r="F181" s="14">
        <v>3</v>
      </c>
      <c r="G181" s="14">
        <v>9</v>
      </c>
      <c r="H181" s="14">
        <v>4</v>
      </c>
      <c r="I181" s="14">
        <v>8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15</v>
      </c>
    </row>
    <row r="182" spans="1:16" ht="22.5" x14ac:dyDescent="0.25">
      <c r="A182" s="30" t="s">
        <v>647</v>
      </c>
      <c r="B182" s="30" t="s">
        <v>648</v>
      </c>
      <c r="C182" s="14">
        <v>0</v>
      </c>
      <c r="D182" s="14">
        <v>1</v>
      </c>
      <c r="E182" s="31">
        <v>-1</v>
      </c>
      <c r="F182" s="14">
        <v>1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2.5" x14ac:dyDescent="0.25">
      <c r="A183" s="30" t="s">
        <v>649</v>
      </c>
      <c r="B183" s="30" t="s">
        <v>650</v>
      </c>
      <c r="C183" s="14">
        <v>5</v>
      </c>
      <c r="D183" s="14">
        <v>7</v>
      </c>
      <c r="E183" s="31">
        <v>-0.28571428571428598</v>
      </c>
      <c r="F183" s="14">
        <v>11</v>
      </c>
      <c r="G183" s="14">
        <v>6</v>
      </c>
      <c r="H183" s="14">
        <v>4</v>
      </c>
      <c r="I183" s="14">
        <v>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21</v>
      </c>
    </row>
    <row r="184" spans="1:16" ht="22.5" x14ac:dyDescent="0.25">
      <c r="A184" s="30" t="s">
        <v>651</v>
      </c>
      <c r="B184" s="30" t="s">
        <v>652</v>
      </c>
      <c r="C184" s="14">
        <v>55</v>
      </c>
      <c r="D184" s="14">
        <v>63</v>
      </c>
      <c r="E184" s="31">
        <v>-0.126984126984127</v>
      </c>
      <c r="F184" s="14">
        <v>315</v>
      </c>
      <c r="G184" s="14">
        <v>288</v>
      </c>
      <c r="H184" s="14">
        <v>41</v>
      </c>
      <c r="I184" s="14">
        <v>32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322</v>
      </c>
    </row>
    <row r="185" spans="1:16" ht="22.5" x14ac:dyDescent="0.25">
      <c r="A185" s="30" t="s">
        <v>653</v>
      </c>
      <c r="B185" s="30" t="s">
        <v>654</v>
      </c>
      <c r="C185" s="14">
        <v>4</v>
      </c>
      <c r="D185" s="14">
        <v>3</v>
      </c>
      <c r="E185" s="31">
        <v>0.33333333333333298</v>
      </c>
      <c r="F185" s="14">
        <v>0</v>
      </c>
      <c r="G185" s="14">
        <v>0</v>
      </c>
      <c r="H185" s="14">
        <v>4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1</v>
      </c>
      <c r="P185" s="24">
        <v>0</v>
      </c>
    </row>
    <row r="186" spans="1:16" x14ac:dyDescent="0.25">
      <c r="A186" s="190" t="s">
        <v>655</v>
      </c>
      <c r="B186" s="191"/>
      <c r="C186" s="27">
        <v>108</v>
      </c>
      <c r="D186" s="27">
        <v>106</v>
      </c>
      <c r="E186" s="28">
        <v>1.88679245283019E-2</v>
      </c>
      <c r="F186" s="27">
        <v>3</v>
      </c>
      <c r="G186" s="27">
        <v>3</v>
      </c>
      <c r="H186" s="27">
        <v>19</v>
      </c>
      <c r="I186" s="27">
        <v>12</v>
      </c>
      <c r="J186" s="27">
        <v>0</v>
      </c>
      <c r="K186" s="27">
        <v>0</v>
      </c>
      <c r="L186" s="27">
        <v>0</v>
      </c>
      <c r="M186" s="27">
        <v>0</v>
      </c>
      <c r="N186" s="27">
        <v>13</v>
      </c>
      <c r="O186" s="27">
        <v>0</v>
      </c>
      <c r="P186" s="29">
        <v>12</v>
      </c>
    </row>
    <row r="187" spans="1:16" x14ac:dyDescent="0.25">
      <c r="A187" s="30" t="s">
        <v>656</v>
      </c>
      <c r="B187" s="30" t="s">
        <v>657</v>
      </c>
      <c r="C187" s="14">
        <v>2</v>
      </c>
      <c r="D187" s="14">
        <v>0</v>
      </c>
      <c r="E187" s="31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45</v>
      </c>
      <c r="D189" s="14">
        <v>35</v>
      </c>
      <c r="E189" s="31">
        <v>0.28571428571428598</v>
      </c>
      <c r="F189" s="14">
        <v>3</v>
      </c>
      <c r="G189" s="14">
        <v>3</v>
      </c>
      <c r="H189" s="14">
        <v>7</v>
      </c>
      <c r="I189" s="14">
        <v>6</v>
      </c>
      <c r="J189" s="14">
        <v>0</v>
      </c>
      <c r="K189" s="14">
        <v>0</v>
      </c>
      <c r="L189" s="14">
        <v>0</v>
      </c>
      <c r="M189" s="14">
        <v>0</v>
      </c>
      <c r="N189" s="14">
        <v>10</v>
      </c>
      <c r="O189" s="14">
        <v>0</v>
      </c>
      <c r="P189" s="24">
        <v>8</v>
      </c>
    </row>
    <row r="190" spans="1:16" ht="22.5" x14ac:dyDescent="0.25">
      <c r="A190" s="30" t="s">
        <v>662</v>
      </c>
      <c r="B190" s="30" t="s">
        <v>663</v>
      </c>
      <c r="C190" s="14">
        <v>2</v>
      </c>
      <c r="D190" s="14">
        <v>1</v>
      </c>
      <c r="E190" s="31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664</v>
      </c>
      <c r="B191" s="30" t="s">
        <v>665</v>
      </c>
      <c r="C191" s="14">
        <v>4</v>
      </c>
      <c r="D191" s="14">
        <v>6</v>
      </c>
      <c r="E191" s="31">
        <v>-0.33333333333333298</v>
      </c>
      <c r="F191" s="14">
        <v>0</v>
      </c>
      <c r="G191" s="14">
        <v>0</v>
      </c>
      <c r="H191" s="14">
        <v>2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3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19</v>
      </c>
      <c r="D193" s="14">
        <v>23</v>
      </c>
      <c r="E193" s="31">
        <v>-0.173913043478261</v>
      </c>
      <c r="F193" s="14">
        <v>0</v>
      </c>
      <c r="G193" s="14">
        <v>0</v>
      </c>
      <c r="H193" s="14">
        <v>4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3</v>
      </c>
      <c r="O193" s="14">
        <v>0</v>
      </c>
      <c r="P193" s="24">
        <v>1</v>
      </c>
    </row>
    <row r="194" spans="1:16" x14ac:dyDescent="0.25">
      <c r="A194" s="30" t="s">
        <v>670</v>
      </c>
      <c r="B194" s="30" t="s">
        <v>671</v>
      </c>
      <c r="C194" s="14">
        <v>4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672</v>
      </c>
      <c r="B195" s="30" t="s">
        <v>673</v>
      </c>
      <c r="C195" s="14">
        <v>2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1</v>
      </c>
      <c r="D196" s="14">
        <v>1</v>
      </c>
      <c r="E196" s="31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676</v>
      </c>
      <c r="B197" s="30" t="s">
        <v>677</v>
      </c>
      <c r="C197" s="14">
        <v>29</v>
      </c>
      <c r="D197" s="14">
        <v>38</v>
      </c>
      <c r="E197" s="31">
        <v>-0.23684210526315799</v>
      </c>
      <c r="F197" s="14">
        <v>0</v>
      </c>
      <c r="G197" s="14">
        <v>0</v>
      </c>
      <c r="H197" s="14">
        <v>5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0</v>
      </c>
      <c r="D198" s="14">
        <v>2</v>
      </c>
      <c r="E198" s="31">
        <v>-1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90" t="s">
        <v>684</v>
      </c>
      <c r="B201" s="191"/>
      <c r="C201" s="27">
        <v>19</v>
      </c>
      <c r="D201" s="27">
        <v>10</v>
      </c>
      <c r="E201" s="28">
        <v>0.9</v>
      </c>
      <c r="F201" s="27">
        <v>0</v>
      </c>
      <c r="G201" s="27">
        <v>0</v>
      </c>
      <c r="H201" s="27">
        <v>1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46</v>
      </c>
      <c r="O201" s="27">
        <v>0</v>
      </c>
      <c r="P201" s="29">
        <v>0</v>
      </c>
    </row>
    <row r="202" spans="1:16" x14ac:dyDescent="0.25">
      <c r="A202" s="30" t="s">
        <v>685</v>
      </c>
      <c r="B202" s="30" t="s">
        <v>686</v>
      </c>
      <c r="C202" s="14">
        <v>16</v>
      </c>
      <c r="D202" s="14">
        <v>7</v>
      </c>
      <c r="E202" s="31">
        <v>1.28571428571429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38</v>
      </c>
      <c r="O202" s="14">
        <v>0</v>
      </c>
      <c r="P202" s="24">
        <v>0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1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0</v>
      </c>
      <c r="D206" s="14">
        <v>0</v>
      </c>
      <c r="E206" s="31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0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2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1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1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1</v>
      </c>
      <c r="D214" s="14">
        <v>1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5</v>
      </c>
      <c r="O214" s="14">
        <v>0</v>
      </c>
      <c r="P214" s="24">
        <v>0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1</v>
      </c>
      <c r="E217" s="31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90" t="s">
        <v>727</v>
      </c>
      <c r="B223" s="191"/>
      <c r="C223" s="27">
        <v>604</v>
      </c>
      <c r="D223" s="27">
        <v>528</v>
      </c>
      <c r="E223" s="28">
        <v>0.14393939393939401</v>
      </c>
      <c r="F223" s="27">
        <v>54</v>
      </c>
      <c r="G223" s="27">
        <v>66</v>
      </c>
      <c r="H223" s="27">
        <v>148</v>
      </c>
      <c r="I223" s="27">
        <v>116</v>
      </c>
      <c r="J223" s="27">
        <v>0</v>
      </c>
      <c r="K223" s="27">
        <v>0</v>
      </c>
      <c r="L223" s="27">
        <v>0</v>
      </c>
      <c r="M223" s="27">
        <v>0</v>
      </c>
      <c r="N223" s="27">
        <v>5</v>
      </c>
      <c r="O223" s="27">
        <v>7</v>
      </c>
      <c r="P223" s="29">
        <v>116</v>
      </c>
    </row>
    <row r="224" spans="1:16" x14ac:dyDescent="0.25">
      <c r="A224" s="30" t="s">
        <v>728</v>
      </c>
      <c r="B224" s="30" t="s">
        <v>729</v>
      </c>
      <c r="C224" s="14">
        <v>3</v>
      </c>
      <c r="D224" s="14">
        <v>1</v>
      </c>
      <c r="E224" s="31">
        <v>2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0</v>
      </c>
      <c r="D230" s="14">
        <v>2</v>
      </c>
      <c r="E230" s="31">
        <v>-1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25">
      <c r="A231" s="30" t="s">
        <v>742</v>
      </c>
      <c r="B231" s="30" t="s">
        <v>743</v>
      </c>
      <c r="C231" s="14">
        <v>20</v>
      </c>
      <c r="D231" s="14">
        <v>18</v>
      </c>
      <c r="E231" s="31">
        <v>0.11111111111111099</v>
      </c>
      <c r="F231" s="14">
        <v>0</v>
      </c>
      <c r="G231" s="14">
        <v>0</v>
      </c>
      <c r="H231" s="14">
        <v>2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0</v>
      </c>
    </row>
    <row r="232" spans="1:16" x14ac:dyDescent="0.25">
      <c r="A232" s="30" t="s">
        <v>744</v>
      </c>
      <c r="B232" s="30" t="s">
        <v>745</v>
      </c>
      <c r="C232" s="14">
        <v>29</v>
      </c>
      <c r="D232" s="14">
        <v>49</v>
      </c>
      <c r="E232" s="31">
        <v>-0.40816326530612201</v>
      </c>
      <c r="F232" s="14">
        <v>1</v>
      </c>
      <c r="G232" s="14">
        <v>1</v>
      </c>
      <c r="H232" s="14">
        <v>9</v>
      </c>
      <c r="I232" s="14">
        <v>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4</v>
      </c>
    </row>
    <row r="233" spans="1:16" x14ac:dyDescent="0.25">
      <c r="A233" s="30" t="s">
        <v>746</v>
      </c>
      <c r="B233" s="30" t="s">
        <v>747</v>
      </c>
      <c r="C233" s="14">
        <v>14</v>
      </c>
      <c r="D233" s="14">
        <v>15</v>
      </c>
      <c r="E233" s="31">
        <v>-6.6666666666666693E-2</v>
      </c>
      <c r="F233" s="14">
        <v>0</v>
      </c>
      <c r="G233" s="14">
        <v>0</v>
      </c>
      <c r="H233" s="14">
        <v>7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3</v>
      </c>
    </row>
    <row r="234" spans="1:16" ht="22.5" x14ac:dyDescent="0.25">
      <c r="A234" s="30" t="s">
        <v>748</v>
      </c>
      <c r="B234" s="30" t="s">
        <v>749</v>
      </c>
      <c r="C234" s="14">
        <v>1</v>
      </c>
      <c r="D234" s="14">
        <v>0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4">
        <v>0</v>
      </c>
    </row>
    <row r="235" spans="1:16" ht="33.75" x14ac:dyDescent="0.25">
      <c r="A235" s="30" t="s">
        <v>750</v>
      </c>
      <c r="B235" s="30" t="s">
        <v>751</v>
      </c>
      <c r="C235" s="14">
        <v>2</v>
      </c>
      <c r="D235" s="14">
        <v>0</v>
      </c>
      <c r="E235" s="31">
        <v>0</v>
      </c>
      <c r="F235" s="14">
        <v>0</v>
      </c>
      <c r="G235" s="14">
        <v>0</v>
      </c>
      <c r="H235" s="14">
        <v>2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752</v>
      </c>
      <c r="B236" s="30" t="s">
        <v>753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535</v>
      </c>
      <c r="D238" s="14">
        <v>443</v>
      </c>
      <c r="E238" s="31">
        <v>0.207674943566591</v>
      </c>
      <c r="F238" s="14">
        <v>53</v>
      </c>
      <c r="G238" s="14">
        <v>65</v>
      </c>
      <c r="H238" s="14">
        <v>128</v>
      </c>
      <c r="I238" s="14">
        <v>100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7</v>
      </c>
      <c r="P238" s="24">
        <v>108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90" t="s">
        <v>768</v>
      </c>
      <c r="B244" s="191"/>
      <c r="C244" s="27">
        <v>0</v>
      </c>
      <c r="D244" s="27">
        <v>0</v>
      </c>
      <c r="E244" s="28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0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90" t="s">
        <v>821</v>
      </c>
      <c r="B271" s="191"/>
      <c r="C271" s="27">
        <v>81</v>
      </c>
      <c r="D271" s="27">
        <v>103</v>
      </c>
      <c r="E271" s="28">
        <v>-0.213592233009709</v>
      </c>
      <c r="F271" s="27">
        <v>16</v>
      </c>
      <c r="G271" s="27">
        <v>14</v>
      </c>
      <c r="H271" s="27">
        <v>56</v>
      </c>
      <c r="I271" s="27">
        <v>61</v>
      </c>
      <c r="J271" s="27">
        <v>0</v>
      </c>
      <c r="K271" s="27">
        <v>0</v>
      </c>
      <c r="L271" s="27">
        <v>0</v>
      </c>
      <c r="M271" s="27">
        <v>0</v>
      </c>
      <c r="N271" s="27">
        <v>4</v>
      </c>
      <c r="O271" s="27">
        <v>4</v>
      </c>
      <c r="P271" s="29">
        <v>71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19</v>
      </c>
      <c r="D273" s="14">
        <v>21</v>
      </c>
      <c r="E273" s="31">
        <v>-9.5238095238095205E-2</v>
      </c>
      <c r="F273" s="14">
        <v>4</v>
      </c>
      <c r="G273" s="14">
        <v>3</v>
      </c>
      <c r="H273" s="14">
        <v>16</v>
      </c>
      <c r="I273" s="14">
        <v>34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23</v>
      </c>
    </row>
    <row r="274" spans="1:16" ht="33.75" x14ac:dyDescent="0.25">
      <c r="A274" s="30" t="s">
        <v>826</v>
      </c>
      <c r="B274" s="30" t="s">
        <v>827</v>
      </c>
      <c r="C274" s="14">
        <v>55</v>
      </c>
      <c r="D274" s="14">
        <v>69</v>
      </c>
      <c r="E274" s="31">
        <v>-0.202898550724638</v>
      </c>
      <c r="F274" s="14">
        <v>12</v>
      </c>
      <c r="G274" s="14">
        <v>11</v>
      </c>
      <c r="H274" s="14">
        <v>37</v>
      </c>
      <c r="I274" s="14">
        <v>24</v>
      </c>
      <c r="J274" s="14">
        <v>0</v>
      </c>
      <c r="K274" s="14">
        <v>0</v>
      </c>
      <c r="L274" s="14">
        <v>0</v>
      </c>
      <c r="M274" s="14">
        <v>0</v>
      </c>
      <c r="N274" s="14">
        <v>4</v>
      </c>
      <c r="O274" s="14">
        <v>4</v>
      </c>
      <c r="P274" s="24">
        <v>42</v>
      </c>
    </row>
    <row r="275" spans="1:16" ht="22.5" x14ac:dyDescent="0.25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830</v>
      </c>
      <c r="B276" s="30" t="s">
        <v>831</v>
      </c>
      <c r="C276" s="14">
        <v>0</v>
      </c>
      <c r="D276" s="14">
        <v>0</v>
      </c>
      <c r="E276" s="31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832</v>
      </c>
      <c r="B277" s="30" t="s">
        <v>833</v>
      </c>
      <c r="C277" s="14">
        <v>1</v>
      </c>
      <c r="D277" s="14">
        <v>3</v>
      </c>
      <c r="E277" s="31">
        <v>-0.66666666666666696</v>
      </c>
      <c r="F277" s="14">
        <v>0</v>
      </c>
      <c r="G277" s="14">
        <v>0</v>
      </c>
      <c r="H277" s="14">
        <v>2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3</v>
      </c>
    </row>
    <row r="278" spans="1:16" ht="22.5" x14ac:dyDescent="0.25">
      <c r="A278" s="30" t="s">
        <v>834</v>
      </c>
      <c r="B278" s="30" t="s">
        <v>835</v>
      </c>
      <c r="C278" s="14">
        <v>6</v>
      </c>
      <c r="D278" s="14">
        <v>7</v>
      </c>
      <c r="E278" s="31">
        <v>-0.14285714285714299</v>
      </c>
      <c r="F278" s="14">
        <v>0</v>
      </c>
      <c r="G278" s="14">
        <v>0</v>
      </c>
      <c r="H278" s="14">
        <v>1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3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1</v>
      </c>
      <c r="E279" s="31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2</v>
      </c>
      <c r="E280" s="31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90" t="s">
        <v>900</v>
      </c>
      <c r="B312" s="191"/>
      <c r="C312" s="27">
        <v>0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1</v>
      </c>
    </row>
    <row r="313" spans="1:16" x14ac:dyDescent="0.25">
      <c r="A313" s="30" t="s">
        <v>901</v>
      </c>
      <c r="B313" s="30" t="s">
        <v>902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1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90" t="s">
        <v>911</v>
      </c>
      <c r="B318" s="191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90" t="s">
        <v>919</v>
      </c>
      <c r="B323" s="191"/>
      <c r="C323" s="27">
        <v>1360</v>
      </c>
      <c r="D323" s="27">
        <v>1409</v>
      </c>
      <c r="E323" s="28">
        <v>-3.47764371894961E-2</v>
      </c>
      <c r="F323" s="27">
        <v>3</v>
      </c>
      <c r="G323" s="27">
        <v>0</v>
      </c>
      <c r="H323" s="27">
        <v>27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0</v>
      </c>
      <c r="O323" s="27">
        <v>0</v>
      </c>
      <c r="P323" s="29">
        <v>0</v>
      </c>
    </row>
    <row r="324" spans="1:16" x14ac:dyDescent="0.25">
      <c r="A324" s="30" t="s">
        <v>920</v>
      </c>
      <c r="B324" s="30" t="s">
        <v>921</v>
      </c>
      <c r="C324" s="14">
        <v>1360</v>
      </c>
      <c r="D324" s="14">
        <v>1409</v>
      </c>
      <c r="E324" s="31">
        <v>-3.47764371894961E-2</v>
      </c>
      <c r="F324" s="14">
        <v>3</v>
      </c>
      <c r="G324" s="14">
        <v>0</v>
      </c>
      <c r="H324" s="14">
        <v>27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4">
        <v>0</v>
      </c>
    </row>
    <row r="325" spans="1:16" x14ac:dyDescent="0.25">
      <c r="A325" s="190" t="s">
        <v>922</v>
      </c>
      <c r="B325" s="191"/>
      <c r="C325" s="27">
        <v>3</v>
      </c>
      <c r="D325" s="27">
        <v>3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1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1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1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3</v>
      </c>
      <c r="E328" s="31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2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2" t="s">
        <v>951</v>
      </c>
      <c r="B341" s="193"/>
      <c r="C341" s="32">
        <v>7003</v>
      </c>
      <c r="D341" s="32">
        <v>6872</v>
      </c>
      <c r="E341" s="33">
        <v>1.9062863795110602E-2</v>
      </c>
      <c r="F341" s="32">
        <v>1096</v>
      </c>
      <c r="G341" s="32">
        <v>934</v>
      </c>
      <c r="H341" s="32">
        <v>1205</v>
      </c>
      <c r="I341" s="32">
        <v>973</v>
      </c>
      <c r="J341" s="32">
        <v>12</v>
      </c>
      <c r="K341" s="32">
        <v>12</v>
      </c>
      <c r="L341" s="32">
        <v>5</v>
      </c>
      <c r="M341" s="32">
        <v>1</v>
      </c>
      <c r="N341" s="32">
        <v>202</v>
      </c>
      <c r="O341" s="32">
        <v>70</v>
      </c>
      <c r="P341" s="32">
        <v>1602</v>
      </c>
    </row>
  </sheetData>
  <sheetProtection algorithmName="SHA-512" hashValue="QKAkOLBtCOVImWLSQ4kaymJErnvCQOqgBShEnP9cUp62XC2LwVTEisdHxqNLwhdu1aEXb0N2/bRYex412vw+8g==" saltValue="FX39VHxNR69CbNzKqcDmb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0" t="s">
        <v>954</v>
      </c>
      <c r="B5" s="13" t="s">
        <v>955</v>
      </c>
      <c r="C5" s="23"/>
    </row>
    <row r="6" spans="1:3" x14ac:dyDescent="0.25">
      <c r="A6" s="181"/>
      <c r="B6" s="13" t="s">
        <v>329</v>
      </c>
      <c r="C6" s="24">
        <v>67</v>
      </c>
    </row>
    <row r="7" spans="1:3" x14ac:dyDescent="0.25">
      <c r="A7" s="181"/>
      <c r="B7" s="13" t="s">
        <v>956</v>
      </c>
      <c r="C7" s="24">
        <v>14</v>
      </c>
    </row>
    <row r="8" spans="1:3" x14ac:dyDescent="0.25">
      <c r="A8" s="181"/>
      <c r="B8" s="13" t="s">
        <v>957</v>
      </c>
      <c r="C8" s="24">
        <v>16</v>
      </c>
    </row>
    <row r="9" spans="1:3" x14ac:dyDescent="0.25">
      <c r="A9" s="181"/>
      <c r="B9" s="13" t="s">
        <v>958</v>
      </c>
      <c r="C9" s="24">
        <v>21</v>
      </c>
    </row>
    <row r="10" spans="1:3" x14ac:dyDescent="0.25">
      <c r="A10" s="181"/>
      <c r="B10" s="13" t="s">
        <v>959</v>
      </c>
      <c r="C10" s="24">
        <v>12</v>
      </c>
    </row>
    <row r="11" spans="1:3" x14ac:dyDescent="0.25">
      <c r="A11" s="181"/>
      <c r="B11" s="13" t="s">
        <v>960</v>
      </c>
      <c r="C11" s="24">
        <v>35</v>
      </c>
    </row>
    <row r="12" spans="1:3" x14ac:dyDescent="0.25">
      <c r="A12" s="181"/>
      <c r="B12" s="13" t="s">
        <v>513</v>
      </c>
      <c r="C12" s="24">
        <v>30</v>
      </c>
    </row>
    <row r="13" spans="1:3" x14ac:dyDescent="0.25">
      <c r="A13" s="181"/>
      <c r="B13" s="13" t="s">
        <v>961</v>
      </c>
      <c r="C13" s="24">
        <v>13</v>
      </c>
    </row>
    <row r="14" spans="1:3" x14ac:dyDescent="0.25">
      <c r="A14" s="181"/>
      <c r="B14" s="13" t="s">
        <v>962</v>
      </c>
      <c r="C14" s="23"/>
    </row>
    <row r="15" spans="1:3" x14ac:dyDescent="0.25">
      <c r="A15" s="181"/>
      <c r="B15" s="13" t="s">
        <v>646</v>
      </c>
      <c r="C15" s="23"/>
    </row>
    <row r="16" spans="1:3" x14ac:dyDescent="0.25">
      <c r="A16" s="181"/>
      <c r="B16" s="13" t="s">
        <v>963</v>
      </c>
      <c r="C16" s="24">
        <v>14</v>
      </c>
    </row>
    <row r="17" spans="1:3" x14ac:dyDescent="0.25">
      <c r="A17" s="181"/>
      <c r="B17" s="13" t="s">
        <v>964</v>
      </c>
      <c r="C17" s="24">
        <v>44</v>
      </c>
    </row>
    <row r="18" spans="1:3" x14ac:dyDescent="0.25">
      <c r="A18" s="181"/>
      <c r="B18" s="13" t="s">
        <v>965</v>
      </c>
      <c r="C18" s="24">
        <v>5</v>
      </c>
    </row>
    <row r="19" spans="1:3" x14ac:dyDescent="0.25">
      <c r="A19" s="182"/>
      <c r="B19" s="13" t="s">
        <v>106</v>
      </c>
      <c r="C19" s="24">
        <v>91</v>
      </c>
    </row>
    <row r="20" spans="1:3" x14ac:dyDescent="0.25">
      <c r="A20" s="180" t="s">
        <v>966</v>
      </c>
      <c r="B20" s="13" t="s">
        <v>967</v>
      </c>
      <c r="C20" s="24">
        <v>28</v>
      </c>
    </row>
    <row r="21" spans="1:3" x14ac:dyDescent="0.25">
      <c r="A21" s="182"/>
      <c r="B21" s="13" t="s">
        <v>968</v>
      </c>
      <c r="C21" s="23"/>
    </row>
    <row r="22" spans="1:3" x14ac:dyDescent="0.25">
      <c r="A22" s="180" t="s">
        <v>969</v>
      </c>
      <c r="B22" s="13" t="s">
        <v>970</v>
      </c>
      <c r="C22" s="24">
        <v>32</v>
      </c>
    </row>
    <row r="23" spans="1:3" x14ac:dyDescent="0.25">
      <c r="A23" s="181"/>
      <c r="B23" s="13" t="s">
        <v>971</v>
      </c>
      <c r="C23" s="24">
        <v>81</v>
      </c>
    </row>
    <row r="24" spans="1:3" x14ac:dyDescent="0.25">
      <c r="A24" s="182"/>
      <c r="B24" s="13" t="s">
        <v>972</v>
      </c>
      <c r="C24" s="24">
        <v>9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66</v>
      </c>
    </row>
    <row r="29" spans="1:3" x14ac:dyDescent="0.25">
      <c r="A29" s="180" t="s">
        <v>975</v>
      </c>
      <c r="B29" s="13" t="s">
        <v>976</v>
      </c>
      <c r="C29" s="23"/>
    </row>
    <row r="30" spans="1:3" x14ac:dyDescent="0.25">
      <c r="A30" s="181"/>
      <c r="B30" s="13" t="s">
        <v>977</v>
      </c>
      <c r="C30" s="24">
        <v>6</v>
      </c>
    </row>
    <row r="31" spans="1:3" x14ac:dyDescent="0.25">
      <c r="A31" s="181"/>
      <c r="B31" s="13" t="s">
        <v>978</v>
      </c>
      <c r="C31" s="23"/>
    </row>
    <row r="32" spans="1:3" x14ac:dyDescent="0.25">
      <c r="A32" s="182"/>
      <c r="B32" s="13" t="s">
        <v>979</v>
      </c>
      <c r="C32" s="24">
        <v>2</v>
      </c>
    </row>
    <row r="33" spans="1:3" x14ac:dyDescent="0.25">
      <c r="A33" s="12" t="s">
        <v>980</v>
      </c>
      <c r="B33" s="17"/>
      <c r="C33" s="24">
        <v>1</v>
      </c>
    </row>
    <row r="34" spans="1:3" x14ac:dyDescent="0.25">
      <c r="A34" s="12" t="s">
        <v>981</v>
      </c>
      <c r="B34" s="17"/>
      <c r="C34" s="24">
        <v>34</v>
      </c>
    </row>
    <row r="35" spans="1:3" x14ac:dyDescent="0.25">
      <c r="A35" s="12" t="s">
        <v>982</v>
      </c>
      <c r="B35" s="17"/>
      <c r="C35" s="24">
        <v>11</v>
      </c>
    </row>
    <row r="36" spans="1:3" x14ac:dyDescent="0.25">
      <c r="A36" s="12" t="s">
        <v>983</v>
      </c>
      <c r="B36" s="17"/>
      <c r="C36" s="23"/>
    </row>
    <row r="37" spans="1:3" x14ac:dyDescent="0.25">
      <c r="A37" s="12" t="s">
        <v>984</v>
      </c>
      <c r="B37" s="17"/>
      <c r="C37" s="23"/>
    </row>
    <row r="38" spans="1:3" x14ac:dyDescent="0.25">
      <c r="A38" s="12" t="s">
        <v>985</v>
      </c>
      <c r="B38" s="17"/>
      <c r="C38" s="23"/>
    </row>
    <row r="39" spans="1:3" x14ac:dyDescent="0.25">
      <c r="A39" s="12" t="s">
        <v>972</v>
      </c>
      <c r="B39" s="17"/>
      <c r="C39" s="24">
        <v>33</v>
      </c>
    </row>
    <row r="40" spans="1:3" x14ac:dyDescent="0.25">
      <c r="A40" s="180" t="s">
        <v>986</v>
      </c>
      <c r="B40" s="13" t="s">
        <v>987</v>
      </c>
      <c r="C40" s="24">
        <v>9</v>
      </c>
    </row>
    <row r="41" spans="1:3" x14ac:dyDescent="0.25">
      <c r="A41" s="181"/>
      <c r="B41" s="13" t="s">
        <v>988</v>
      </c>
      <c r="C41" s="24">
        <v>2</v>
      </c>
    </row>
    <row r="42" spans="1:3" x14ac:dyDescent="0.25">
      <c r="A42" s="181"/>
      <c r="B42" s="13" t="s">
        <v>989</v>
      </c>
      <c r="C42" s="24">
        <v>1</v>
      </c>
    </row>
    <row r="43" spans="1:3" x14ac:dyDescent="0.25">
      <c r="A43" s="181"/>
      <c r="B43" s="13" t="s">
        <v>990</v>
      </c>
      <c r="C43" s="23"/>
    </row>
    <row r="44" spans="1:3" x14ac:dyDescent="0.25">
      <c r="A44" s="182"/>
      <c r="B44" s="13" t="s">
        <v>991</v>
      </c>
      <c r="C44" s="23"/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14</v>
      </c>
    </row>
    <row r="49" spans="1:3" x14ac:dyDescent="0.25">
      <c r="A49" s="180" t="s">
        <v>76</v>
      </c>
      <c r="B49" s="13" t="s">
        <v>993</v>
      </c>
      <c r="C49" s="24">
        <v>18</v>
      </c>
    </row>
    <row r="50" spans="1:3" x14ac:dyDescent="0.25">
      <c r="A50" s="182"/>
      <c r="B50" s="13" t="s">
        <v>994</v>
      </c>
      <c r="C50" s="24">
        <v>48</v>
      </c>
    </row>
    <row r="51" spans="1:3" x14ac:dyDescent="0.25">
      <c r="A51" s="180" t="s">
        <v>995</v>
      </c>
      <c r="B51" s="13" t="s">
        <v>996</v>
      </c>
      <c r="C51" s="24">
        <v>12</v>
      </c>
    </row>
    <row r="52" spans="1:3" x14ac:dyDescent="0.25">
      <c r="A52" s="182"/>
      <c r="B52" s="13" t="s">
        <v>997</v>
      </c>
      <c r="C52" s="23"/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0" t="s">
        <v>240</v>
      </c>
      <c r="B56" s="13" t="s">
        <v>15</v>
      </c>
      <c r="C56" s="24">
        <v>492</v>
      </c>
    </row>
    <row r="57" spans="1:3" x14ac:dyDescent="0.25">
      <c r="A57" s="181"/>
      <c r="B57" s="13" t="s">
        <v>999</v>
      </c>
      <c r="C57" s="24">
        <v>98</v>
      </c>
    </row>
    <row r="58" spans="1:3" x14ac:dyDescent="0.25">
      <c r="A58" s="181"/>
      <c r="B58" s="13" t="s">
        <v>1000</v>
      </c>
      <c r="C58" s="24">
        <v>68</v>
      </c>
    </row>
    <row r="59" spans="1:3" x14ac:dyDescent="0.25">
      <c r="A59" s="181"/>
      <c r="B59" s="13" t="s">
        <v>1001</v>
      </c>
      <c r="C59" s="24">
        <v>176</v>
      </c>
    </row>
    <row r="60" spans="1:3" x14ac:dyDescent="0.25">
      <c r="A60" s="182"/>
      <c r="B60" s="13" t="s">
        <v>1002</v>
      </c>
      <c r="C60" s="24">
        <v>44</v>
      </c>
    </row>
    <row r="61" spans="1:3" x14ac:dyDescent="0.25">
      <c r="A61" s="180" t="s">
        <v>1003</v>
      </c>
      <c r="B61" s="13" t="s">
        <v>1004</v>
      </c>
      <c r="C61" s="24">
        <v>139</v>
      </c>
    </row>
    <row r="62" spans="1:3" x14ac:dyDescent="0.25">
      <c r="A62" s="181"/>
      <c r="B62" s="13" t="s">
        <v>1005</v>
      </c>
      <c r="C62" s="24">
        <v>31</v>
      </c>
    </row>
    <row r="63" spans="1:3" x14ac:dyDescent="0.25">
      <c r="A63" s="181"/>
      <c r="B63" s="13" t="s">
        <v>1006</v>
      </c>
      <c r="C63" s="24">
        <v>2</v>
      </c>
    </row>
    <row r="64" spans="1:3" x14ac:dyDescent="0.25">
      <c r="A64" s="181"/>
      <c r="B64" s="13" t="s">
        <v>1007</v>
      </c>
      <c r="C64" s="24">
        <v>89</v>
      </c>
    </row>
    <row r="65" spans="1:3" x14ac:dyDescent="0.25">
      <c r="A65" s="182"/>
      <c r="B65" s="13" t="s">
        <v>1002</v>
      </c>
      <c r="C65" s="24">
        <v>35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3</v>
      </c>
    </row>
    <row r="70" spans="1:3" ht="22.5" x14ac:dyDescent="0.25">
      <c r="A70" s="12" t="s">
        <v>1010</v>
      </c>
      <c r="B70" s="17"/>
      <c r="C70" s="24">
        <v>3</v>
      </c>
    </row>
    <row r="71" spans="1:3" ht="22.5" x14ac:dyDescent="0.25">
      <c r="A71" s="12" t="s">
        <v>1011</v>
      </c>
      <c r="B71" s="17"/>
      <c r="C71" s="24">
        <v>4</v>
      </c>
    </row>
    <row r="72" spans="1:3" x14ac:dyDescent="0.25">
      <c r="A72" s="180" t="s">
        <v>1012</v>
      </c>
      <c r="B72" s="13" t="s">
        <v>1013</v>
      </c>
      <c r="C72" s="23"/>
    </row>
    <row r="73" spans="1:3" x14ac:dyDescent="0.25">
      <c r="A73" s="182"/>
      <c r="B73" s="13" t="s">
        <v>1014</v>
      </c>
      <c r="C73" s="24">
        <v>1</v>
      </c>
    </row>
    <row r="74" spans="1:3" x14ac:dyDescent="0.25">
      <c r="A74" s="12" t="s">
        <v>1015</v>
      </c>
      <c r="B74" s="17"/>
      <c r="C74" s="23"/>
    </row>
    <row r="75" spans="1:3" x14ac:dyDescent="0.25">
      <c r="A75" s="12" t="s">
        <v>1016</v>
      </c>
      <c r="B75" s="17"/>
      <c r="C75" s="24">
        <v>1</v>
      </c>
    </row>
    <row r="76" spans="1:3" ht="22.5" x14ac:dyDescent="0.25">
      <c r="A76" s="12" t="s">
        <v>1017</v>
      </c>
      <c r="B76" s="17"/>
      <c r="C76" s="23"/>
    </row>
    <row r="77" spans="1:3" x14ac:dyDescent="0.25">
      <c r="A77" s="12" t="s">
        <v>1018</v>
      </c>
      <c r="B77" s="17"/>
      <c r="C77" s="24">
        <v>1</v>
      </c>
    </row>
    <row r="78" spans="1:3" x14ac:dyDescent="0.25">
      <c r="A78" s="12" t="s">
        <v>1019</v>
      </c>
      <c r="B78" s="17"/>
      <c r="C78" s="24">
        <v>2</v>
      </c>
    </row>
    <row r="79" spans="1:3" x14ac:dyDescent="0.25">
      <c r="A79" s="12" t="s">
        <v>1020</v>
      </c>
      <c r="B79" s="17"/>
      <c r="C79" s="23"/>
    </row>
  </sheetData>
  <sheetProtection algorithmName="SHA-512" hashValue="0KgzCacp5/589bXbfe5w4DjXi8tX8Oaz2zqD1DRUzscNJ181p61px5PPX3TjfF97iOK1vSy0POg+0iOwqjVdjg==" saltValue="IaaDwm1NmSJ7cmtNIV5ym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6" t="s">
        <v>1023</v>
      </c>
      <c r="B5" s="39" t="s">
        <v>1024</v>
      </c>
      <c r="C5" s="40">
        <v>17</v>
      </c>
    </row>
    <row r="6" spans="1:3" x14ac:dyDescent="0.25">
      <c r="A6" s="197"/>
      <c r="B6" s="39" t="s">
        <v>299</v>
      </c>
      <c r="C6" s="40">
        <v>124</v>
      </c>
    </row>
    <row r="7" spans="1:3" x14ac:dyDescent="0.25">
      <c r="A7" s="197"/>
      <c r="B7" s="39" t="s">
        <v>1025</v>
      </c>
      <c r="C7" s="40">
        <v>32</v>
      </c>
    </row>
    <row r="8" spans="1:3" x14ac:dyDescent="0.25">
      <c r="A8" s="197"/>
      <c r="B8" s="39" t="s">
        <v>1026</v>
      </c>
      <c r="C8" s="23"/>
    </row>
    <row r="9" spans="1:3" x14ac:dyDescent="0.25">
      <c r="A9" s="197"/>
      <c r="B9" s="39" t="s">
        <v>1027</v>
      </c>
      <c r="C9" s="23"/>
    </row>
    <row r="10" spans="1:3" x14ac:dyDescent="0.25">
      <c r="A10" s="197"/>
      <c r="B10" s="39" t="s">
        <v>1028</v>
      </c>
      <c r="C10" s="23"/>
    </row>
    <row r="11" spans="1:3" x14ac:dyDescent="0.25">
      <c r="A11" s="198"/>
      <c r="B11" s="39" t="s">
        <v>1029</v>
      </c>
      <c r="C11" s="23"/>
    </row>
    <row r="12" spans="1:3" x14ac:dyDescent="0.25">
      <c r="A12" s="196" t="s">
        <v>1030</v>
      </c>
      <c r="B12" s="39" t="s">
        <v>60</v>
      </c>
      <c r="C12" s="40">
        <v>44</v>
      </c>
    </row>
    <row r="13" spans="1:3" x14ac:dyDescent="0.25">
      <c r="A13" s="197"/>
      <c r="B13" s="39" t="s">
        <v>1031</v>
      </c>
      <c r="C13" s="40">
        <v>21</v>
      </c>
    </row>
    <row r="14" spans="1:3" x14ac:dyDescent="0.25">
      <c r="A14" s="197"/>
      <c r="B14" s="39" t="s">
        <v>1032</v>
      </c>
      <c r="C14" s="40">
        <v>6</v>
      </c>
    </row>
    <row r="15" spans="1:3" x14ac:dyDescent="0.25">
      <c r="A15" s="198"/>
      <c r="B15" s="39" t="s">
        <v>1033</v>
      </c>
      <c r="C15" s="40">
        <v>17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2</v>
      </c>
    </row>
    <row r="20" spans="1:3" x14ac:dyDescent="0.25">
      <c r="A20" s="38" t="s">
        <v>1036</v>
      </c>
      <c r="B20" s="41"/>
      <c r="C20" s="23"/>
    </row>
    <row r="21" spans="1:3" x14ac:dyDescent="0.25">
      <c r="A21" s="38" t="s">
        <v>1037</v>
      </c>
      <c r="B21" s="41"/>
      <c r="C21" s="40">
        <v>3</v>
      </c>
    </row>
    <row r="22" spans="1:3" x14ac:dyDescent="0.25">
      <c r="A22" s="38" t="s">
        <v>1038</v>
      </c>
      <c r="B22" s="41"/>
      <c r="C22" s="40">
        <v>4</v>
      </c>
    </row>
    <row r="23" spans="1:3" x14ac:dyDescent="0.25">
      <c r="A23" s="38" t="s">
        <v>1039</v>
      </c>
      <c r="B23" s="41"/>
      <c r="C23" s="40">
        <v>53</v>
      </c>
    </row>
    <row r="24" spans="1:3" x14ac:dyDescent="0.25">
      <c r="A24" s="38" t="s">
        <v>1040</v>
      </c>
      <c r="B24" s="41"/>
      <c r="C24" s="40">
        <v>28</v>
      </c>
    </row>
    <row r="25" spans="1:3" x14ac:dyDescent="0.25">
      <c r="A25" s="38" t="s">
        <v>1041</v>
      </c>
      <c r="B25" s="41"/>
      <c r="C25" s="40">
        <v>9</v>
      </c>
    </row>
    <row r="26" spans="1:3" x14ac:dyDescent="0.25">
      <c r="A26" s="38" t="s">
        <v>1042</v>
      </c>
      <c r="B26" s="41"/>
      <c r="C26" s="23"/>
    </row>
    <row r="27" spans="1:3" x14ac:dyDescent="0.25">
      <c r="A27" s="38" t="s">
        <v>1043</v>
      </c>
      <c r="B27" s="41"/>
      <c r="C27" s="23"/>
    </row>
    <row r="28" spans="1:3" x14ac:dyDescent="0.25">
      <c r="A28" s="38" t="s">
        <v>1044</v>
      </c>
      <c r="B28" s="41"/>
      <c r="C28" s="40">
        <v>7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1</v>
      </c>
    </row>
    <row r="33" spans="1:6" x14ac:dyDescent="0.25">
      <c r="A33" s="38" t="s">
        <v>1047</v>
      </c>
      <c r="B33" s="41"/>
      <c r="C33" s="40">
        <v>10</v>
      </c>
    </row>
    <row r="34" spans="1:6" x14ac:dyDescent="0.25">
      <c r="A34" s="38" t="s">
        <v>1048</v>
      </c>
      <c r="B34" s="41"/>
      <c r="C34" s="40">
        <v>4</v>
      </c>
    </row>
    <row r="35" spans="1:6" x14ac:dyDescent="0.25">
      <c r="A35" s="38" t="s">
        <v>1049</v>
      </c>
      <c r="B35" s="41"/>
      <c r="C35" s="40">
        <v>4</v>
      </c>
    </row>
    <row r="36" spans="1:6" x14ac:dyDescent="0.25">
      <c r="A36" s="38" t="s">
        <v>1050</v>
      </c>
      <c r="B36" s="41"/>
      <c r="C36" s="40">
        <v>2</v>
      </c>
    </row>
    <row r="37" spans="1:6" x14ac:dyDescent="0.25">
      <c r="A37" s="38" t="s">
        <v>1051</v>
      </c>
      <c r="B37" s="41"/>
      <c r="C37" s="40">
        <v>2</v>
      </c>
    </row>
    <row r="38" spans="1:6" x14ac:dyDescent="0.25">
      <c r="A38" s="38" t="s">
        <v>1052</v>
      </c>
      <c r="B38" s="41"/>
      <c r="C38" s="23"/>
    </row>
    <row r="39" spans="1:6" x14ac:dyDescent="0.25">
      <c r="A39" s="38" t="s">
        <v>1053</v>
      </c>
      <c r="B39" s="41"/>
      <c r="C39" s="23"/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2</v>
      </c>
    </row>
    <row r="44" spans="1:6" x14ac:dyDescent="0.25">
      <c r="A44" s="38" t="s">
        <v>109</v>
      </c>
      <c r="B44" s="41"/>
      <c r="C44" s="23"/>
    </row>
    <row r="45" spans="1:6" x14ac:dyDescent="0.25">
      <c r="A45" s="38" t="s">
        <v>1055</v>
      </c>
      <c r="B45" s="41"/>
      <c r="C45" s="23"/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9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200"/>
      <c r="B49" s="44" t="s">
        <v>1059</v>
      </c>
      <c r="C49" s="18"/>
      <c r="D49" s="18"/>
      <c r="E49" s="18"/>
      <c r="F49" s="23"/>
    </row>
    <row r="50" spans="1:6" x14ac:dyDescent="0.25">
      <c r="A50" s="200"/>
      <c r="B50" s="44" t="s">
        <v>1060</v>
      </c>
      <c r="C50" s="18"/>
      <c r="D50" s="18"/>
      <c r="E50" s="18"/>
      <c r="F50" s="23"/>
    </row>
    <row r="51" spans="1:6" x14ac:dyDescent="0.25">
      <c r="A51" s="200"/>
      <c r="B51" s="44" t="s">
        <v>1061</v>
      </c>
      <c r="C51" s="18"/>
      <c r="D51" s="18"/>
      <c r="E51" s="18"/>
      <c r="F51" s="23"/>
    </row>
    <row r="52" spans="1:6" x14ac:dyDescent="0.25">
      <c r="A52" s="200"/>
      <c r="B52" s="44" t="s">
        <v>329</v>
      </c>
      <c r="C52" s="45">
        <v>13</v>
      </c>
      <c r="D52" s="45">
        <v>5</v>
      </c>
      <c r="E52" s="45">
        <v>2</v>
      </c>
      <c r="F52" s="40">
        <v>1</v>
      </c>
    </row>
    <row r="53" spans="1:6" x14ac:dyDescent="0.25">
      <c r="A53" s="200"/>
      <c r="B53" s="44" t="s">
        <v>1062</v>
      </c>
      <c r="C53" s="18"/>
      <c r="D53" s="18"/>
      <c r="E53" s="18"/>
      <c r="F53" s="23"/>
    </row>
    <row r="54" spans="1:6" x14ac:dyDescent="0.25">
      <c r="A54" s="200"/>
      <c r="B54" s="44" t="s">
        <v>1063</v>
      </c>
      <c r="C54" s="45">
        <v>35</v>
      </c>
      <c r="D54" s="45">
        <v>9</v>
      </c>
      <c r="E54" s="45">
        <v>2</v>
      </c>
      <c r="F54" s="40">
        <v>5</v>
      </c>
    </row>
    <row r="55" spans="1:6" x14ac:dyDescent="0.25">
      <c r="A55" s="200"/>
      <c r="B55" s="44" t="s">
        <v>1064</v>
      </c>
      <c r="C55" s="18"/>
      <c r="D55" s="18"/>
      <c r="E55" s="18"/>
      <c r="F55" s="40">
        <v>1</v>
      </c>
    </row>
    <row r="56" spans="1:6" x14ac:dyDescent="0.25">
      <c r="A56" s="200"/>
      <c r="B56" s="44" t="s">
        <v>1065</v>
      </c>
      <c r="C56" s="18"/>
      <c r="D56" s="18"/>
      <c r="E56" s="18"/>
      <c r="F56" s="23"/>
    </row>
    <row r="57" spans="1:6" x14ac:dyDescent="0.25">
      <c r="A57" s="200"/>
      <c r="B57" s="44" t="s">
        <v>1066</v>
      </c>
      <c r="C57" s="18"/>
      <c r="D57" s="18"/>
      <c r="E57" s="18"/>
      <c r="F57" s="23"/>
    </row>
    <row r="58" spans="1:6" x14ac:dyDescent="0.25">
      <c r="A58" s="200"/>
      <c r="B58" s="44" t="s">
        <v>1067</v>
      </c>
      <c r="C58" s="18"/>
      <c r="D58" s="18"/>
      <c r="E58" s="18"/>
      <c r="F58" s="23"/>
    </row>
    <row r="59" spans="1:6" x14ac:dyDescent="0.25">
      <c r="A59" s="200"/>
      <c r="B59" s="44" t="s">
        <v>1068</v>
      </c>
      <c r="C59" s="18"/>
      <c r="D59" s="18"/>
      <c r="E59" s="18"/>
      <c r="F59" s="23"/>
    </row>
    <row r="60" spans="1:6" x14ac:dyDescent="0.25">
      <c r="A60" s="200"/>
      <c r="B60" s="44" t="s">
        <v>400</v>
      </c>
      <c r="C60" s="18"/>
      <c r="D60" s="18"/>
      <c r="E60" s="18"/>
      <c r="F60" s="23"/>
    </row>
    <row r="61" spans="1:6" x14ac:dyDescent="0.25">
      <c r="A61" s="200"/>
      <c r="B61" s="44" t="s">
        <v>1069</v>
      </c>
      <c r="C61" s="18"/>
      <c r="D61" s="45">
        <v>1</v>
      </c>
      <c r="E61" s="18"/>
      <c r="F61" s="23"/>
    </row>
    <row r="62" spans="1:6" x14ac:dyDescent="0.25">
      <c r="A62" s="200"/>
      <c r="B62" s="44" t="s">
        <v>1070</v>
      </c>
      <c r="C62" s="18"/>
      <c r="D62" s="18"/>
      <c r="E62" s="18"/>
      <c r="F62" s="23"/>
    </row>
    <row r="63" spans="1:6" x14ac:dyDescent="0.25">
      <c r="A63" s="200"/>
      <c r="B63" s="44" t="s">
        <v>1071</v>
      </c>
      <c r="C63" s="18"/>
      <c r="D63" s="18"/>
      <c r="E63" s="18"/>
      <c r="F63" s="23"/>
    </row>
    <row r="64" spans="1:6" x14ac:dyDescent="0.25">
      <c r="A64" s="200"/>
      <c r="B64" s="44" t="s">
        <v>1072</v>
      </c>
      <c r="C64" s="45">
        <v>27</v>
      </c>
      <c r="D64" s="45">
        <v>12</v>
      </c>
      <c r="E64" s="45">
        <v>1</v>
      </c>
      <c r="F64" s="40">
        <v>10</v>
      </c>
    </row>
    <row r="65" spans="1:6" x14ac:dyDescent="0.25">
      <c r="A65" s="200"/>
      <c r="B65" s="44" t="s">
        <v>1073</v>
      </c>
      <c r="C65" s="18"/>
      <c r="D65" s="18"/>
      <c r="E65" s="18"/>
      <c r="F65" s="23"/>
    </row>
    <row r="66" spans="1:6" x14ac:dyDescent="0.25">
      <c r="A66" s="201"/>
      <c r="B66" s="44" t="s">
        <v>1074</v>
      </c>
      <c r="C66" s="18"/>
      <c r="D66" s="18"/>
      <c r="E66" s="18"/>
      <c r="F66" s="23"/>
    </row>
    <row r="67" spans="1:6" x14ac:dyDescent="0.25">
      <c r="A67" s="194" t="s">
        <v>1075</v>
      </c>
      <c r="B67" s="195"/>
      <c r="C67" s="46">
        <v>75</v>
      </c>
      <c r="D67" s="46">
        <v>27</v>
      </c>
      <c r="E67" s="46">
        <v>5</v>
      </c>
      <c r="F67" s="46">
        <v>17</v>
      </c>
    </row>
    <row r="68" spans="1:6" x14ac:dyDescent="0.25">
      <c r="A68" s="199" t="s">
        <v>969</v>
      </c>
      <c r="B68" s="44" t="s">
        <v>1076</v>
      </c>
      <c r="C68" s="45">
        <v>1</v>
      </c>
      <c r="D68" s="18"/>
      <c r="E68" s="18"/>
      <c r="F68" s="23"/>
    </row>
    <row r="69" spans="1:6" x14ac:dyDescent="0.25">
      <c r="A69" s="200"/>
      <c r="B69" s="44" t="s">
        <v>1077</v>
      </c>
      <c r="C69" s="45">
        <v>1</v>
      </c>
      <c r="D69" s="45">
        <v>1</v>
      </c>
      <c r="E69" s="45">
        <v>1</v>
      </c>
      <c r="F69" s="23"/>
    </row>
    <row r="70" spans="1:6" x14ac:dyDescent="0.25">
      <c r="A70" s="201"/>
      <c r="B70" s="44" t="s">
        <v>106</v>
      </c>
      <c r="C70" s="18"/>
      <c r="D70" s="18"/>
      <c r="E70" s="18"/>
      <c r="F70" s="23"/>
    </row>
    <row r="71" spans="1:6" x14ac:dyDescent="0.25">
      <c r="A71" s="194" t="s">
        <v>1078</v>
      </c>
      <c r="B71" s="195"/>
      <c r="C71" s="46">
        <v>2</v>
      </c>
      <c r="D71" s="46">
        <v>1</v>
      </c>
      <c r="E71" s="46">
        <v>1</v>
      </c>
      <c r="F71" s="47"/>
    </row>
  </sheetData>
  <sheetProtection algorithmName="SHA-512" hashValue="Fncp/rdw7uLL14Wl2DYpyjtDP8lVhiwkPQguqCIFLeg7c8u44Zw7RWtvfZYWI/8kIxFk3k5NiVWxp8WpTejpmw==" saltValue="InndRkad4zVMRSqM7Fh5E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8" t="s">
        <v>10</v>
      </c>
      <c r="C4" s="11" t="s">
        <v>2</v>
      </c>
    </row>
    <row r="5" spans="1:3" x14ac:dyDescent="0.25">
      <c r="A5" s="187" t="s">
        <v>1081</v>
      </c>
      <c r="B5" s="13" t="s">
        <v>1082</v>
      </c>
      <c r="C5" s="24">
        <v>158</v>
      </c>
    </row>
    <row r="6" spans="1:3" x14ac:dyDescent="0.25">
      <c r="A6" s="188"/>
      <c r="B6" s="13" t="s">
        <v>1024</v>
      </c>
      <c r="C6" s="24">
        <v>24</v>
      </c>
    </row>
    <row r="7" spans="1:3" x14ac:dyDescent="0.25">
      <c r="A7" s="188"/>
      <c r="B7" s="13" t="s">
        <v>1083</v>
      </c>
      <c r="C7" s="24">
        <v>549</v>
      </c>
    </row>
    <row r="8" spans="1:3" x14ac:dyDescent="0.25">
      <c r="A8" s="188"/>
      <c r="B8" s="13" t="s">
        <v>1084</v>
      </c>
      <c r="C8" s="24">
        <v>129</v>
      </c>
    </row>
    <row r="9" spans="1:3" x14ac:dyDescent="0.25">
      <c r="A9" s="188"/>
      <c r="B9" s="13" t="s">
        <v>1026</v>
      </c>
      <c r="C9" s="23"/>
    </row>
    <row r="10" spans="1:3" x14ac:dyDescent="0.25">
      <c r="A10" s="188"/>
      <c r="B10" s="13" t="s">
        <v>1027</v>
      </c>
      <c r="C10" s="23"/>
    </row>
    <row r="11" spans="1:3" x14ac:dyDescent="0.25">
      <c r="A11" s="188"/>
      <c r="B11" s="13" t="s">
        <v>1085</v>
      </c>
      <c r="C11" s="24">
        <v>2</v>
      </c>
    </row>
    <row r="12" spans="1:3" x14ac:dyDescent="0.25">
      <c r="A12" s="189"/>
      <c r="B12" s="13" t="s">
        <v>1086</v>
      </c>
      <c r="C12" s="23"/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8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243</v>
      </c>
    </row>
    <row r="17" spans="1:3" x14ac:dyDescent="0.25">
      <c r="A17" s="22" t="s">
        <v>1089</v>
      </c>
      <c r="B17" s="17"/>
      <c r="C17" s="24">
        <v>63</v>
      </c>
    </row>
    <row r="18" spans="1:3" x14ac:dyDescent="0.25">
      <c r="A18" s="22" t="s">
        <v>1090</v>
      </c>
      <c r="B18" s="17"/>
      <c r="C18" s="24">
        <v>92</v>
      </c>
    </row>
    <row r="19" spans="1:3" x14ac:dyDescent="0.25">
      <c r="A19" s="22" t="s">
        <v>1091</v>
      </c>
      <c r="B19" s="17"/>
      <c r="C19" s="24">
        <v>72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8" t="s">
        <v>10</v>
      </c>
      <c r="C22" s="11" t="s">
        <v>2</v>
      </c>
    </row>
    <row r="23" spans="1:3" x14ac:dyDescent="0.25">
      <c r="A23" s="22" t="s">
        <v>1093</v>
      </c>
      <c r="B23" s="17"/>
      <c r="C23" s="23"/>
    </row>
    <row r="24" spans="1:3" x14ac:dyDescent="0.25">
      <c r="A24" s="22" t="s">
        <v>1094</v>
      </c>
      <c r="B24" s="17"/>
      <c r="C24" s="24">
        <v>7</v>
      </c>
    </row>
    <row r="25" spans="1:3" x14ac:dyDescent="0.25">
      <c r="A25" s="22" t="s">
        <v>1095</v>
      </c>
      <c r="B25" s="17"/>
      <c r="C25" s="24">
        <v>3</v>
      </c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4">
        <v>233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8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3"/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8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5</v>
      </c>
    </row>
    <row r="38" spans="1:3" x14ac:dyDescent="0.25">
      <c r="A38" s="22" t="s">
        <v>1103</v>
      </c>
      <c r="B38" s="17"/>
      <c r="C38" s="24">
        <v>64</v>
      </c>
    </row>
    <row r="39" spans="1:3" x14ac:dyDescent="0.25">
      <c r="A39" s="22" t="s">
        <v>1104</v>
      </c>
      <c r="B39" s="17"/>
      <c r="C39" s="24">
        <v>78</v>
      </c>
    </row>
    <row r="40" spans="1:3" x14ac:dyDescent="0.25">
      <c r="A40" s="22" t="s">
        <v>1105</v>
      </c>
      <c r="B40" s="17"/>
      <c r="C40" s="24">
        <v>30</v>
      </c>
    </row>
    <row r="41" spans="1:3" x14ac:dyDescent="0.25">
      <c r="A41" s="22" t="s">
        <v>1106</v>
      </c>
      <c r="B41" s="17"/>
      <c r="C41" s="24">
        <v>31</v>
      </c>
    </row>
    <row r="42" spans="1:3" x14ac:dyDescent="0.25">
      <c r="A42" s="22" t="s">
        <v>1107</v>
      </c>
      <c r="B42" s="17"/>
      <c r="C42" s="24">
        <v>17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8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2</v>
      </c>
    </row>
    <row r="47" spans="1:3" x14ac:dyDescent="0.25">
      <c r="A47" s="22" t="s">
        <v>1110</v>
      </c>
      <c r="B47" s="17"/>
      <c r="C47" s="24">
        <v>8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8" t="s">
        <v>10</v>
      </c>
      <c r="C50" s="11" t="s">
        <v>2</v>
      </c>
    </row>
    <row r="51" spans="1:6" x14ac:dyDescent="0.25">
      <c r="A51" s="187" t="s">
        <v>1112</v>
      </c>
      <c r="B51" s="13" t="s">
        <v>1113</v>
      </c>
      <c r="C51" s="24">
        <v>50</v>
      </c>
    </row>
    <row r="52" spans="1:6" x14ac:dyDescent="0.25">
      <c r="A52" s="188"/>
      <c r="B52" s="13" t="s">
        <v>1114</v>
      </c>
      <c r="C52" s="24">
        <v>34</v>
      </c>
    </row>
    <row r="53" spans="1:6" x14ac:dyDescent="0.25">
      <c r="A53" s="188"/>
      <c r="B53" s="13" t="s">
        <v>1115</v>
      </c>
      <c r="C53" s="24">
        <v>49</v>
      </c>
    </row>
    <row r="54" spans="1:6" x14ac:dyDescent="0.25">
      <c r="A54" s="189"/>
      <c r="B54" s="13" t="s">
        <v>1116</v>
      </c>
      <c r="C54" s="24">
        <v>2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8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1</v>
      </c>
    </row>
    <row r="59" spans="1:6" x14ac:dyDescent="0.25">
      <c r="A59" s="22" t="s">
        <v>109</v>
      </c>
      <c r="B59" s="17"/>
      <c r="C59" s="24">
        <v>1</v>
      </c>
    </row>
    <row r="60" spans="1:6" x14ac:dyDescent="0.25">
      <c r="A60" s="22" t="s">
        <v>1055</v>
      </c>
      <c r="B60" s="17"/>
      <c r="C60" s="23"/>
    </row>
    <row r="61" spans="1:6" x14ac:dyDescent="0.25">
      <c r="A61" s="8" t="s">
        <v>1056</v>
      </c>
    </row>
    <row r="62" spans="1:6" ht="33.75" x14ac:dyDescent="0.25">
      <c r="A62" s="9" t="s">
        <v>9</v>
      </c>
      <c r="B62" s="48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7" t="s">
        <v>954</v>
      </c>
      <c r="B63" s="13" t="s">
        <v>1058</v>
      </c>
      <c r="C63" s="18"/>
      <c r="D63" s="18"/>
      <c r="E63" s="18"/>
      <c r="F63" s="23"/>
    </row>
    <row r="64" spans="1:6" x14ac:dyDescent="0.25">
      <c r="A64" s="188"/>
      <c r="B64" s="13" t="s">
        <v>1059</v>
      </c>
      <c r="C64" s="18"/>
      <c r="D64" s="18"/>
      <c r="E64" s="18"/>
      <c r="F64" s="23"/>
    </row>
    <row r="65" spans="1:6" x14ac:dyDescent="0.25">
      <c r="A65" s="188"/>
      <c r="B65" s="13" t="s">
        <v>1060</v>
      </c>
      <c r="C65" s="18"/>
      <c r="D65" s="18"/>
      <c r="E65" s="18"/>
      <c r="F65" s="23"/>
    </row>
    <row r="66" spans="1:6" x14ac:dyDescent="0.25">
      <c r="A66" s="188"/>
      <c r="B66" s="13" t="s">
        <v>1061</v>
      </c>
      <c r="C66" s="18"/>
      <c r="D66" s="18"/>
      <c r="E66" s="18"/>
      <c r="F66" s="23"/>
    </row>
    <row r="67" spans="1:6" x14ac:dyDescent="0.25">
      <c r="A67" s="188"/>
      <c r="B67" s="13" t="s">
        <v>329</v>
      </c>
      <c r="C67" s="14">
        <v>1</v>
      </c>
      <c r="D67" s="14">
        <v>13</v>
      </c>
      <c r="E67" s="14">
        <v>4</v>
      </c>
      <c r="F67" s="24">
        <v>6</v>
      </c>
    </row>
    <row r="68" spans="1:6" x14ac:dyDescent="0.25">
      <c r="A68" s="188"/>
      <c r="B68" s="13" t="s">
        <v>1117</v>
      </c>
      <c r="C68" s="14">
        <v>380</v>
      </c>
      <c r="D68" s="14">
        <v>127</v>
      </c>
      <c r="E68" s="14">
        <v>38</v>
      </c>
      <c r="F68" s="24">
        <v>54</v>
      </c>
    </row>
    <row r="69" spans="1:6" x14ac:dyDescent="0.25">
      <c r="A69" s="188"/>
      <c r="B69" s="13" t="s">
        <v>1118</v>
      </c>
      <c r="C69" s="14">
        <v>98</v>
      </c>
      <c r="D69" s="14">
        <v>19</v>
      </c>
      <c r="E69" s="14">
        <v>4</v>
      </c>
      <c r="F69" s="24">
        <v>9</v>
      </c>
    </row>
    <row r="70" spans="1:6" x14ac:dyDescent="0.25">
      <c r="A70" s="188"/>
      <c r="B70" s="13" t="s">
        <v>1064</v>
      </c>
      <c r="C70" s="18"/>
      <c r="D70" s="14">
        <v>3</v>
      </c>
      <c r="E70" s="18"/>
      <c r="F70" s="24">
        <v>1</v>
      </c>
    </row>
    <row r="71" spans="1:6" x14ac:dyDescent="0.25">
      <c r="A71" s="188"/>
      <c r="B71" s="13" t="s">
        <v>1119</v>
      </c>
      <c r="C71" s="18"/>
      <c r="D71" s="18"/>
      <c r="E71" s="18"/>
      <c r="F71" s="23"/>
    </row>
    <row r="72" spans="1:6" x14ac:dyDescent="0.25">
      <c r="A72" s="188"/>
      <c r="B72" s="13" t="s">
        <v>1120</v>
      </c>
      <c r="C72" s="14">
        <v>10</v>
      </c>
      <c r="D72" s="14">
        <v>25</v>
      </c>
      <c r="E72" s="14">
        <v>4</v>
      </c>
      <c r="F72" s="24">
        <v>7</v>
      </c>
    </row>
    <row r="73" spans="1:6" x14ac:dyDescent="0.25">
      <c r="A73" s="188"/>
      <c r="B73" s="13" t="s">
        <v>1121</v>
      </c>
      <c r="C73" s="14">
        <v>5</v>
      </c>
      <c r="D73" s="14">
        <v>6</v>
      </c>
      <c r="E73" s="14">
        <v>1</v>
      </c>
      <c r="F73" s="24">
        <v>3</v>
      </c>
    </row>
    <row r="74" spans="1:6" x14ac:dyDescent="0.25">
      <c r="A74" s="188"/>
      <c r="B74" s="13" t="s">
        <v>1068</v>
      </c>
      <c r="C74" s="14">
        <v>1</v>
      </c>
      <c r="D74" s="18"/>
      <c r="E74" s="18"/>
      <c r="F74" s="23"/>
    </row>
    <row r="75" spans="1:6" x14ac:dyDescent="0.25">
      <c r="A75" s="188"/>
      <c r="B75" s="13" t="s">
        <v>400</v>
      </c>
      <c r="C75" s="18"/>
      <c r="D75" s="18"/>
      <c r="E75" s="18"/>
      <c r="F75" s="23"/>
    </row>
    <row r="76" spans="1:6" x14ac:dyDescent="0.25">
      <c r="A76" s="188"/>
      <c r="B76" s="13" t="s">
        <v>1069</v>
      </c>
      <c r="C76" s="18"/>
      <c r="D76" s="18"/>
      <c r="E76" s="18"/>
      <c r="F76" s="23"/>
    </row>
    <row r="77" spans="1:6" x14ac:dyDescent="0.25">
      <c r="A77" s="188"/>
      <c r="B77" s="13" t="s">
        <v>1070</v>
      </c>
      <c r="C77" s="18"/>
      <c r="D77" s="18"/>
      <c r="E77" s="18"/>
      <c r="F77" s="23"/>
    </row>
    <row r="78" spans="1:6" x14ac:dyDescent="0.25">
      <c r="A78" s="188"/>
      <c r="B78" s="13" t="s">
        <v>1071</v>
      </c>
      <c r="C78" s="14">
        <v>2</v>
      </c>
      <c r="D78" s="14">
        <v>1</v>
      </c>
      <c r="E78" s="18"/>
      <c r="F78" s="23"/>
    </row>
    <row r="79" spans="1:6" x14ac:dyDescent="0.25">
      <c r="A79" s="188"/>
      <c r="B79" s="13" t="s">
        <v>1072</v>
      </c>
      <c r="C79" s="14">
        <v>194</v>
      </c>
      <c r="D79" s="14">
        <v>90</v>
      </c>
      <c r="E79" s="14">
        <v>25</v>
      </c>
      <c r="F79" s="24">
        <v>34</v>
      </c>
    </row>
    <row r="80" spans="1:6" x14ac:dyDescent="0.25">
      <c r="A80" s="188"/>
      <c r="B80" s="13" t="s">
        <v>1073</v>
      </c>
      <c r="C80" s="18"/>
      <c r="D80" s="14">
        <v>2</v>
      </c>
      <c r="E80" s="18"/>
      <c r="F80" s="23"/>
    </row>
    <row r="81" spans="1:6" x14ac:dyDescent="0.25">
      <c r="A81" s="189"/>
      <c r="B81" s="13" t="s">
        <v>1074</v>
      </c>
      <c r="C81" s="18"/>
      <c r="D81" s="14">
        <v>1</v>
      </c>
      <c r="E81" s="18"/>
      <c r="F81" s="24">
        <v>1</v>
      </c>
    </row>
    <row r="82" spans="1:6" x14ac:dyDescent="0.25">
      <c r="A82" s="202" t="s">
        <v>1075</v>
      </c>
      <c r="B82" s="203"/>
      <c r="C82" s="32">
        <v>691</v>
      </c>
      <c r="D82" s="32">
        <v>287</v>
      </c>
      <c r="E82" s="32">
        <v>76</v>
      </c>
      <c r="F82" s="32">
        <v>115</v>
      </c>
    </row>
    <row r="83" spans="1:6" x14ac:dyDescent="0.25">
      <c r="A83" s="187" t="s">
        <v>1122</v>
      </c>
      <c r="B83" s="13" t="s">
        <v>1076</v>
      </c>
      <c r="C83" s="18"/>
      <c r="D83" s="18"/>
      <c r="E83" s="18"/>
      <c r="F83" s="23"/>
    </row>
    <row r="84" spans="1:6" x14ac:dyDescent="0.25">
      <c r="A84" s="188"/>
      <c r="B84" s="13" t="s">
        <v>1077</v>
      </c>
      <c r="C84" s="18"/>
      <c r="D84" s="18"/>
      <c r="E84" s="18"/>
      <c r="F84" s="23"/>
    </row>
    <row r="85" spans="1:6" x14ac:dyDescent="0.25">
      <c r="A85" s="189"/>
      <c r="B85" s="13" t="s">
        <v>106</v>
      </c>
      <c r="C85" s="14">
        <v>5</v>
      </c>
      <c r="D85" s="18"/>
      <c r="E85" s="18"/>
      <c r="F85" s="23"/>
    </row>
    <row r="86" spans="1:6" x14ac:dyDescent="0.25">
      <c r="A86" s="202" t="s">
        <v>1123</v>
      </c>
      <c r="B86" s="203"/>
      <c r="C86" s="32">
        <v>5</v>
      </c>
      <c r="D86" s="47"/>
      <c r="E86" s="47"/>
      <c r="F86" s="47"/>
    </row>
  </sheetData>
  <sheetProtection algorithmName="SHA-512" hashValue="zIMDv4I9WY3oO+nUKQha6Fqd87b25UrvzKxsT7uA52H4Ctw9AYgLoVnpO7z5OowswF8nPwUb/e4i485Zg4IioA==" saltValue="MolhGeu+kGXi3YQubU+DR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3</v>
      </c>
    </row>
    <row r="6" spans="1:3" x14ac:dyDescent="0.25">
      <c r="A6" s="12" t="s">
        <v>1127</v>
      </c>
      <c r="B6" s="17"/>
      <c r="C6" s="24">
        <v>14</v>
      </c>
    </row>
    <row r="7" spans="1:3" x14ac:dyDescent="0.25">
      <c r="A7" s="12" t="s">
        <v>1128</v>
      </c>
      <c r="B7" s="17"/>
      <c r="C7" s="23"/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2</v>
      </c>
    </row>
    <row r="14" spans="1:3" x14ac:dyDescent="0.25">
      <c r="A14" s="12" t="s">
        <v>1127</v>
      </c>
      <c r="B14" s="17"/>
      <c r="C14" s="24">
        <v>5</v>
      </c>
    </row>
    <row r="15" spans="1:3" x14ac:dyDescent="0.25">
      <c r="A15" s="12" t="s">
        <v>1132</v>
      </c>
      <c r="B15" s="17"/>
      <c r="C15" s="23"/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3"/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/>
    </row>
    <row r="22" spans="1:3" x14ac:dyDescent="0.25">
      <c r="A22" s="12" t="s">
        <v>1134</v>
      </c>
      <c r="B22" s="17"/>
      <c r="C22" s="23"/>
    </row>
    <row r="23" spans="1:3" x14ac:dyDescent="0.25">
      <c r="A23" s="12" t="s">
        <v>1135</v>
      </c>
      <c r="B23" s="17"/>
      <c r="C23" s="23"/>
    </row>
    <row r="24" spans="1:3" x14ac:dyDescent="0.25">
      <c r="A24" s="12" t="s">
        <v>1136</v>
      </c>
      <c r="B24" s="17"/>
      <c r="C24" s="23"/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1</v>
      </c>
    </row>
    <row r="29" spans="1:3" x14ac:dyDescent="0.25">
      <c r="A29" s="12" t="s">
        <v>1139</v>
      </c>
      <c r="B29" s="17"/>
      <c r="C29" s="24">
        <v>2</v>
      </c>
    </row>
    <row r="30" spans="1:3" x14ac:dyDescent="0.25">
      <c r="A30" s="12" t="s">
        <v>1140</v>
      </c>
      <c r="B30" s="17"/>
      <c r="C30" s="24">
        <v>3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3"/>
    </row>
    <row r="36" spans="1:3" x14ac:dyDescent="0.25">
      <c r="A36" s="12" t="s">
        <v>1144</v>
      </c>
      <c r="B36" s="17"/>
      <c r="C36" s="23"/>
    </row>
  </sheetData>
  <sheetProtection algorithmName="SHA-512" hashValue="1RreP86CoWNc+rNJPuv4pwYmDLOGofVaEjT2j/OAJyPv8WHaybbzhQhYP8wyE/VemunibDORw5+HGpqXKJnwdA==" saltValue="w1aS9SVIFPoyA5Y+ThqIW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20</v>
      </c>
    </row>
    <row r="6" spans="1:3" x14ac:dyDescent="0.25">
      <c r="A6" s="12" t="s">
        <v>1148</v>
      </c>
      <c r="B6" s="17"/>
      <c r="C6" s="24">
        <v>13</v>
      </c>
    </row>
    <row r="7" spans="1:3" x14ac:dyDescent="0.25">
      <c r="A7" s="12" t="s">
        <v>1149</v>
      </c>
      <c r="B7" s="17"/>
      <c r="C7" s="24">
        <v>2</v>
      </c>
    </row>
    <row r="8" spans="1:3" x14ac:dyDescent="0.25">
      <c r="A8" s="12" t="s">
        <v>1150</v>
      </c>
      <c r="B8" s="17"/>
      <c r="C8" s="24">
        <v>6</v>
      </c>
    </row>
    <row r="9" spans="1:3" x14ac:dyDescent="0.25">
      <c r="A9" s="12" t="s">
        <v>1151</v>
      </c>
      <c r="B9" s="17"/>
      <c r="C9" s="23"/>
    </row>
    <row r="10" spans="1:3" x14ac:dyDescent="0.25">
      <c r="A10" s="12" t="s">
        <v>1152</v>
      </c>
      <c r="B10" s="17"/>
      <c r="C10" s="24">
        <v>5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10</v>
      </c>
    </row>
    <row r="15" spans="1:3" x14ac:dyDescent="0.25">
      <c r="A15" s="12" t="s">
        <v>1155</v>
      </c>
      <c r="B15" s="17"/>
      <c r="C15" s="23"/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1</v>
      </c>
    </row>
    <row r="21" spans="1:3" x14ac:dyDescent="0.25">
      <c r="A21" s="12" t="s">
        <v>1159</v>
      </c>
      <c r="B21" s="17"/>
      <c r="C21" s="23"/>
    </row>
    <row r="22" spans="1:3" x14ac:dyDescent="0.25">
      <c r="A22" s="12" t="s">
        <v>1160</v>
      </c>
      <c r="B22" s="17"/>
      <c r="C22" s="23"/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4">
        <v>1</v>
      </c>
    </row>
    <row r="35" spans="1:3" x14ac:dyDescent="0.25">
      <c r="A35" s="12" t="s">
        <v>1169</v>
      </c>
      <c r="B35" s="17"/>
      <c r="C35" s="24">
        <v>1</v>
      </c>
    </row>
    <row r="36" spans="1:3" x14ac:dyDescent="0.25">
      <c r="A36" s="12" t="s">
        <v>1170</v>
      </c>
      <c r="B36" s="17"/>
      <c r="C36" s="24">
        <v>3</v>
      </c>
    </row>
    <row r="37" spans="1:3" x14ac:dyDescent="0.25">
      <c r="A37" s="12" t="s">
        <v>1088</v>
      </c>
      <c r="B37" s="17"/>
      <c r="C37" s="23"/>
    </row>
    <row r="38" spans="1:3" x14ac:dyDescent="0.25">
      <c r="A38" s="12" t="s">
        <v>1171</v>
      </c>
      <c r="B38" s="17"/>
      <c r="C38" s="23"/>
    </row>
    <row r="39" spans="1:3" x14ac:dyDescent="0.25">
      <c r="A39" s="12" t="s">
        <v>1172</v>
      </c>
      <c r="B39" s="17"/>
      <c r="C39" s="24">
        <v>3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4">
        <v>32</v>
      </c>
    </row>
    <row r="44" spans="1:3" x14ac:dyDescent="0.25">
      <c r="A44" s="12" t="s">
        <v>1169</v>
      </c>
      <c r="B44" s="17"/>
      <c r="C44" s="24">
        <v>1</v>
      </c>
    </row>
    <row r="45" spans="1:3" x14ac:dyDescent="0.25">
      <c r="A45" s="12" t="s">
        <v>1170</v>
      </c>
      <c r="B45" s="17"/>
      <c r="C45" s="24">
        <v>3</v>
      </c>
    </row>
    <row r="46" spans="1:3" x14ac:dyDescent="0.25">
      <c r="A46" s="12" t="s">
        <v>1088</v>
      </c>
      <c r="B46" s="17"/>
      <c r="C46" s="24">
        <v>1</v>
      </c>
    </row>
    <row r="47" spans="1:3" x14ac:dyDescent="0.25">
      <c r="A47" s="12" t="s">
        <v>1171</v>
      </c>
      <c r="B47" s="17"/>
      <c r="C47" s="23"/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4">
        <v>1</v>
      </c>
    </row>
    <row r="52" spans="1:3" x14ac:dyDescent="0.25">
      <c r="A52" s="12" t="s">
        <v>1169</v>
      </c>
      <c r="B52" s="17"/>
      <c r="C52" s="24">
        <v>1</v>
      </c>
    </row>
    <row r="53" spans="1:3" x14ac:dyDescent="0.25">
      <c r="A53" s="12" t="s">
        <v>1170</v>
      </c>
      <c r="B53" s="17"/>
      <c r="C53" s="24">
        <v>2</v>
      </c>
    </row>
    <row r="54" spans="1:3" x14ac:dyDescent="0.25">
      <c r="A54" s="12" t="s">
        <v>1088</v>
      </c>
      <c r="B54" s="17"/>
      <c r="C54" s="23"/>
    </row>
    <row r="55" spans="1:3" x14ac:dyDescent="0.25">
      <c r="A55" s="12" t="s">
        <v>1171</v>
      </c>
      <c r="B55" s="17"/>
      <c r="C55" s="23"/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/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4">
        <v>2</v>
      </c>
    </row>
    <row r="62" spans="1:3" x14ac:dyDescent="0.25">
      <c r="A62" s="12" t="s">
        <v>1088</v>
      </c>
      <c r="B62" s="17"/>
      <c r="C62" s="23"/>
    </row>
    <row r="63" spans="1:3" x14ac:dyDescent="0.25">
      <c r="A63" s="12" t="s">
        <v>1171</v>
      </c>
      <c r="B63" s="17"/>
      <c r="C63" s="23"/>
    </row>
  </sheetData>
  <sheetProtection algorithmName="SHA-512" hashValue="bDg7WdWSXxq5QRgdNvBkiCbEu7APk6ChVHTAZe2c+8AdK/sBimvJ9gNfG4GOBW171yct4ttt2K+UKYYrfVRqew==" saltValue="pXd4L80qDWuE2ypP7JIpG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4" t="s">
        <v>640</v>
      </c>
      <c r="B4" s="205"/>
      <c r="C4" s="32">
        <v>211</v>
      </c>
      <c r="D4" s="32">
        <v>226</v>
      </c>
      <c r="E4" s="33">
        <v>-1</v>
      </c>
      <c r="F4" s="32">
        <v>737</v>
      </c>
      <c r="G4" s="32">
        <v>671</v>
      </c>
      <c r="H4" s="32">
        <v>123</v>
      </c>
      <c r="I4" s="32">
        <v>102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</v>
      </c>
      <c r="P4" s="32">
        <v>798</v>
      </c>
    </row>
    <row r="5" spans="1:16" ht="45" x14ac:dyDescent="0.25">
      <c r="A5" s="49" t="s">
        <v>641</v>
      </c>
      <c r="B5" s="49" t="s">
        <v>642</v>
      </c>
      <c r="C5" s="14">
        <v>1</v>
      </c>
      <c r="D5" s="14">
        <v>2</v>
      </c>
      <c r="E5" s="31">
        <v>-1</v>
      </c>
      <c r="F5" s="14">
        <v>8</v>
      </c>
      <c r="G5" s="14">
        <v>3</v>
      </c>
      <c r="H5" s="14">
        <v>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4</v>
      </c>
    </row>
    <row r="6" spans="1:16" ht="33.75" x14ac:dyDescent="0.25">
      <c r="A6" s="49" t="s">
        <v>643</v>
      </c>
      <c r="B6" s="49" t="s">
        <v>644</v>
      </c>
      <c r="C6" s="14">
        <v>138</v>
      </c>
      <c r="D6" s="14">
        <v>142</v>
      </c>
      <c r="E6" s="31">
        <v>-1</v>
      </c>
      <c r="F6" s="14">
        <v>399</v>
      </c>
      <c r="G6" s="14">
        <v>364</v>
      </c>
      <c r="H6" s="14">
        <v>69</v>
      </c>
      <c r="I6" s="14">
        <v>59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435</v>
      </c>
    </row>
    <row r="7" spans="1:16" ht="22.5" x14ac:dyDescent="0.25">
      <c r="A7" s="49" t="s">
        <v>645</v>
      </c>
      <c r="B7" s="49" t="s">
        <v>646</v>
      </c>
      <c r="C7" s="14">
        <v>8</v>
      </c>
      <c r="D7" s="14">
        <v>8</v>
      </c>
      <c r="E7" s="31">
        <v>0</v>
      </c>
      <c r="F7" s="14">
        <v>3</v>
      </c>
      <c r="G7" s="14">
        <v>9</v>
      </c>
      <c r="H7" s="14">
        <v>4</v>
      </c>
      <c r="I7" s="14">
        <v>8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15</v>
      </c>
    </row>
    <row r="8" spans="1:16" ht="33.75" x14ac:dyDescent="0.25">
      <c r="A8" s="49" t="s">
        <v>647</v>
      </c>
      <c r="B8" s="49" t="s">
        <v>648</v>
      </c>
      <c r="C8" s="14">
        <v>0</v>
      </c>
      <c r="D8" s="14">
        <v>1</v>
      </c>
      <c r="E8" s="31">
        <v>-1</v>
      </c>
      <c r="F8" s="14">
        <v>1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5" x14ac:dyDescent="0.25">
      <c r="A9" s="49" t="s">
        <v>649</v>
      </c>
      <c r="B9" s="49" t="s">
        <v>650</v>
      </c>
      <c r="C9" s="14">
        <v>5</v>
      </c>
      <c r="D9" s="14">
        <v>7</v>
      </c>
      <c r="E9" s="31">
        <v>-1</v>
      </c>
      <c r="F9" s="14">
        <v>11</v>
      </c>
      <c r="G9" s="14">
        <v>6</v>
      </c>
      <c r="H9" s="14">
        <v>4</v>
      </c>
      <c r="I9" s="14">
        <v>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21</v>
      </c>
    </row>
    <row r="10" spans="1:16" ht="33.75" x14ac:dyDescent="0.25">
      <c r="A10" s="49" t="s">
        <v>651</v>
      </c>
      <c r="B10" s="49" t="s">
        <v>652</v>
      </c>
      <c r="C10" s="14">
        <v>55</v>
      </c>
      <c r="D10" s="14">
        <v>63</v>
      </c>
      <c r="E10" s="31">
        <v>-1</v>
      </c>
      <c r="F10" s="14">
        <v>315</v>
      </c>
      <c r="G10" s="14">
        <v>288</v>
      </c>
      <c r="H10" s="14">
        <v>41</v>
      </c>
      <c r="I10" s="14">
        <v>32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322</v>
      </c>
    </row>
    <row r="11" spans="1:16" ht="45" x14ac:dyDescent="0.25">
      <c r="A11" s="49" t="s">
        <v>653</v>
      </c>
      <c r="B11" s="49" t="s">
        <v>654</v>
      </c>
      <c r="C11" s="14">
        <v>4</v>
      </c>
      <c r="D11" s="14">
        <v>3</v>
      </c>
      <c r="E11" s="31">
        <v>0</v>
      </c>
      <c r="F11" s="14">
        <v>0</v>
      </c>
      <c r="G11" s="14">
        <v>0</v>
      </c>
      <c r="H11" s="14">
        <v>4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24">
        <v>0</v>
      </c>
    </row>
  </sheetData>
  <sheetProtection algorithmName="SHA-512" hashValue="U4rrhBJpP/dPvl4D2HyrUJALRF1EZM0sVsoJiEUn0mvgSI+q6GohGHnw1SyAiNOk+CdABr8a7xCwIzOHD/+/2A==" saltValue="aNbc9MrRGAC7Qi/ETXeQC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E4181-722C-4825-8D15-7603C1356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9633BB-3AA4-4B8F-9A4C-408C00CF8328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9AC96669-1A2C-461B-8603-B27462B32C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2023-04-13T08:23:04Z</dcterms:created>
  <dcterms:modified xsi:type="dcterms:W3CDTF">2023-05-30T11:35:14Z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