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2" documentId="13_ncr:1_{FDBF1308-1731-40B5-872D-0EC0C3025C0A}" xr6:coauthVersionLast="47" xr6:coauthVersionMax="47" xr10:uidLastSave="{EEC1D58A-7AD8-444A-9D72-A736B0CE5B6C}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9F7806F-93D5-4843-BBC7-BA69FA8266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C5A6C2E-6820-4E76-9E60-0A052CC843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C8F361F-544D-402A-A62D-B99EAA08A2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4224C7D-F5C1-4CC8-A1BB-88ABEF55A5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72B3C36-4A88-4C5A-9294-061140DB74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D035716-5F2D-486C-9D7F-B72CB56436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83B6015-D88C-4E31-B0A8-FF1D2E6249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2797D2E-E029-4238-8945-90076F9BCC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F405594-DBD6-404F-8739-A2D678FC4B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A64407-893D-40FA-B4D8-39A4097F2C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832DEDB-A251-4C11-90B3-73E2CFCC89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D987674-94EF-4A28-AE17-92974BAD34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D670CF8-9F8B-4DA0-99BD-3BF57CF51C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DF85C6-9DBD-4596-B561-EB985D4D36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CB55588-A211-4E54-B76D-5AE1A2E0DF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F3EEE82-4A87-4F2D-B84B-EE444EBD21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70E456-95EF-4E1C-93CD-5757F09BF1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F1F49FB-F94F-4E7C-8A0C-0D21AA4EB5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47A6351-7858-4484-9F63-331B45CEE9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CB0D40A-41D2-4ED3-9052-CE45D2776B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4A4F235-9273-48E3-81C4-DAFD33D174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06AB19C-464A-44EF-A8D9-6B15E53101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2004D55-3D69-4253-94A0-AAAA199C80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22F7B5D-DBB4-4C37-98E5-1BBE22E046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9776776-0AFA-4A8A-AB47-E87A37B13F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8DF3F78-C7D1-4897-A014-C1C9B43FEA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9B89AA1-4779-4B8C-BB6A-73D34B84A4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8E6514D-5551-4A22-A123-4AE0DC866B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4634C05-6F85-4CE5-AC85-9A549118A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3A26077-63A1-4D93-BC06-A435C994DA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E79AB4-1856-4BD1-85D6-15C2BD2BB0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11D855-CF24-4330-AAC4-8C705C6EF7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<sst xmlns="http://schemas.openxmlformats.org/spreadsheetml/2006/main" count="2996" uniqueCount="1831">
  <si>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</si>
  <si>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</si>
  <si>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</si>
  <si>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</si>
  <si>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</si>
  <si>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</si>
  <si>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Málaga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</si>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</sst>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4B20BA15-E42D-423E-A72A-0481B6215F97}"/>
    <cellStyle name="Normal" xfId="0" builtinId="0"/>
    <cellStyle name="Normal 2" xfId="1" xr:uid="{DA310E81-AABB-40A6-93B5-41C0550C2C4B}"/>
    <cellStyle name="Normal 3" xfId="3" xr:uid="{47674B8B-C2CA-4E25-A343-5D788DA466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37-40FC-A6A9-5951952F1E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37-40FC-A6A9-5951952F1E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11175</c:v>
                </c:pt>
                <c:pt idx="1">
                  <c:v>92892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7-40FC-A6A9-5951952F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E6-4165-846D-3DCAE43E4E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E6-4165-846D-3DCAE43E4E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E6-4165-846D-3DCAE43E4EE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88</c:v>
                </c:pt>
                <c:pt idx="1">
                  <c:v>2325</c:v>
                </c:pt>
                <c:pt idx="2">
                  <c:v>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E6-4165-846D-3DCAE43E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12-48F2-B747-B09E8F8B34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12-48F2-B747-B09E8F8B34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12-48F2-B747-B09E8F8B34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3107</c:v>
                </c:pt>
                <c:pt idx="1">
                  <c:v>1221</c:v>
                </c:pt>
                <c:pt idx="2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2-48F2-B747-B09E8F8B3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61-4854-8631-798326CA18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61-4854-8631-798326CA18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23</c:v>
                </c:pt>
                <c:pt idx="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61-4854-8631-798326CA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65-4519-AFB6-1C4FB0A628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65-4519-AFB6-1C4FB0A628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8011</c:v>
                </c:pt>
                <c:pt idx="1">
                  <c:v>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5-4519-AFB6-1C4FB0A6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1246</c:v>
              </c:pt>
              <c:pt idx="1">
                <c:v>9478</c:v>
              </c:pt>
              <c:pt idx="2">
                <c:v>91</c:v>
              </c:pt>
              <c:pt idx="3">
                <c:v>22</c:v>
              </c:pt>
              <c:pt idx="4">
                <c:v>338</c:v>
              </c:pt>
            </c:numLit>
          </c:val>
          <c:extLst>
            <c:ext xmlns:c16="http://schemas.microsoft.com/office/drawing/2014/chart" uri="{C3380CC4-5D6E-409C-BE32-E72D297353CC}">
              <c16:uniqueId val="{00000000-A8F6-4775-AA8B-0987E55E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9641</c:v>
              </c:pt>
              <c:pt idx="1">
                <c:v>7467</c:v>
              </c:pt>
              <c:pt idx="2">
                <c:v>440</c:v>
              </c:pt>
              <c:pt idx="3">
                <c:v>95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F42-46CE-BCFD-7887BA67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339</c:v>
              </c:pt>
              <c:pt idx="2">
                <c:v>121</c:v>
              </c:pt>
              <c:pt idx="3">
                <c:v>17</c:v>
              </c:pt>
              <c:pt idx="4">
                <c:v>107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C7F-403F-AD61-448CD92FA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192</c:v>
              </c:pt>
              <c:pt idx="1">
                <c:v>402</c:v>
              </c:pt>
              <c:pt idx="2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0-763A-40B1-91DF-DBBF04EB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7573</c:v>
              </c:pt>
              <c:pt idx="1">
                <c:v>115</c:v>
              </c:pt>
              <c:pt idx="2">
                <c:v>755</c:v>
              </c:pt>
              <c:pt idx="3">
                <c:v>220</c:v>
              </c:pt>
              <c:pt idx="4">
                <c:v>38</c:v>
              </c:pt>
              <c:pt idx="5">
                <c:v>2</c:v>
              </c:pt>
              <c:pt idx="6">
                <c:v>27</c:v>
              </c:pt>
              <c:pt idx="7">
                <c:v>255</c:v>
              </c:pt>
              <c:pt idx="8">
                <c:v>1602</c:v>
              </c:pt>
              <c:pt idx="9">
                <c:v>1</c:v>
              </c:pt>
              <c:pt idx="10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6BA8-40C8-A79B-CAF162175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1064</c:v>
              </c:pt>
              <c:pt idx="1">
                <c:v>989</c:v>
              </c:pt>
              <c:pt idx="2">
                <c:v>22</c:v>
              </c:pt>
              <c:pt idx="3">
                <c:v>66</c:v>
              </c:pt>
              <c:pt idx="4">
                <c:v>91</c:v>
              </c:pt>
              <c:pt idx="5">
                <c:v>230</c:v>
              </c:pt>
              <c:pt idx="6">
                <c:v>37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1F0-48A9-AAB8-7848C455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FF-4225-AFC0-73AF81A292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FF-4225-AFC0-73AF81A292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FF-4225-AFC0-73AF81A292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1915</c:v>
                </c:pt>
                <c:pt idx="1">
                  <c:v>1349</c:v>
                </c:pt>
                <c:pt idx="2">
                  <c:v>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F-4225-AFC0-73AF81A2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29994</c:v>
              </c:pt>
              <c:pt idx="1">
                <c:v>4365</c:v>
              </c:pt>
              <c:pt idx="2">
                <c:v>2070</c:v>
              </c:pt>
              <c:pt idx="3">
                <c:v>821</c:v>
              </c:pt>
              <c:pt idx="4">
                <c:v>129</c:v>
              </c:pt>
              <c:pt idx="5">
                <c:v>139</c:v>
              </c:pt>
              <c:pt idx="6">
                <c:v>924</c:v>
              </c:pt>
              <c:pt idx="7">
                <c:v>10621</c:v>
              </c:pt>
              <c:pt idx="8">
                <c:v>184</c:v>
              </c:pt>
              <c:pt idx="9">
                <c:v>104</c:v>
              </c:pt>
              <c:pt idx="10">
                <c:v>1215</c:v>
              </c:pt>
              <c:pt idx="11">
                <c:v>812</c:v>
              </c:pt>
              <c:pt idx="12">
                <c:v>505</c:v>
              </c:pt>
              <c:pt idx="13">
                <c:v>148</c:v>
              </c:pt>
              <c:pt idx="14">
                <c:v>1680</c:v>
              </c:pt>
              <c:pt idx="15">
                <c:v>350</c:v>
              </c:pt>
              <c:pt idx="16">
                <c:v>40888</c:v>
              </c:pt>
              <c:pt idx="17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AB18-4077-A2B5-7BA138C9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2982</c:v>
              </c:pt>
              <c:pt idx="2">
                <c:v>381</c:v>
              </c:pt>
              <c:pt idx="3">
                <c:v>61</c:v>
              </c:pt>
              <c:pt idx="4">
                <c:v>932</c:v>
              </c:pt>
              <c:pt idx="5">
                <c:v>86</c:v>
              </c:pt>
              <c:pt idx="6">
                <c:v>3642</c:v>
              </c:pt>
              <c:pt idx="7">
                <c:v>154</c:v>
              </c:pt>
              <c:pt idx="8">
                <c:v>52</c:v>
              </c:pt>
              <c:pt idx="9">
                <c:v>869</c:v>
              </c:pt>
              <c:pt idx="10">
                <c:v>570</c:v>
              </c:pt>
              <c:pt idx="11">
                <c:v>2060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C0E6-46BB-89B3-878FF7A8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239</c:v>
              </c:pt>
              <c:pt idx="1">
                <c:v>901</c:v>
              </c:pt>
              <c:pt idx="2">
                <c:v>340</c:v>
              </c:pt>
              <c:pt idx="3">
                <c:v>43</c:v>
              </c:pt>
              <c:pt idx="4">
                <c:v>812</c:v>
              </c:pt>
              <c:pt idx="5">
                <c:v>13</c:v>
              </c:pt>
              <c:pt idx="6">
                <c:v>18</c:v>
              </c:pt>
              <c:pt idx="7">
                <c:v>728</c:v>
              </c:pt>
              <c:pt idx="8">
                <c:v>3538</c:v>
              </c:pt>
              <c:pt idx="9">
                <c:v>164</c:v>
              </c:pt>
              <c:pt idx="10">
                <c:v>60</c:v>
              </c:pt>
              <c:pt idx="11">
                <c:v>578</c:v>
              </c:pt>
              <c:pt idx="12">
                <c:v>478</c:v>
              </c:pt>
              <c:pt idx="1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D52-4D99-BCD3-1032FA000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2.9314960629921259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663</c:v>
              </c:pt>
              <c:pt idx="1">
                <c:v>754</c:v>
              </c:pt>
              <c:pt idx="2">
                <c:v>215</c:v>
              </c:pt>
              <c:pt idx="3">
                <c:v>142</c:v>
              </c:pt>
              <c:pt idx="4">
                <c:v>471</c:v>
              </c:pt>
              <c:pt idx="5">
                <c:v>2339</c:v>
              </c:pt>
              <c:pt idx="6">
                <c:v>111</c:v>
              </c:pt>
              <c:pt idx="7">
                <c:v>687</c:v>
              </c:pt>
              <c:pt idx="8">
                <c:v>534</c:v>
              </c:pt>
              <c:pt idx="9">
                <c:v>215</c:v>
              </c:pt>
              <c:pt idx="10">
                <c:v>67</c:v>
              </c:pt>
              <c:pt idx="11">
                <c:v>603</c:v>
              </c:pt>
              <c:pt idx="12">
                <c:v>215</c:v>
              </c:pt>
              <c:pt idx="13">
                <c:v>1029</c:v>
              </c:pt>
              <c:pt idx="14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ADD7-4BC8-9641-240A8DFD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545</c:v>
              </c:pt>
              <c:pt idx="1">
                <c:v>86</c:v>
              </c:pt>
              <c:pt idx="2">
                <c:v>266</c:v>
              </c:pt>
              <c:pt idx="3">
                <c:v>89</c:v>
              </c:pt>
              <c:pt idx="4">
                <c:v>324</c:v>
              </c:pt>
              <c:pt idx="5">
                <c:v>1834</c:v>
              </c:pt>
              <c:pt idx="6">
                <c:v>53</c:v>
              </c:pt>
              <c:pt idx="7">
                <c:v>626</c:v>
              </c:pt>
              <c:pt idx="8">
                <c:v>522</c:v>
              </c:pt>
              <c:pt idx="9">
                <c:v>245</c:v>
              </c:pt>
              <c:pt idx="10">
                <c:v>55</c:v>
              </c:pt>
              <c:pt idx="11">
                <c:v>460</c:v>
              </c:pt>
              <c:pt idx="12">
                <c:v>287</c:v>
              </c:pt>
              <c:pt idx="13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6895-41F9-8C14-56D29F5E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13</c:v>
              </c:pt>
              <c:pt idx="2">
                <c:v>1</c:v>
              </c:pt>
              <c:pt idx="3">
                <c:v>62</c:v>
              </c:pt>
              <c:pt idx="4">
                <c:v>2</c:v>
              </c:pt>
              <c:pt idx="5">
                <c:v>3</c:v>
              </c:pt>
              <c:pt idx="6">
                <c:v>13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1BF-4FFD-B9A0-B790ACDC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57775590551176"/>
          <c:y val="8.7318740157480312E-2"/>
          <c:w val="0.27392224409448818"/>
          <c:h val="0.769362204724409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</c:v>
              </c:pt>
              <c:pt idx="2">
                <c:v>6</c:v>
              </c:pt>
              <c:pt idx="3">
                <c:v>49</c:v>
              </c:pt>
              <c:pt idx="4">
                <c:v>1</c:v>
              </c:pt>
              <c:pt idx="5">
                <c:v>4</c:v>
              </c:pt>
              <c:pt idx="6">
                <c:v>5</c:v>
              </c:pt>
              <c:pt idx="7">
                <c:v>13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66D-4E84-AC81-42F6E4032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9310866141732285E-2"/>
          <c:w val="0.27392224409448818"/>
          <c:h val="0.980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BB4-4D9B-8FD2-44AC8998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866708661417322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7F6-497C-B20C-1C106E49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222</c:v>
              </c:pt>
              <c:pt idx="1">
                <c:v>13</c:v>
              </c:pt>
              <c:pt idx="2">
                <c:v>29</c:v>
              </c:pt>
              <c:pt idx="3">
                <c:v>15</c:v>
              </c:pt>
              <c:pt idx="4">
                <c:v>90</c:v>
              </c:pt>
              <c:pt idx="5">
                <c:v>73</c:v>
              </c:pt>
              <c:pt idx="6">
                <c:v>17</c:v>
              </c:pt>
              <c:pt idx="7">
                <c:v>23</c:v>
              </c:pt>
              <c:pt idx="8">
                <c:v>20</c:v>
              </c:pt>
              <c:pt idx="9">
                <c:v>37</c:v>
              </c:pt>
              <c:pt idx="10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5112-46DD-AA3D-36E0B6BF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90-4561-8BD7-BF07284063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90-4561-8BD7-BF07284063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4938</c:v>
                </c:pt>
                <c:pt idx="1">
                  <c:v>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0-4561-8BD7-BF072840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33</c:v>
              </c:pt>
              <c:pt idx="2">
                <c:v>5</c:v>
              </c:pt>
              <c:pt idx="3">
                <c:v>13</c:v>
              </c:pt>
              <c:pt idx="4">
                <c:v>137</c:v>
              </c:pt>
              <c:pt idx="5">
                <c:v>4</c:v>
              </c:pt>
              <c:pt idx="6">
                <c:v>9</c:v>
              </c:pt>
              <c:pt idx="7">
                <c:v>208</c:v>
              </c:pt>
              <c:pt idx="8">
                <c:v>3</c:v>
              </c:pt>
              <c:pt idx="9">
                <c:v>2</c:v>
              </c:pt>
              <c:pt idx="10">
                <c:v>30</c:v>
              </c:pt>
              <c:pt idx="11">
                <c:v>10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40E9-474A-8DDA-1BCCE697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948</c:v>
              </c:pt>
              <c:pt idx="1">
                <c:v>717</c:v>
              </c:pt>
              <c:pt idx="2">
                <c:v>526</c:v>
              </c:pt>
              <c:pt idx="3">
                <c:v>154</c:v>
              </c:pt>
              <c:pt idx="4">
                <c:v>253</c:v>
              </c:pt>
              <c:pt idx="5">
                <c:v>2274</c:v>
              </c:pt>
              <c:pt idx="6">
                <c:v>57</c:v>
              </c:pt>
              <c:pt idx="7">
                <c:v>611</c:v>
              </c:pt>
              <c:pt idx="8">
                <c:v>4342</c:v>
              </c:pt>
              <c:pt idx="9">
                <c:v>371</c:v>
              </c:pt>
              <c:pt idx="10">
                <c:v>125</c:v>
              </c:pt>
              <c:pt idx="11">
                <c:v>761</c:v>
              </c:pt>
              <c:pt idx="12">
                <c:v>841</c:v>
              </c:pt>
              <c:pt idx="13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BB6B-4858-A3D8-6B657490D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5E-4B74-8C47-9EAD2CA514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5E-4B74-8C47-9EAD2CA514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5E-4B74-8C47-9EAD2CA514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5E-4B74-8C47-9EAD2CA514E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E-4B74-8C47-9EAD2CA51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250</c:v>
                </c:pt>
                <c:pt idx="2">
                  <c:v>4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5E-4B74-8C47-9EAD2CA5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A3-49C4-ADF7-4F588360B0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A3-49C4-ADF7-4F588360B0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A3-49C4-ADF7-4F588360B0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A3-49C4-ADF7-4F588360B0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6A3-49C4-ADF7-4F588360B06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A3-49C4-ADF7-4F588360B06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A3-49C4-ADF7-4F588360B0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3-49C4-ADF7-4F588360B06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A3-49C4-ADF7-4F588360B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119</c:v>
                </c:pt>
                <c:pt idx="1">
                  <c:v>59</c:v>
                </c:pt>
                <c:pt idx="2">
                  <c:v>103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A3-49C4-ADF7-4F58836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3208</c:v>
              </c:pt>
              <c:pt idx="1">
                <c:v>344</c:v>
              </c:pt>
              <c:pt idx="2">
                <c:v>353</c:v>
              </c:pt>
              <c:pt idx="3">
                <c:v>1555</c:v>
              </c:pt>
              <c:pt idx="4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3C44-4DF9-BFF0-A0EDA586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1113</c:v>
              </c:pt>
              <c:pt idx="1">
                <c:v>221</c:v>
              </c:pt>
              <c:pt idx="2">
                <c:v>6</c:v>
              </c:pt>
              <c:pt idx="3">
                <c:v>518</c:v>
              </c:pt>
              <c:pt idx="4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0344-49B1-8F71-731E8ED23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199</c:v>
              </c:pt>
              <c:pt idx="1">
                <c:v>281</c:v>
              </c:pt>
              <c:pt idx="2">
                <c:v>621</c:v>
              </c:pt>
            </c:numLit>
          </c:val>
          <c:extLst>
            <c:ext xmlns:c16="http://schemas.microsoft.com/office/drawing/2014/chart" uri="{C3380CC4-5D6E-409C-BE32-E72D297353CC}">
              <c16:uniqueId val="{00000000-241D-4B43-A5FB-A528E8CB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7D3-4FEA-BE63-2B55A201F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1106</c:v>
              </c:pt>
              <c:pt idx="1">
                <c:v>277</c:v>
              </c:pt>
              <c:pt idx="2">
                <c:v>52</c:v>
              </c:pt>
              <c:pt idx="3">
                <c:v>638</c:v>
              </c:pt>
              <c:pt idx="4">
                <c:v>75</c:v>
              </c:pt>
              <c:pt idx="5">
                <c:v>23</c:v>
              </c:pt>
              <c:pt idx="6">
                <c:v>23</c:v>
              </c:pt>
              <c:pt idx="7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F829-4CC2-AD97-7B962AF0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</c:v>
              </c:pt>
              <c:pt idx="1">
                <c:v>530</c:v>
              </c:pt>
              <c:pt idx="2">
                <c:v>25</c:v>
              </c:pt>
              <c:pt idx="3">
                <c:v>29</c:v>
              </c:pt>
              <c:pt idx="4">
                <c:v>84</c:v>
              </c:pt>
              <c:pt idx="5">
                <c:v>99</c:v>
              </c:pt>
              <c:pt idx="6">
                <c:v>377</c:v>
              </c:pt>
              <c:pt idx="7">
                <c:v>82</c:v>
              </c:pt>
              <c:pt idx="8">
                <c:v>45</c:v>
              </c:pt>
              <c:pt idx="9">
                <c:v>5</c:v>
              </c:pt>
              <c:pt idx="10">
                <c:v>71</c:v>
              </c:pt>
              <c:pt idx="11">
                <c:v>201</c:v>
              </c:pt>
              <c:pt idx="12">
                <c:v>3</c:v>
              </c:pt>
              <c:pt idx="13">
                <c:v>97</c:v>
              </c:pt>
              <c:pt idx="14">
                <c:v>61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A1-43FC-8333-772948D41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70-4B5A-BBD3-D2AF563E3F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70-4B5A-BBD3-D2AF563E3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4212</c:v>
                </c:pt>
                <c:pt idx="1">
                  <c:v>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0-4B5A-BBD3-D2AF563E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243</c:v>
              </c:pt>
              <c:pt idx="1">
                <c:v>14</c:v>
              </c:pt>
              <c:pt idx="2">
                <c:v>1810</c:v>
              </c:pt>
              <c:pt idx="3">
                <c:v>15</c:v>
              </c:pt>
              <c:pt idx="4">
                <c:v>7</c:v>
              </c:pt>
              <c:pt idx="5">
                <c:v>13</c:v>
              </c:pt>
              <c:pt idx="6">
                <c:v>37</c:v>
              </c:pt>
              <c:pt idx="7">
                <c:v>57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DE2-4E99-9916-8CD86FE0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7C-4442-ADFE-948713C3B8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7C-4442-ADFE-948713C3B8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C-4442-ADFE-948713C3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AC-43B9-ADBA-CCE1366256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AC-43B9-ADBA-CCE1366256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AC-43B9-ADBA-CCE1366256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AC-43B9-ADBA-CCE13662567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C-43B9-ADBA-CCE1366256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C-43B9-ADBA-CCE1366256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C-43B9-ADBA-CCE13662567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C-43B9-ADBA-CCE13662567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304</c:v>
              </c:pt>
              <c:pt idx="1">
                <c:v>6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971-48AD-B42F-51AC0990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150</c:v>
              </c:pt>
              <c:pt idx="1">
                <c:v>14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C9E-4A9C-A8D0-C96A8D2B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</c:v>
              </c:pt>
              <c:pt idx="1">
                <c:v>3</c:v>
              </c:pt>
              <c:pt idx="2">
                <c:v>24</c:v>
              </c:pt>
              <c:pt idx="3">
                <c:v>9</c:v>
              </c:pt>
              <c:pt idx="4">
                <c:v>144</c:v>
              </c:pt>
              <c:pt idx="5">
                <c:v>58</c:v>
              </c:pt>
              <c:pt idx="6">
                <c:v>52</c:v>
              </c:pt>
              <c:pt idx="7">
                <c:v>1</c:v>
              </c:pt>
              <c:pt idx="8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6A98-4E74-B446-6269BB87A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50-40C6-8203-903FCC6203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50-40C6-8203-903FCC6203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354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0-40C6-8203-903FCC62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64-4B84-9491-AB232F32D6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64-4B84-9491-AB232F32D6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64-4B84-9491-AB232F32D6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F64-4B84-9491-AB232F32D6F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64-4B84-9491-AB232F32D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21</c:v>
                </c:pt>
                <c:pt idx="1">
                  <c:v>37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4-4B84-9491-AB232F32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3429</c:v>
              </c:pt>
              <c:pt idx="1">
                <c:v>21</c:v>
              </c:pt>
              <c:pt idx="2">
                <c:v>2</c:v>
              </c:pt>
              <c:pt idx="3">
                <c:v>8</c:v>
              </c:pt>
              <c:pt idx="4">
                <c:v>1</c:v>
              </c:pt>
              <c:pt idx="5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0-A478-4AA3-89F5-38D59C8B0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985</c:v>
              </c:pt>
              <c:pt idx="1">
                <c:v>169</c:v>
              </c:pt>
              <c:pt idx="2">
                <c:v>3</c:v>
              </c:pt>
              <c:pt idx="3">
                <c:v>7</c:v>
              </c:pt>
              <c:pt idx="4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056F-4A62-A557-13B726212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19-4D38-A81C-7063993A04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19-4D38-A81C-7063993A04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3142</c:v>
                </c:pt>
                <c:pt idx="1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9-4D38-A81C-7063993A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54-4116-86EA-A421B14EC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2B-4A30-8526-3CB4C029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BE-45EF-955D-05400707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215</c:v>
              </c:pt>
              <c:pt idx="1">
                <c:v>209</c:v>
              </c:pt>
              <c:pt idx="2">
                <c:v>9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419-4EC9-840F-7FF4B143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26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1B2-4782-966C-AC092565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88B-485F-8774-F6B248A1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</c:v>
              </c:pt>
              <c:pt idx="1">
                <c:v>360</c:v>
              </c:pt>
              <c:pt idx="2">
                <c:v>64</c:v>
              </c:pt>
              <c:pt idx="3">
                <c:v>25</c:v>
              </c:pt>
              <c:pt idx="4">
                <c:v>10</c:v>
              </c:pt>
              <c:pt idx="5">
                <c:v>299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F6D-44F3-804A-6A2804DD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</c:v>
              </c:pt>
              <c:pt idx="1">
                <c:v>2085</c:v>
              </c:pt>
              <c:pt idx="2">
                <c:v>59</c:v>
              </c:pt>
              <c:pt idx="3">
                <c:v>6</c:v>
              </c:pt>
              <c:pt idx="4">
                <c:v>36</c:v>
              </c:pt>
              <c:pt idx="5">
                <c:v>1417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B22-4173-8522-CC99B669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23-4C58-8E4A-220602CDEB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23-4C58-8E4A-220602CDEB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227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3-4C58-8E4A-220602CD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</c:v>
              </c:pt>
              <c:pt idx="1">
                <c:v>2106</c:v>
              </c:pt>
              <c:pt idx="2">
                <c:v>51</c:v>
              </c:pt>
              <c:pt idx="3">
                <c:v>48</c:v>
              </c:pt>
              <c:pt idx="4">
                <c:v>1302</c:v>
              </c:pt>
            </c:numLit>
          </c:val>
          <c:extLst>
            <c:ext xmlns:c16="http://schemas.microsoft.com/office/drawing/2014/chart" uri="{C3380CC4-5D6E-409C-BE32-E72D297353CC}">
              <c16:uniqueId val="{00000000-1EF5-46F0-9BEF-5FA445B6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234</c:v>
              </c:pt>
              <c:pt idx="2">
                <c:v>39</c:v>
              </c:pt>
              <c:pt idx="3">
                <c:v>4</c:v>
              </c:pt>
              <c:pt idx="4">
                <c:v>8</c:v>
              </c:pt>
              <c:pt idx="5">
                <c:v>231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C5-406E-A90A-910BD9AB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222</c:v>
              </c:pt>
              <c:pt idx="2">
                <c:v>40</c:v>
              </c:pt>
              <c:pt idx="3">
                <c:v>4</c:v>
              </c:pt>
              <c:pt idx="4">
                <c:v>9</c:v>
              </c:pt>
              <c:pt idx="5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BEC6-476D-BDBE-C304A3D7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7D4-4AAD-BEC8-B459367A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AE-4D35-9D19-4E735094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AD-43FC-B076-066DE78A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902-4751-B3EC-1E23106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C55-49A1-833F-3BFDC32DA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2502</c:v>
              </c:pt>
              <c:pt idx="2">
                <c:v>88</c:v>
              </c:pt>
              <c:pt idx="3">
                <c:v>8</c:v>
              </c:pt>
              <c:pt idx="4">
                <c:v>111</c:v>
              </c:pt>
              <c:pt idx="5">
                <c:v>1598</c:v>
              </c:pt>
            </c:numLit>
          </c:val>
          <c:extLst>
            <c:ext xmlns:c16="http://schemas.microsoft.com/office/drawing/2014/chart" uri="{C3380CC4-5D6E-409C-BE32-E72D297353CC}">
              <c16:uniqueId val="{00000000-98DF-43E0-BACD-AE1CA04E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90</c:v>
              </c:pt>
              <c:pt idx="2">
                <c:v>6</c:v>
              </c:pt>
              <c:pt idx="3">
                <c:v>26</c:v>
              </c:pt>
              <c:pt idx="4">
                <c:v>2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A97B-4C65-95D1-F8F3607F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EC-4E23-B055-BD1F462A36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EC-4E23-B055-BD1F462A36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318</c:v>
                </c:pt>
                <c:pt idx="1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C-4E23-B055-BD1F462A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Aux!$AF$2:$AF$7</c:f>
              <c:strCache>
                <c:ptCount val="6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  <c:pt idx="5">
                  <c:v>Sumario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3</c:v>
              </c:pt>
              <c:pt idx="2">
                <c:v>235</c:v>
              </c:pt>
              <c:pt idx="3">
                <c:v>24</c:v>
              </c:pt>
              <c:pt idx="4">
                <c:v>86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3CD-4BA4-A427-3B2A8045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29</c:v>
              </c:pt>
              <c:pt idx="2">
                <c:v>1</c:v>
              </c:pt>
              <c:pt idx="3">
                <c:v>20</c:v>
              </c:pt>
              <c:pt idx="4">
                <c:v>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8C49-4BC1-86BF-8A2E1E4E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093-41DC-8CBC-20042D59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05-436B-8BD5-70E6426A84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05-436B-8BD5-70E6426A84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05-436B-8BD5-70E6426A84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684</c:v>
                </c:pt>
                <c:pt idx="1">
                  <c:v>12</c:v>
                </c:pt>
                <c:pt idx="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5-436B-8BD5-70E6426A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85-4633-9B7D-CABDA4A3B9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85-4633-9B7D-CABDA4A3B9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2022</c:v>
                </c:pt>
                <c:pt idx="1">
                  <c:v>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5-4633-9B7D-CABDA4A3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85724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3E03F7E-72FC-742A-87B9-1FB515763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5ED541F-FEAD-C10E-E1D0-8F0B04AD5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84B7730-A32B-0A86-F743-751D08206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38099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A3AAF60-D03E-AB76-95BC-1EF84FFE8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ACAD0CD-4B6A-3B63-A7FF-CCC7FBD8D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ADF32E1-2F4B-A0B0-4762-797B50CD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83B3A56-B875-D9A2-20A1-F3397DE08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080C61C-113A-B64A-4B4D-CAD14F05C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9B77FF3-9CC7-9D20-3030-15653F99D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A800073-532A-592E-7659-A6A9F2AA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094CDD5-1727-54E9-0135-372FB509E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341408B-FC1F-E376-9CAE-ADC2AABAC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C18348-45BD-4F44-BC26-3488D3366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FC3617-4D6D-43EB-AA09-E9B5251A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2EB05C1-1E68-0FE1-BEEC-1BB85BB76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0C86A1E-46F7-56A6-7976-50253FC5D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A551F8E-E54E-A3E4-BC82-8D4269D49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186BF8B-4120-BAA0-1F58-D6804D619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C213110-46FD-254F-FE1C-C308ADA84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8520E60-B120-9D26-433E-3C8D6C7DB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EADF474-3D22-572C-977D-644C1DA1F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6EBC2E7-9241-4E55-902E-FB22A17A5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59B4E69-A0CD-4412-AA52-46223B8E1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5F96C46-9F99-48A5-A7C7-9FAD96F3C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778B8DE-6D1F-43B9-BE49-D97C432A3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81BF1C1-BF18-4550-AB0F-32846A684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630CB7A-22F5-4D75-94E4-7F953B217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46B5B73-E568-47A7-AC6A-0BA770A9E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6380E0A-427F-43C5-82C1-6712BC8D3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8573498-83A7-4E8A-AFED-98B7171F8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908418A-F327-42D1-AE7C-D6B59B82A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16F7877-A415-4BA6-9EE0-770057D12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8A0ED14-CAE8-49F1-AF6A-1F674464D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F30E4DC-1DF4-4E44-819C-E34DCAE4E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EA2749F-1544-27A2-708F-79B743B6D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117475</xdr:colOff>
      <xdr:row>6</xdr:row>
      <xdr:rowOff>85725</xdr:rowOff>
    </xdr:from>
    <xdr:to>
      <xdr:col>21</xdr:col>
      <xdr:colOff>381000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DCBD73A-F3CD-159C-FEF2-6941CCF50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336550</xdr:colOff>
      <xdr:row>8</xdr:row>
      <xdr:rowOff>19050</xdr:rowOff>
    </xdr:from>
    <xdr:to>
      <xdr:col>54</xdr:col>
      <xdr:colOff>98425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DE57510-BD42-8CB7-190F-8B86D6F4B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447675</xdr:colOff>
      <xdr:row>6</xdr:row>
      <xdr:rowOff>184150</xdr:rowOff>
    </xdr:from>
    <xdr:to>
      <xdr:col>60</xdr:col>
      <xdr:colOff>342900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D8B567D-FE23-F8D0-B3CD-4D3E02D6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A851520-72EB-D4EF-9DCD-281334ADC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275C87D-1579-4508-B448-5C18B03FC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DB3482F-C2EE-4E9E-AA70-EB34ACCB0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7431515-EE3B-494C-A760-A11D16E33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6D87EB-5607-C1A8-8E3F-6355AC4F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99B07B3-54B6-6E96-A905-04E5418DC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37E345A-7AB3-1DA1-A8D5-76125E239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3180F8-7292-4D78-8F31-2C7B9CDC2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41B073B-2549-452F-801A-50954E467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7FBE78E-14B6-5DF2-17A9-E5AD70013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91C3BFC-499F-C541-E930-1A005FE75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BB81B1F-ED1E-91A3-5FCA-D2DC716F9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A45BEF6-36BF-456C-B56F-4ADE33882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BF7C074-2B5D-4726-BE77-56697AEDB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58CAB48-D725-A23B-527C-D04B59010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31CDD74-B8EA-19D0-7F7A-04C0CE3BA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36A43CF-3840-0019-1173-92CDBE894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1A1A411-38A9-3335-73F9-92B8AE0D9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9386C1F-76EA-12A3-DDA3-B7B3157A2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C9D9D22-A54B-C163-779B-31CD177B7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6236E2-16F0-44E7-3CA3-66F16A246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9B40602-C734-E3A2-27F2-8DAD5D03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F827415-31A8-D338-D9D5-23D900EA3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17C7514-1EC5-ADDA-E32D-43B518881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E59D3CE8-D072-BE1A-2B19-CD44CD1F4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8" name="graficoSVialSumCal">
          <a:extLst>
            <a:ext uri="{FF2B5EF4-FFF2-40B4-BE49-F238E27FC236}">
              <a16:creationId xmlns:a16="http://schemas.microsoft.com/office/drawing/2014/main" id="{98BED686-AD39-3D36-1A59-F6FD82115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9" name="graficoSVialJurCal">
          <a:extLst>
            <a:ext uri="{FF2B5EF4-FFF2-40B4-BE49-F238E27FC236}">
              <a16:creationId xmlns:a16="http://schemas.microsoft.com/office/drawing/2014/main" id="{4BAA1F69-3C07-6B5E-A7C8-D957694A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10" name="graficoSVialDilInv">
          <a:extLst>
            <a:ext uri="{FF2B5EF4-FFF2-40B4-BE49-F238E27FC236}">
              <a16:creationId xmlns:a16="http://schemas.microsoft.com/office/drawing/2014/main" id="{45DD0618-296B-A7EF-397D-37698374B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1" name="graficoSVialMedidasP">
          <a:extLst>
            <a:ext uri="{FF2B5EF4-FFF2-40B4-BE49-F238E27FC236}">
              <a16:creationId xmlns:a16="http://schemas.microsoft.com/office/drawing/2014/main" id="{1C5E9608-A153-E69A-9AD2-F1E1A9CEC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2" name="graficoSVialSentencias">
          <a:extLst>
            <a:ext uri="{FF2B5EF4-FFF2-40B4-BE49-F238E27FC236}">
              <a16:creationId xmlns:a16="http://schemas.microsoft.com/office/drawing/2014/main" id="{A155BA12-5CDB-3A86-E0FD-C1591F404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4EFA134-CF90-488F-FE55-61A43073A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AB0CDFF-D3CB-8846-0955-6E77FC4F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A004AB2-980F-3720-4109-6D81AAF0C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6C7CFC2-175F-5711-FAA5-FA19E4C69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Ohe9drGRSwNZIO1buYx0e1ZNvWEGZjN7aBoBIC1hYr1u9SyxryIH3Qe9bZTtLZzhsa2GrtoGcMbYaZK+Cu943Q==" saltValue="MG5nSX3Tqe4r4k0BI1eJ1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9</v>
      </c>
      <c r="D5" s="14">
        <v>3</v>
      </c>
      <c r="E5" s="24">
        <v>4</v>
      </c>
    </row>
    <row r="6" spans="1:5" x14ac:dyDescent="0.25">
      <c r="A6" s="22" t="s">
        <v>1180</v>
      </c>
      <c r="B6" s="17"/>
      <c r="C6" s="14">
        <v>90</v>
      </c>
      <c r="D6" s="14">
        <v>52</v>
      </c>
      <c r="E6" s="24">
        <v>26</v>
      </c>
    </row>
    <row r="7" spans="1:5" x14ac:dyDescent="0.25">
      <c r="A7" s="22" t="s">
        <v>1181</v>
      </c>
      <c r="B7" s="17"/>
      <c r="C7" s="14">
        <v>6</v>
      </c>
      <c r="D7" s="14">
        <v>4</v>
      </c>
      <c r="E7" s="24">
        <v>1</v>
      </c>
    </row>
    <row r="8" spans="1:5" x14ac:dyDescent="0.25">
      <c r="A8" s="22" t="s">
        <v>1182</v>
      </c>
      <c r="B8" s="17"/>
      <c r="C8" s="14">
        <v>26</v>
      </c>
      <c r="D8" s="14">
        <v>19</v>
      </c>
      <c r="E8" s="24">
        <v>11</v>
      </c>
    </row>
    <row r="9" spans="1:5" x14ac:dyDescent="0.25">
      <c r="A9" s="22" t="s">
        <v>610</v>
      </c>
      <c r="B9" s="17"/>
      <c r="C9" s="14">
        <v>2</v>
      </c>
      <c r="D9" s="14">
        <v>2</v>
      </c>
      <c r="E9" s="24">
        <v>0</v>
      </c>
    </row>
    <row r="10" spans="1:5" x14ac:dyDescent="0.25">
      <c r="A10" s="22" t="s">
        <v>1183</v>
      </c>
      <c r="B10" s="17"/>
      <c r="C10" s="14">
        <v>38</v>
      </c>
      <c r="D10" s="14">
        <v>24</v>
      </c>
      <c r="E10" s="24">
        <v>5</v>
      </c>
    </row>
    <row r="11" spans="1:5" x14ac:dyDescent="0.25">
      <c r="A11" s="204" t="s">
        <v>951</v>
      </c>
      <c r="B11" s="205"/>
      <c r="C11" s="32">
        <v>171</v>
      </c>
      <c r="D11" s="32">
        <v>104</v>
      </c>
      <c r="E11" s="32">
        <v>47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7</v>
      </c>
    </row>
    <row r="22" spans="1:3" x14ac:dyDescent="0.25">
      <c r="A22" s="22" t="s">
        <v>1180</v>
      </c>
      <c r="B22" s="17"/>
      <c r="C22" s="24">
        <v>59</v>
      </c>
    </row>
    <row r="23" spans="1:3" x14ac:dyDescent="0.25">
      <c r="A23" s="22" t="s">
        <v>1181</v>
      </c>
      <c r="B23" s="17"/>
      <c r="C23" s="24">
        <v>25</v>
      </c>
    </row>
    <row r="24" spans="1:3" x14ac:dyDescent="0.25">
      <c r="A24" s="22" t="s">
        <v>1182</v>
      </c>
      <c r="B24" s="17"/>
      <c r="C24" s="24">
        <v>33</v>
      </c>
    </row>
    <row r="25" spans="1:3" x14ac:dyDescent="0.25">
      <c r="A25" s="22" t="s">
        <v>610</v>
      </c>
      <c r="B25" s="17"/>
      <c r="C25" s="24">
        <v>25</v>
      </c>
    </row>
    <row r="26" spans="1:3" x14ac:dyDescent="0.25">
      <c r="A26" s="22" t="s">
        <v>1183</v>
      </c>
      <c r="B26" s="17"/>
      <c r="C26" s="24">
        <v>27</v>
      </c>
    </row>
    <row r="27" spans="1:3" x14ac:dyDescent="0.25">
      <c r="A27" s="204" t="s">
        <v>951</v>
      </c>
      <c r="B27" s="205"/>
      <c r="C27" s="32">
        <v>176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9</v>
      </c>
    </row>
    <row r="32" spans="1:3" x14ac:dyDescent="0.25">
      <c r="A32" s="22" t="s">
        <v>1024</v>
      </c>
      <c r="B32" s="17"/>
      <c r="C32" s="24">
        <v>3</v>
      </c>
    </row>
    <row r="33" spans="1:3" x14ac:dyDescent="0.25">
      <c r="A33" s="22" t="s">
        <v>1189</v>
      </c>
      <c r="B33" s="17"/>
      <c r="C33" s="24">
        <v>235</v>
      </c>
    </row>
    <row r="34" spans="1:3" x14ac:dyDescent="0.25">
      <c r="A34" s="22" t="s">
        <v>1122</v>
      </c>
      <c r="B34" s="17"/>
      <c r="C34" s="24">
        <v>24</v>
      </c>
    </row>
    <row r="35" spans="1:3" x14ac:dyDescent="0.25">
      <c r="A35" s="22" t="s">
        <v>1190</v>
      </c>
      <c r="B35" s="17"/>
      <c r="C35" s="24">
        <v>86</v>
      </c>
    </row>
    <row r="36" spans="1:3" x14ac:dyDescent="0.25">
      <c r="A36" s="22" t="s">
        <v>1026</v>
      </c>
      <c r="B36" s="17"/>
      <c r="C36" s="24">
        <v>1</v>
      </c>
    </row>
    <row r="37" spans="1:3" x14ac:dyDescent="0.25">
      <c r="A37" s="22" t="s">
        <v>1027</v>
      </c>
      <c r="B37" s="17"/>
      <c r="C37" s="24">
        <v>0</v>
      </c>
    </row>
    <row r="38" spans="1:3" x14ac:dyDescent="0.25">
      <c r="A38" s="22" t="s">
        <v>1085</v>
      </c>
      <c r="B38" s="17"/>
      <c r="C38" s="24">
        <v>0</v>
      </c>
    </row>
    <row r="39" spans="1:3" x14ac:dyDescent="0.25">
      <c r="A39" s="22" t="s">
        <v>1086</v>
      </c>
      <c r="B39" s="17"/>
      <c r="C39" s="24">
        <v>0</v>
      </c>
    </row>
    <row r="40" spans="1:3" x14ac:dyDescent="0.25">
      <c r="A40" s="204" t="s">
        <v>951</v>
      </c>
      <c r="B40" s="205"/>
      <c r="C40" s="32">
        <v>358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0</v>
      </c>
    </row>
    <row r="45" spans="1:3" x14ac:dyDescent="0.25">
      <c r="A45" s="22" t="s">
        <v>1180</v>
      </c>
      <c r="B45" s="17"/>
      <c r="C45" s="24">
        <v>28</v>
      </c>
    </row>
    <row r="46" spans="1:3" x14ac:dyDescent="0.25">
      <c r="A46" s="22" t="s">
        <v>1181</v>
      </c>
      <c r="B46" s="17"/>
      <c r="C46" s="24">
        <v>1</v>
      </c>
    </row>
    <row r="47" spans="1:3" x14ac:dyDescent="0.25">
      <c r="A47" s="22" t="s">
        <v>1182</v>
      </c>
      <c r="B47" s="17"/>
      <c r="C47" s="24">
        <v>30</v>
      </c>
    </row>
    <row r="48" spans="1:3" x14ac:dyDescent="0.25">
      <c r="A48" s="22" t="s">
        <v>610</v>
      </c>
      <c r="B48" s="17"/>
      <c r="C48" s="24">
        <v>0</v>
      </c>
    </row>
    <row r="49" spans="1:3" x14ac:dyDescent="0.25">
      <c r="A49" s="22" t="s">
        <v>1183</v>
      </c>
      <c r="B49" s="17"/>
      <c r="C49" s="24">
        <v>13</v>
      </c>
    </row>
    <row r="50" spans="1:3" x14ac:dyDescent="0.25">
      <c r="A50" s="204" t="s">
        <v>951</v>
      </c>
      <c r="B50" s="205"/>
      <c r="C50" s="32">
        <v>72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4">
        <v>1</v>
      </c>
    </row>
    <row r="54" spans="1:3" x14ac:dyDescent="0.25">
      <c r="A54" s="189"/>
      <c r="B54" s="13" t="s">
        <v>77</v>
      </c>
      <c r="C54" s="24">
        <v>0</v>
      </c>
    </row>
    <row r="55" spans="1:3" x14ac:dyDescent="0.25">
      <c r="A55" s="187" t="s">
        <v>1180</v>
      </c>
      <c r="B55" s="13" t="s">
        <v>76</v>
      </c>
      <c r="C55" s="24">
        <v>29</v>
      </c>
    </row>
    <row r="56" spans="1:3" x14ac:dyDescent="0.25">
      <c r="A56" s="189"/>
      <c r="B56" s="13" t="s">
        <v>77</v>
      </c>
      <c r="C56" s="24">
        <v>6</v>
      </c>
    </row>
    <row r="57" spans="1:3" x14ac:dyDescent="0.25">
      <c r="A57" s="187" t="s">
        <v>1181</v>
      </c>
      <c r="B57" s="13" t="s">
        <v>76</v>
      </c>
      <c r="C57" s="24">
        <v>1</v>
      </c>
    </row>
    <row r="58" spans="1:3" x14ac:dyDescent="0.25">
      <c r="A58" s="189"/>
      <c r="B58" s="13" t="s">
        <v>77</v>
      </c>
      <c r="C58" s="24">
        <v>1</v>
      </c>
    </row>
    <row r="59" spans="1:3" x14ac:dyDescent="0.25">
      <c r="A59" s="187" t="s">
        <v>1182</v>
      </c>
      <c r="B59" s="13" t="s">
        <v>76</v>
      </c>
      <c r="C59" s="24">
        <v>20</v>
      </c>
    </row>
    <row r="60" spans="1:3" x14ac:dyDescent="0.25">
      <c r="A60" s="189"/>
      <c r="B60" s="13" t="s">
        <v>77</v>
      </c>
      <c r="C60" s="24">
        <v>1</v>
      </c>
    </row>
    <row r="61" spans="1:3" x14ac:dyDescent="0.25">
      <c r="A61" s="187" t="s">
        <v>610</v>
      </c>
      <c r="B61" s="13" t="s">
        <v>76</v>
      </c>
      <c r="C61" s="24">
        <v>4</v>
      </c>
    </row>
    <row r="62" spans="1:3" x14ac:dyDescent="0.25">
      <c r="A62" s="189"/>
      <c r="B62" s="13" t="s">
        <v>77</v>
      </c>
      <c r="C62" s="24">
        <v>5</v>
      </c>
    </row>
    <row r="63" spans="1:3" x14ac:dyDescent="0.25">
      <c r="A63" s="187" t="s">
        <v>1183</v>
      </c>
      <c r="B63" s="13" t="s">
        <v>76</v>
      </c>
      <c r="C63" s="24">
        <v>14</v>
      </c>
    </row>
    <row r="64" spans="1:3" x14ac:dyDescent="0.25">
      <c r="A64" s="189"/>
      <c r="B64" s="13" t="s">
        <v>77</v>
      </c>
      <c r="C64" s="24">
        <v>2</v>
      </c>
    </row>
    <row r="65" spans="1:3" x14ac:dyDescent="0.25">
      <c r="A65" s="204" t="s">
        <v>951</v>
      </c>
      <c r="B65" s="205"/>
      <c r="C65" s="32">
        <v>84</v>
      </c>
    </row>
  </sheetData>
  <sheetProtection algorithmName="SHA-512" hashValue="6Kw07H0e+m588uh3LpxgTriTjD26JywsGgregaWRxmTrACTIlKajz4DMPKpbkrqpOMwY8BX+5iBRZobKLz4sWQ==" saltValue="tdQV00TvaVoKCcCirig3N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18"/>
      <c r="D5" s="18"/>
      <c r="E5" s="18"/>
      <c r="F5" s="23"/>
    </row>
    <row r="6" spans="1:6" x14ac:dyDescent="0.25">
      <c r="A6" s="198"/>
      <c r="B6" s="39" t="s">
        <v>1199</v>
      </c>
      <c r="C6" s="45">
        <v>1</v>
      </c>
      <c r="D6" s="45">
        <v>0</v>
      </c>
      <c r="E6" s="45">
        <v>1</v>
      </c>
      <c r="F6" s="40">
        <v>0</v>
      </c>
    </row>
    <row r="7" spans="1:6" x14ac:dyDescent="0.25">
      <c r="A7" s="38" t="s">
        <v>1200</v>
      </c>
      <c r="B7" s="39" t="s">
        <v>1201</v>
      </c>
      <c r="C7" s="18"/>
      <c r="D7" s="18"/>
      <c r="E7" s="18"/>
      <c r="F7" s="23"/>
    </row>
    <row r="8" spans="1:6" ht="22.5" x14ac:dyDescent="0.25">
      <c r="A8" s="196" t="s">
        <v>1202</v>
      </c>
      <c r="B8" s="39" t="s">
        <v>1203</v>
      </c>
      <c r="C8" s="45">
        <v>9</v>
      </c>
      <c r="D8" s="45">
        <v>15</v>
      </c>
      <c r="E8" s="45">
        <v>11</v>
      </c>
      <c r="F8" s="40">
        <v>0</v>
      </c>
    </row>
    <row r="9" spans="1:6" ht="22.5" x14ac:dyDescent="0.25">
      <c r="A9" s="197"/>
      <c r="B9" s="39" t="s">
        <v>1204</v>
      </c>
      <c r="C9" s="45">
        <v>3</v>
      </c>
      <c r="D9" s="45">
        <v>0</v>
      </c>
      <c r="E9" s="45">
        <v>0</v>
      </c>
      <c r="F9" s="40">
        <v>0</v>
      </c>
    </row>
    <row r="10" spans="1:6" ht="22.5" x14ac:dyDescent="0.25">
      <c r="A10" s="198"/>
      <c r="B10" s="39" t="s">
        <v>1205</v>
      </c>
      <c r="C10" s="45">
        <v>5</v>
      </c>
      <c r="D10" s="45">
        <v>5</v>
      </c>
      <c r="E10" s="45">
        <v>14</v>
      </c>
      <c r="F10" s="40">
        <v>0</v>
      </c>
    </row>
    <row r="11" spans="1:6" ht="22.5" x14ac:dyDescent="0.25">
      <c r="A11" s="196" t="s">
        <v>1206</v>
      </c>
      <c r="B11" s="39" t="s">
        <v>1207</v>
      </c>
      <c r="C11" s="18"/>
      <c r="D11" s="18"/>
      <c r="E11" s="18"/>
      <c r="F11" s="23"/>
    </row>
    <row r="12" spans="1:6" x14ac:dyDescent="0.25">
      <c r="A12" s="197"/>
      <c r="B12" s="39" t="s">
        <v>1208</v>
      </c>
      <c r="C12" s="18"/>
      <c r="D12" s="18"/>
      <c r="E12" s="18"/>
      <c r="F12" s="23"/>
    </row>
    <row r="13" spans="1:6" ht="22.5" x14ac:dyDescent="0.25">
      <c r="A13" s="198"/>
      <c r="B13" s="39" t="s">
        <v>1209</v>
      </c>
      <c r="C13" s="45">
        <v>0</v>
      </c>
      <c r="D13" s="45">
        <v>1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25">
      <c r="A15" s="196" t="s">
        <v>1212</v>
      </c>
      <c r="B15" s="39" t="s">
        <v>1213</v>
      </c>
      <c r="C15" s="45">
        <v>20</v>
      </c>
      <c r="D15" s="45">
        <v>17</v>
      </c>
      <c r="E15" s="45">
        <v>11</v>
      </c>
      <c r="F15" s="40">
        <v>0</v>
      </c>
    </row>
    <row r="16" spans="1:6" x14ac:dyDescent="0.25">
      <c r="A16" s="197"/>
      <c r="B16" s="39" t="s">
        <v>1214</v>
      </c>
      <c r="C16" s="18"/>
      <c r="D16" s="18"/>
      <c r="E16" s="18"/>
      <c r="F16" s="23"/>
    </row>
    <row r="17" spans="1:6" ht="22.5" x14ac:dyDescent="0.25">
      <c r="A17" s="197"/>
      <c r="B17" s="39" t="s">
        <v>1215</v>
      </c>
      <c r="C17" s="45">
        <v>0</v>
      </c>
      <c r="D17" s="45">
        <v>1</v>
      </c>
      <c r="E17" s="45">
        <v>0</v>
      </c>
      <c r="F17" s="40">
        <v>0</v>
      </c>
    </row>
    <row r="18" spans="1:6" x14ac:dyDescent="0.25">
      <c r="A18" s="197"/>
      <c r="B18" s="39" t="s">
        <v>1216</v>
      </c>
      <c r="C18" s="45">
        <v>1</v>
      </c>
      <c r="D18" s="45">
        <v>1</v>
      </c>
      <c r="E18" s="45">
        <v>1</v>
      </c>
      <c r="F18" s="40">
        <v>0</v>
      </c>
    </row>
    <row r="19" spans="1:6" ht="22.5" x14ac:dyDescent="0.25">
      <c r="A19" s="198"/>
      <c r="B19" s="39" t="s">
        <v>1217</v>
      </c>
      <c r="C19" s="18"/>
      <c r="D19" s="18"/>
      <c r="E19" s="18"/>
      <c r="F19" s="23"/>
    </row>
    <row r="20" spans="1:6" x14ac:dyDescent="0.25">
      <c r="A20" s="38" t="s">
        <v>1218</v>
      </c>
      <c r="B20" s="39" t="s">
        <v>1219</v>
      </c>
      <c r="C20" s="18"/>
      <c r="D20" s="18"/>
      <c r="E20" s="18"/>
      <c r="F20" s="23"/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39</v>
      </c>
      <c r="D22" s="46">
        <v>40</v>
      </c>
      <c r="E22" s="46">
        <v>38</v>
      </c>
      <c r="F22" s="46">
        <v>0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1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6">
        <v>1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4</v>
      </c>
    </row>
    <row r="33" spans="1:3" x14ac:dyDescent="0.25">
      <c r="A33" s="43" t="s">
        <v>1224</v>
      </c>
      <c r="B33" s="17"/>
      <c r="C33" s="40">
        <v>29</v>
      </c>
    </row>
    <row r="34" spans="1:3" x14ac:dyDescent="0.25">
      <c r="A34" s="43" t="s">
        <v>77</v>
      </c>
      <c r="B34" s="17"/>
      <c r="C34" s="40">
        <v>3</v>
      </c>
    </row>
    <row r="35" spans="1:3" x14ac:dyDescent="0.25">
      <c r="A35" s="194" t="s">
        <v>951</v>
      </c>
      <c r="B35" s="195"/>
      <c r="C35" s="46">
        <v>36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141</v>
      </c>
    </row>
    <row r="40" spans="1:3" x14ac:dyDescent="0.25">
      <c r="A40" s="43" t="s">
        <v>1227</v>
      </c>
      <c r="B40" s="17"/>
      <c r="C40" s="40">
        <v>21</v>
      </c>
    </row>
    <row r="41" spans="1:3" x14ac:dyDescent="0.25">
      <c r="A41" s="194" t="s">
        <v>951</v>
      </c>
      <c r="B41" s="195"/>
      <c r="C41" s="46">
        <v>162</v>
      </c>
    </row>
    <row r="42" spans="1:3" ht="15.95" customHeight="1" x14ac:dyDescent="0.25"/>
  </sheetData>
  <sheetProtection algorithmName="SHA-512" hashValue="LeQsvNLmQOn5hCcMcTtENuW5Y9SGvEfS9p4pG8rTMx/pNSUDbYebHYVgUfwIe/uzGVSGINzc57mjYcD4WDtNow==" saltValue="CC8MHIPmgJEy6PyqZPQRD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3732</v>
      </c>
      <c r="D5" s="14">
        <v>4274</v>
      </c>
      <c r="E5" s="15">
        <v>-0.1268132896584</v>
      </c>
    </row>
    <row r="6" spans="1:5" x14ac:dyDescent="0.25">
      <c r="A6" s="181"/>
      <c r="B6" s="13" t="s">
        <v>1232</v>
      </c>
      <c r="C6" s="14">
        <v>916</v>
      </c>
      <c r="D6" s="14">
        <v>2371</v>
      </c>
      <c r="E6" s="15">
        <v>-0.61366512020244601</v>
      </c>
    </row>
    <row r="7" spans="1:5" x14ac:dyDescent="0.25">
      <c r="A7" s="182"/>
      <c r="B7" s="13" t="s">
        <v>1233</v>
      </c>
      <c r="C7" s="14">
        <v>1103</v>
      </c>
      <c r="D7" s="14">
        <v>1212</v>
      </c>
      <c r="E7" s="15">
        <v>-8.9933993399339898E-2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111</v>
      </c>
      <c r="D11" s="14">
        <v>184</v>
      </c>
      <c r="E11" s="15">
        <v>-0.39673913043478298</v>
      </c>
    </row>
    <row r="12" spans="1:5" x14ac:dyDescent="0.25">
      <c r="A12" s="181"/>
      <c r="B12" s="13" t="s">
        <v>1237</v>
      </c>
      <c r="C12" s="14">
        <v>14</v>
      </c>
      <c r="D12" s="14">
        <v>30</v>
      </c>
      <c r="E12" s="15">
        <v>-0.53333333333333299</v>
      </c>
    </row>
    <row r="13" spans="1:5" x14ac:dyDescent="0.25">
      <c r="A13" s="181"/>
      <c r="B13" s="13" t="s">
        <v>1238</v>
      </c>
      <c r="C13" s="14">
        <v>1809</v>
      </c>
      <c r="D13" s="14">
        <v>2044</v>
      </c>
      <c r="E13" s="15">
        <v>-0.114970645792564</v>
      </c>
    </row>
    <row r="14" spans="1:5" x14ac:dyDescent="0.25">
      <c r="A14" s="181"/>
      <c r="B14" s="13" t="s">
        <v>1239</v>
      </c>
      <c r="C14" s="14">
        <v>243</v>
      </c>
      <c r="D14" s="14">
        <v>239</v>
      </c>
      <c r="E14" s="15">
        <v>1.6736401673640201E-2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2</v>
      </c>
      <c r="D16" s="14">
        <v>3</v>
      </c>
      <c r="E16" s="15">
        <v>-0.33333333333333298</v>
      </c>
    </row>
    <row r="17" spans="1:5" x14ac:dyDescent="0.25">
      <c r="A17" s="181"/>
      <c r="B17" s="13" t="s">
        <v>1242</v>
      </c>
      <c r="C17" s="14">
        <v>3</v>
      </c>
      <c r="D17" s="14">
        <v>0</v>
      </c>
      <c r="E17" s="15">
        <v>3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13</v>
      </c>
      <c r="D19" s="14">
        <v>14</v>
      </c>
      <c r="E19" s="15">
        <v>-7.1428571428571397E-2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16</v>
      </c>
      <c r="D24" s="14">
        <v>30</v>
      </c>
      <c r="E24" s="15">
        <v>-0.46666666666666701</v>
      </c>
    </row>
    <row r="25" spans="1:5" x14ac:dyDescent="0.25">
      <c r="A25" s="181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25">
      <c r="A26" s="182"/>
      <c r="B26" s="13" t="s">
        <v>1249</v>
      </c>
      <c r="C26" s="14">
        <v>18</v>
      </c>
      <c r="D26" s="14">
        <v>311</v>
      </c>
      <c r="E26" s="15">
        <v>-0.94212218649517698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79</v>
      </c>
      <c r="D30" s="14">
        <v>47</v>
      </c>
      <c r="E30" s="15">
        <v>0.680851063829787</v>
      </c>
    </row>
    <row r="31" spans="1:5" x14ac:dyDescent="0.25">
      <c r="A31" s="181"/>
      <c r="B31" s="13" t="s">
        <v>1253</v>
      </c>
      <c r="C31" s="14">
        <v>34</v>
      </c>
      <c r="D31" s="14">
        <v>31</v>
      </c>
      <c r="E31" s="15">
        <v>9.6774193548387094E-2</v>
      </c>
    </row>
    <row r="32" spans="1:5" x14ac:dyDescent="0.25">
      <c r="A32" s="182"/>
      <c r="B32" s="13" t="s">
        <v>1254</v>
      </c>
      <c r="C32" s="14">
        <v>42</v>
      </c>
      <c r="D32" s="14">
        <v>31</v>
      </c>
      <c r="E32" s="15">
        <v>0.35483870967741898</v>
      </c>
    </row>
  </sheetData>
  <sheetProtection algorithmName="SHA-512" hashValue="LakYGBGs4T2kvqPcUdw39/7p3+Kiukh6yylxoEMKVILLmhsudqM9LLZCF8oKJeAvtvhN2bto4Q9x3K1/X46+Og==" saltValue="o9Qc5PU6Uwm5sPguk6VS4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3</v>
      </c>
      <c r="D7" s="14">
        <v>5</v>
      </c>
      <c r="E7" s="15">
        <v>-0.4</v>
      </c>
    </row>
    <row r="8" spans="1:5" x14ac:dyDescent="0.25">
      <c r="A8" s="181"/>
      <c r="B8" s="13" t="s">
        <v>1261</v>
      </c>
      <c r="C8" s="14">
        <v>2</v>
      </c>
      <c r="D8" s="14">
        <v>3</v>
      </c>
      <c r="E8" s="15">
        <v>-0.33333333333333298</v>
      </c>
    </row>
    <row r="9" spans="1:5" x14ac:dyDescent="0.25">
      <c r="A9" s="181"/>
      <c r="B9" s="13" t="s">
        <v>1262</v>
      </c>
      <c r="C9" s="14">
        <v>1</v>
      </c>
      <c r="D9" s="14">
        <v>3</v>
      </c>
      <c r="E9" s="15">
        <v>-0.66666666666666696</v>
      </c>
    </row>
    <row r="10" spans="1:5" x14ac:dyDescent="0.25">
      <c r="A10" s="181"/>
      <c r="B10" s="13" t="s">
        <v>1263</v>
      </c>
      <c r="C10" s="14">
        <v>1</v>
      </c>
      <c r="D10" s="14">
        <v>2</v>
      </c>
      <c r="E10" s="15">
        <v>-0.5</v>
      </c>
    </row>
    <row r="11" spans="1:5" x14ac:dyDescent="0.25">
      <c r="A11" s="181"/>
      <c r="B11" s="13" t="s">
        <v>1264</v>
      </c>
      <c r="C11" s="14">
        <v>2</v>
      </c>
      <c r="D11" s="14">
        <v>8</v>
      </c>
      <c r="E11" s="15">
        <v>-0.75</v>
      </c>
    </row>
    <row r="12" spans="1:5" x14ac:dyDescent="0.25">
      <c r="A12" s="181"/>
      <c r="B12" s="13" t="s">
        <v>1265</v>
      </c>
      <c r="C12" s="14">
        <v>5</v>
      </c>
      <c r="D12" s="14">
        <v>2</v>
      </c>
      <c r="E12" s="15">
        <v>1.5</v>
      </c>
    </row>
    <row r="13" spans="1:5" x14ac:dyDescent="0.25">
      <c r="A13" s="181"/>
      <c r="B13" s="13" t="s">
        <v>1266</v>
      </c>
      <c r="C13" s="14">
        <v>7</v>
      </c>
      <c r="D13" s="14">
        <v>10</v>
      </c>
      <c r="E13" s="15">
        <v>-0.3</v>
      </c>
    </row>
    <row r="14" spans="1:5" x14ac:dyDescent="0.25">
      <c r="A14" s="181"/>
      <c r="B14" s="13" t="s">
        <v>1267</v>
      </c>
      <c r="C14" s="14">
        <v>2</v>
      </c>
      <c r="D14" s="14">
        <v>2</v>
      </c>
      <c r="E14" s="15">
        <v>0</v>
      </c>
    </row>
    <row r="15" spans="1:5" x14ac:dyDescent="0.25">
      <c r="A15" s="181"/>
      <c r="B15" s="13" t="s">
        <v>1268</v>
      </c>
      <c r="C15" s="14">
        <v>0</v>
      </c>
      <c r="D15" s="14">
        <v>1</v>
      </c>
      <c r="E15" s="15">
        <v>-1</v>
      </c>
    </row>
    <row r="16" spans="1:5" x14ac:dyDescent="0.25">
      <c r="A16" s="182"/>
      <c r="B16" s="13" t="s">
        <v>106</v>
      </c>
      <c r="C16" s="14">
        <v>91</v>
      </c>
      <c r="D16" s="14">
        <v>75</v>
      </c>
      <c r="E16" s="15">
        <v>0.21333333333333299</v>
      </c>
    </row>
  </sheetData>
  <sheetProtection algorithmName="SHA-512" hashValue="Lc4QFCvE/WPiH98BjPDKUS7q3hGSu1SyCKo+SbBE5SCYvhHinz4A7dmLh0gk+sy7pppwZqIrJpU8PaB5FWZwOQ==" saltValue="sZrTQW2IitTnZZFlDpPEo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15</v>
      </c>
      <c r="F4" s="54">
        <v>0</v>
      </c>
      <c r="G4" s="54">
        <v>0</v>
      </c>
      <c r="H4" s="54">
        <v>92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80</v>
      </c>
      <c r="D5" s="54">
        <v>3</v>
      </c>
      <c r="E5" s="54">
        <v>134</v>
      </c>
      <c r="F5" s="54">
        <v>200</v>
      </c>
      <c r="G5" s="54">
        <v>0</v>
      </c>
      <c r="H5" s="54">
        <v>402</v>
      </c>
      <c r="I5" s="54">
        <v>0</v>
      </c>
      <c r="J5" s="54">
        <v>36</v>
      </c>
      <c r="K5" s="54">
        <v>0</v>
      </c>
      <c r="L5" s="55">
        <v>2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4</v>
      </c>
      <c r="F6" s="54">
        <v>0</v>
      </c>
      <c r="G6" s="54">
        <v>0</v>
      </c>
      <c r="H6" s="54">
        <v>13</v>
      </c>
      <c r="I6" s="54">
        <v>0</v>
      </c>
      <c r="J6" s="54">
        <v>3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2</v>
      </c>
      <c r="F7" s="54">
        <v>0</v>
      </c>
      <c r="G7" s="54">
        <v>0</v>
      </c>
      <c r="H7" s="54">
        <v>2</v>
      </c>
      <c r="I7" s="54">
        <v>0</v>
      </c>
      <c r="J7" s="54">
        <v>1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27</v>
      </c>
      <c r="D10" s="54">
        <v>0</v>
      </c>
      <c r="E10" s="54">
        <v>18</v>
      </c>
      <c r="F10" s="54">
        <v>3</v>
      </c>
      <c r="G10" s="54">
        <v>0</v>
      </c>
      <c r="H10" s="54">
        <v>61</v>
      </c>
      <c r="I10" s="54">
        <v>0</v>
      </c>
      <c r="J10" s="54">
        <v>3</v>
      </c>
      <c r="K10" s="54">
        <v>0</v>
      </c>
      <c r="L10" s="55">
        <v>1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2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7</v>
      </c>
      <c r="D24" s="54">
        <v>0</v>
      </c>
      <c r="E24" s="54">
        <v>11</v>
      </c>
      <c r="F24" s="54">
        <v>0</v>
      </c>
      <c r="G24" s="54">
        <v>0</v>
      </c>
      <c r="H24" s="54">
        <v>10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2</v>
      </c>
      <c r="D30" s="54">
        <v>0</v>
      </c>
      <c r="E30" s="54">
        <v>3</v>
      </c>
      <c r="F30" s="54">
        <v>0</v>
      </c>
      <c r="G30" s="54">
        <v>0</v>
      </c>
      <c r="H30" s="54">
        <v>21</v>
      </c>
      <c r="I30" s="54">
        <v>0</v>
      </c>
      <c r="J30" s="54">
        <v>2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1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1</v>
      </c>
      <c r="F42" s="54">
        <v>0</v>
      </c>
      <c r="G42" s="54">
        <v>0</v>
      </c>
      <c r="H42" s="54">
        <v>5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1</v>
      </c>
      <c r="E50" s="54">
        <v>1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1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2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21</v>
      </c>
      <c r="F62" s="54">
        <v>0</v>
      </c>
      <c r="G62" s="54">
        <v>0</v>
      </c>
      <c r="H62" s="54">
        <v>0</v>
      </c>
      <c r="I62" s="54">
        <v>0</v>
      </c>
      <c r="J62" s="54">
        <v>6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2</v>
      </c>
      <c r="D70" s="54">
        <v>0</v>
      </c>
      <c r="E70" s="54">
        <v>1</v>
      </c>
      <c r="F70" s="54">
        <v>0</v>
      </c>
      <c r="G70" s="54">
        <v>0</v>
      </c>
      <c r="H70" s="54">
        <v>4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1</v>
      </c>
      <c r="F71" s="54">
        <v>0</v>
      </c>
      <c r="G71" s="54">
        <v>0</v>
      </c>
      <c r="H71" s="54">
        <v>2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165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4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3</v>
      </c>
      <c r="F79" s="54">
        <v>0</v>
      </c>
      <c r="G79" s="54">
        <v>0</v>
      </c>
      <c r="H79" s="54">
        <v>23</v>
      </c>
      <c r="I79" s="54">
        <v>0</v>
      </c>
      <c r="J79" s="54">
        <v>2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7</v>
      </c>
      <c r="F80" s="54">
        <v>5</v>
      </c>
      <c r="G80" s="54">
        <v>0</v>
      </c>
      <c r="H80" s="54">
        <v>60</v>
      </c>
      <c r="I80" s="54">
        <v>0</v>
      </c>
      <c r="J80" s="54">
        <v>3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1</v>
      </c>
      <c r="F102" s="54">
        <v>0</v>
      </c>
      <c r="G102" s="54">
        <v>0</v>
      </c>
      <c r="H102" s="54">
        <v>8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2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1</v>
      </c>
      <c r="D113" s="54">
        <v>0</v>
      </c>
      <c r="E113" s="54">
        <v>1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1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21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1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1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1</v>
      </c>
      <c r="D145" s="54">
        <v>0</v>
      </c>
      <c r="E145" s="54">
        <v>0</v>
      </c>
      <c r="F145" s="54">
        <v>0</v>
      </c>
      <c r="G145" s="54">
        <v>0</v>
      </c>
      <c r="H145" s="54">
        <v>8</v>
      </c>
      <c r="I145" s="54">
        <v>0</v>
      </c>
      <c r="J145" s="54">
        <v>1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1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1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1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5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2</v>
      </c>
      <c r="F178" s="54">
        <v>24</v>
      </c>
      <c r="G178" s="54">
        <v>0</v>
      </c>
      <c r="H178" s="54">
        <v>58</v>
      </c>
      <c r="I178" s="54">
        <v>0</v>
      </c>
      <c r="J178" s="54">
        <v>16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2</v>
      </c>
      <c r="E183" s="54">
        <v>5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2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8</v>
      </c>
      <c r="D186" s="54">
        <v>0</v>
      </c>
      <c r="E186" s="54">
        <v>0</v>
      </c>
      <c r="F186" s="54">
        <v>0</v>
      </c>
      <c r="G186" s="54">
        <v>0</v>
      </c>
      <c r="H186" s="54">
        <v>44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16</v>
      </c>
      <c r="D187" s="54">
        <v>0</v>
      </c>
      <c r="E187" s="54">
        <v>18</v>
      </c>
      <c r="F187" s="54">
        <v>2</v>
      </c>
      <c r="G187" s="54">
        <v>0</v>
      </c>
      <c r="H187" s="54">
        <v>21</v>
      </c>
      <c r="I187" s="54">
        <v>0</v>
      </c>
      <c r="J187" s="54">
        <v>2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9</v>
      </c>
      <c r="F190" s="54">
        <v>1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1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1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12</v>
      </c>
      <c r="D192" s="54">
        <v>0</v>
      </c>
      <c r="E192" s="54">
        <v>1</v>
      </c>
      <c r="F192" s="54">
        <v>0</v>
      </c>
      <c r="G192" s="54">
        <v>0</v>
      </c>
      <c r="H192" s="54">
        <v>7</v>
      </c>
      <c r="I192" s="54">
        <v>0</v>
      </c>
      <c r="J192" s="54">
        <v>1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3</v>
      </c>
      <c r="D202" s="54">
        <v>0</v>
      </c>
      <c r="E202" s="54">
        <v>0</v>
      </c>
      <c r="F202" s="54">
        <v>0</v>
      </c>
      <c r="G202" s="54">
        <v>0</v>
      </c>
      <c r="H202" s="54">
        <v>5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1</v>
      </c>
      <c r="D203" s="54">
        <v>0</v>
      </c>
      <c r="E203" s="54">
        <v>1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36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5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1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1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2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80</v>
      </c>
      <c r="D260" s="54">
        <v>3</v>
      </c>
      <c r="E260" s="54">
        <v>134</v>
      </c>
      <c r="F260" s="54">
        <v>200</v>
      </c>
      <c r="G260" s="54">
        <v>0</v>
      </c>
      <c r="H260" s="54">
        <v>402</v>
      </c>
      <c r="I260" s="54">
        <v>0</v>
      </c>
      <c r="J260" s="54">
        <v>37</v>
      </c>
      <c r="K260" s="54">
        <v>0</v>
      </c>
      <c r="L260" s="55">
        <v>2</v>
      </c>
    </row>
    <row r="261" spans="1:12" x14ac:dyDescent="0.25">
      <c r="A261" s="181"/>
      <c r="B261" s="53" t="s">
        <v>1539</v>
      </c>
      <c r="C261" s="54">
        <v>1</v>
      </c>
      <c r="D261" s="54">
        <v>0</v>
      </c>
      <c r="E261" s="54">
        <v>2</v>
      </c>
      <c r="F261" s="54">
        <v>4</v>
      </c>
      <c r="G261" s="54">
        <v>0</v>
      </c>
      <c r="H261" s="54">
        <v>10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78</v>
      </c>
      <c r="D262" s="54">
        <v>0</v>
      </c>
      <c r="E262" s="54">
        <v>54</v>
      </c>
      <c r="F262" s="54">
        <v>56</v>
      </c>
      <c r="G262" s="54">
        <v>0</v>
      </c>
      <c r="H262" s="54">
        <v>195</v>
      </c>
      <c r="I262" s="54">
        <v>0</v>
      </c>
      <c r="J262" s="54">
        <v>15</v>
      </c>
      <c r="K262" s="54">
        <v>0</v>
      </c>
      <c r="L262" s="55">
        <v>1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3</v>
      </c>
      <c r="G263" s="54">
        <v>0</v>
      </c>
      <c r="H263" s="54">
        <v>2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1</v>
      </c>
      <c r="D264" s="54">
        <v>0</v>
      </c>
      <c r="E264" s="54">
        <v>1</v>
      </c>
      <c r="F264" s="54">
        <v>0</v>
      </c>
      <c r="G264" s="54">
        <v>0</v>
      </c>
      <c r="H264" s="54">
        <v>3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5</v>
      </c>
      <c r="F267" s="54">
        <v>0</v>
      </c>
      <c r="G267" s="54">
        <v>0</v>
      </c>
      <c r="H267" s="54">
        <v>14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1</v>
      </c>
      <c r="F268" s="54">
        <v>1</v>
      </c>
      <c r="G268" s="54">
        <v>0</v>
      </c>
      <c r="H268" s="54">
        <v>1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2</v>
      </c>
      <c r="F269" s="54">
        <v>2</v>
      </c>
      <c r="G269" s="54">
        <v>0</v>
      </c>
      <c r="H269" s="54">
        <v>11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6</v>
      </c>
      <c r="F270" s="54">
        <v>3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19</v>
      </c>
      <c r="F271" s="54">
        <v>39</v>
      </c>
      <c r="G271" s="54">
        <v>0</v>
      </c>
      <c r="H271" s="54">
        <v>133</v>
      </c>
      <c r="I271" s="54">
        <v>0</v>
      </c>
      <c r="J271" s="54">
        <v>18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1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9</v>
      </c>
      <c r="F273" s="54">
        <v>4</v>
      </c>
      <c r="G273" s="54">
        <v>0</v>
      </c>
      <c r="H273" s="54">
        <v>5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2</v>
      </c>
      <c r="F274" s="54">
        <v>0</v>
      </c>
      <c r="G274" s="54">
        <v>0</v>
      </c>
      <c r="H274" s="54">
        <v>3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1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1</v>
      </c>
      <c r="D278" s="54">
        <v>0</v>
      </c>
      <c r="E278" s="54">
        <v>1</v>
      </c>
      <c r="F278" s="54">
        <v>3</v>
      </c>
      <c r="G278" s="54">
        <v>0</v>
      </c>
      <c r="H278" s="54">
        <v>5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2</v>
      </c>
      <c r="F279" s="54">
        <v>3</v>
      </c>
      <c r="G279" s="54">
        <v>0</v>
      </c>
      <c r="H279" s="54">
        <v>6</v>
      </c>
      <c r="I279" s="54">
        <v>0</v>
      </c>
      <c r="J279" s="54">
        <v>1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1</v>
      </c>
      <c r="D284" s="54">
        <v>0</v>
      </c>
      <c r="E284" s="54">
        <v>5</v>
      </c>
      <c r="F284" s="54">
        <v>3</v>
      </c>
      <c r="G284" s="54">
        <v>0</v>
      </c>
      <c r="H284" s="54">
        <v>15</v>
      </c>
      <c r="I284" s="54">
        <v>0</v>
      </c>
      <c r="J284" s="54">
        <v>0</v>
      </c>
      <c r="K284" s="54">
        <v>0</v>
      </c>
      <c r="L284" s="55">
        <v>1</v>
      </c>
    </row>
    <row r="285" spans="1:12" x14ac:dyDescent="0.25">
      <c r="A285" s="181"/>
      <c r="B285" s="53" t="s">
        <v>921</v>
      </c>
      <c r="C285" s="54">
        <v>1</v>
      </c>
      <c r="D285" s="54">
        <v>0</v>
      </c>
      <c r="E285" s="54">
        <v>13</v>
      </c>
      <c r="F285" s="54">
        <v>12</v>
      </c>
      <c r="G285" s="54">
        <v>0</v>
      </c>
      <c r="H285" s="54">
        <v>19</v>
      </c>
      <c r="I285" s="54">
        <v>0</v>
      </c>
      <c r="J285" s="54">
        <v>1</v>
      </c>
      <c r="K285" s="54">
        <v>0</v>
      </c>
      <c r="L285" s="55">
        <v>3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7</v>
      </c>
      <c r="F287" s="54">
        <v>62</v>
      </c>
      <c r="G287" s="54">
        <v>0</v>
      </c>
      <c r="H287" s="54">
        <v>0</v>
      </c>
      <c r="I287" s="54">
        <v>0</v>
      </c>
      <c r="J287" s="54">
        <v>1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1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133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33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11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88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39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48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3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35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13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38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31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62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1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j2o2GvVKB43NBJqNWqPnEmKv/WHS25QcKlDCzr+iaxQSIQhM5g3Ei5RHTUrw3vhRy93h7uc8gWmi1gdDO4kACg==" saltValue="t2lNjiprn9VgWbSePYOfV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23</v>
      </c>
      <c r="D5" s="45">
        <v>154</v>
      </c>
      <c r="E5" s="57">
        <v>-0.85064935064935099</v>
      </c>
    </row>
    <row r="6" spans="1:5" ht="22.5" x14ac:dyDescent="0.25">
      <c r="A6" s="38" t="s">
        <v>1587</v>
      </c>
      <c r="B6" s="44" t="s">
        <v>1588</v>
      </c>
      <c r="C6" s="45">
        <v>11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28</v>
      </c>
      <c r="D7" s="45">
        <v>32</v>
      </c>
      <c r="E7" s="57">
        <v>-0.125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3</v>
      </c>
      <c r="D9" s="45">
        <v>2</v>
      </c>
      <c r="E9" s="57">
        <v>0.5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163</v>
      </c>
      <c r="D11" s="45">
        <v>596</v>
      </c>
      <c r="E11" s="57">
        <v>-0.72651006711409405</v>
      </c>
    </row>
    <row r="12" spans="1:5" x14ac:dyDescent="0.25">
      <c r="A12" s="38" t="s">
        <v>1594</v>
      </c>
      <c r="B12" s="17"/>
      <c r="C12" s="45">
        <v>18</v>
      </c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3</v>
      </c>
      <c r="D13" s="18"/>
      <c r="E13" s="57">
        <v>0</v>
      </c>
    </row>
    <row r="14" spans="1:5" x14ac:dyDescent="0.25">
      <c r="A14" s="198"/>
      <c r="B14" s="44" t="s">
        <v>1597</v>
      </c>
      <c r="C14" s="18"/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45">
        <v>2</v>
      </c>
      <c r="D17" s="45">
        <v>2</v>
      </c>
      <c r="E17" s="40">
        <v>0</v>
      </c>
    </row>
    <row r="18" spans="1:5" x14ac:dyDescent="0.25">
      <c r="A18" s="200"/>
      <c r="B18" s="44" t="s">
        <v>1601</v>
      </c>
      <c r="C18" s="45">
        <v>259</v>
      </c>
      <c r="D18" s="45">
        <v>355</v>
      </c>
      <c r="E18" s="40">
        <v>33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18"/>
      <c r="D21" s="18"/>
      <c r="E21" s="23"/>
    </row>
    <row r="22" spans="1:5" x14ac:dyDescent="0.25">
      <c r="A22" s="200"/>
      <c r="B22" s="44" t="s">
        <v>975</v>
      </c>
      <c r="C22" s="45">
        <v>2354</v>
      </c>
      <c r="D22" s="45">
        <v>2513</v>
      </c>
      <c r="E22" s="40">
        <v>0</v>
      </c>
    </row>
    <row r="23" spans="1:5" x14ac:dyDescent="0.25">
      <c r="A23" s="200"/>
      <c r="B23" s="44" t="s">
        <v>1605</v>
      </c>
      <c r="C23" s="45">
        <v>79</v>
      </c>
      <c r="D23" s="45">
        <v>152</v>
      </c>
      <c r="E23" s="40">
        <v>1</v>
      </c>
    </row>
    <row r="24" spans="1:5" x14ac:dyDescent="0.25">
      <c r="A24" s="200"/>
      <c r="B24" s="44" t="s">
        <v>1606</v>
      </c>
      <c r="C24" s="45">
        <v>0</v>
      </c>
      <c r="D24" s="45">
        <v>2</v>
      </c>
      <c r="E24" s="40">
        <v>1</v>
      </c>
    </row>
    <row r="25" spans="1:5" x14ac:dyDescent="0.25">
      <c r="A25" s="200"/>
      <c r="B25" s="44" t="s">
        <v>1607</v>
      </c>
      <c r="C25" s="45">
        <v>10</v>
      </c>
      <c r="D25" s="45">
        <v>19</v>
      </c>
      <c r="E25" s="40">
        <v>4</v>
      </c>
    </row>
    <row r="26" spans="1:5" x14ac:dyDescent="0.25">
      <c r="A26" s="200"/>
      <c r="B26" s="44" t="s">
        <v>1608</v>
      </c>
      <c r="C26" s="45">
        <v>52</v>
      </c>
      <c r="D26" s="45">
        <v>42</v>
      </c>
      <c r="E26" s="40">
        <v>1</v>
      </c>
    </row>
    <row r="27" spans="1:5" x14ac:dyDescent="0.25">
      <c r="A27" s="200"/>
      <c r="B27" s="44" t="s">
        <v>1609</v>
      </c>
      <c r="C27" s="45">
        <v>142</v>
      </c>
      <c r="D27" s="45">
        <v>154</v>
      </c>
      <c r="E27" s="40">
        <v>0</v>
      </c>
    </row>
    <row r="28" spans="1:5" x14ac:dyDescent="0.25">
      <c r="A28" s="200"/>
      <c r="B28" s="44" t="s">
        <v>1610</v>
      </c>
      <c r="C28" s="45">
        <v>499</v>
      </c>
      <c r="D28" s="45">
        <v>96</v>
      </c>
      <c r="E28" s="40">
        <v>11</v>
      </c>
    </row>
    <row r="29" spans="1:5" x14ac:dyDescent="0.25">
      <c r="A29" s="200"/>
      <c r="B29" s="44" t="s">
        <v>1611</v>
      </c>
      <c r="C29" s="45">
        <v>50</v>
      </c>
      <c r="D29" s="45">
        <v>18</v>
      </c>
      <c r="E29" s="40">
        <v>1</v>
      </c>
    </row>
    <row r="30" spans="1:5" x14ac:dyDescent="0.25">
      <c r="A30" s="201"/>
      <c r="B30" s="44" t="s">
        <v>1612</v>
      </c>
      <c r="C30" s="18"/>
      <c r="D30" s="18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69XcIQYV7SqIcwUUIGebXnlbI58psLf7JWD0H6Y/Q4D0Gh9G/Cqcpq61DRi+h62LPPA9lapsHENfd3sv5HesVQ==" saltValue="4bizhCG1WYDXTdKVFuFiu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CCF7-A2E2-4839-ADCE-C3D270A9151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114726</v>
      </c>
      <c r="D7" s="126">
        <f>SUM(DatosGenerales!C15:C19)</f>
        <v>11175</v>
      </c>
      <c r="E7" s="125">
        <f>SUM(DatosGenerales!C12:C14)</f>
        <v>92892</v>
      </c>
      <c r="I7" s="127">
        <f>DatosGenerales!C31</f>
        <v>15177</v>
      </c>
      <c r="J7" s="126">
        <f>DatosGenerales!C32</f>
        <v>1915</v>
      </c>
      <c r="K7" s="125">
        <f>SUM(DatosGenerales!C33:C34)</f>
        <v>1349</v>
      </c>
      <c r="L7" s="126">
        <f>DatosGenerales!C36</f>
        <v>9641</v>
      </c>
      <c r="M7" s="125">
        <f>DatosGenerales!C95</f>
        <v>4938</v>
      </c>
      <c r="N7" s="128">
        <f>L7-M7</f>
        <v>4703</v>
      </c>
      <c r="O7" s="128"/>
      <c r="Q7" s="127">
        <f>DatosGenerales!C36</f>
        <v>9641</v>
      </c>
      <c r="R7" s="126">
        <f>DatosGenerales!C49</f>
        <v>7467</v>
      </c>
      <c r="S7" s="126">
        <f>DatosGenerales!C50</f>
        <v>440</v>
      </c>
      <c r="T7" s="126">
        <f>DatosGenerales!C62</f>
        <v>95</v>
      </c>
      <c r="U7" s="126">
        <f>DatosGenerales!C78</f>
        <v>15</v>
      </c>
      <c r="V7" s="129">
        <f>SUM(Q7:U7)</f>
        <v>17658</v>
      </c>
      <c r="Z7" s="127">
        <f>SUM(DatosGenerales!C106,DatosGenerales!C107,DatosGenerales!C109)</f>
        <v>4212</v>
      </c>
      <c r="AA7" s="126">
        <f>SUM(DatosGenerales!C108,DatosGenerales!C110)</f>
        <v>2988</v>
      </c>
      <c r="AB7" s="126">
        <f>DatosGenerales!C106</f>
        <v>3142</v>
      </c>
      <c r="AC7" s="129">
        <f>DatosGenerales!C107</f>
        <v>689</v>
      </c>
      <c r="AH7" s="127">
        <f>SUM(DatosGenerales!C115,DatosGenerales!C116,DatosGenerales!C118)</f>
        <v>318</v>
      </c>
      <c r="AI7" s="126">
        <f>SUM(DatosGenerales!C117,DatosGenerales!C119)</f>
        <v>189</v>
      </c>
      <c r="AJ7" s="126">
        <f>DatosGenerales!C115</f>
        <v>227</v>
      </c>
      <c r="AK7" s="129">
        <f>DatosGenerales!C116</f>
        <v>68</v>
      </c>
      <c r="AP7" s="127">
        <f>SUM(DatosGenerales!C135:C136)</f>
        <v>684</v>
      </c>
      <c r="AQ7" s="126">
        <f>SUM(DatosGenerales!C137:C138)</f>
        <v>12</v>
      </c>
      <c r="AR7" s="129">
        <f>SUM(DatosGenerales!C139:C140)</f>
        <v>173</v>
      </c>
      <c r="AV7" s="127">
        <f>DatosGenerales!C145</f>
        <v>23</v>
      </c>
      <c r="AW7" s="126">
        <f>DatosGenerales!C146</f>
        <v>339</v>
      </c>
      <c r="AX7" s="126">
        <f>DatosGenerales!C147</f>
        <v>121</v>
      </c>
      <c r="AY7" s="126">
        <f>DatosGenerales!C148</f>
        <v>17</v>
      </c>
      <c r="AZ7" s="126">
        <f>DatosGenerales!C149</f>
        <v>107</v>
      </c>
      <c r="BA7" s="129">
        <f>DatosGenerales!C150</f>
        <v>7</v>
      </c>
      <c r="BE7" s="127">
        <f>DatosGenerales!C151</f>
        <v>192</v>
      </c>
      <c r="BF7" s="126">
        <f>DatosGenerales!C152</f>
        <v>402</v>
      </c>
      <c r="BG7" s="129">
        <f>DatosGenerales!C154</f>
        <v>275</v>
      </c>
      <c r="BK7" s="127">
        <f>SUM(DatosGenerales!C297:C311)</f>
        <v>7573</v>
      </c>
      <c r="BL7" s="126">
        <f>SUM(DatosGenerales!C294:C296)</f>
        <v>115</v>
      </c>
      <c r="BM7" s="126">
        <f>SUM(DatosGenerales!C312:C344)</f>
        <v>755</v>
      </c>
      <c r="BN7" s="126">
        <f>SUM(DatosGenerales!C289)</f>
        <v>220</v>
      </c>
      <c r="BO7" s="126">
        <f>SUM(DatosGenerales!C356:C364)</f>
        <v>38</v>
      </c>
      <c r="BP7" s="126">
        <f>SUM(DatosGenerales!C286:C288)</f>
        <v>2</v>
      </c>
      <c r="BQ7" s="126">
        <f>SUM(DatosGenerales!C345:C355)</f>
        <v>27</v>
      </c>
      <c r="BR7" s="126">
        <f>SUM(DatosGenerales!C290:C292)</f>
        <v>255</v>
      </c>
      <c r="BS7" s="129">
        <f>SUM(DatosGenerales!C283:C285)</f>
        <v>1602</v>
      </c>
      <c r="BT7" s="129">
        <f>SUM(DatosGenerales!C293)</f>
        <v>1</v>
      </c>
      <c r="BU7" s="129">
        <f>SUM(DatosGenerales!C365:C377)</f>
        <v>341</v>
      </c>
      <c r="BY7" s="127">
        <f>DatosGenerales!C246</f>
        <v>3107</v>
      </c>
      <c r="BZ7" s="126">
        <f>DatosGenerales!C247</f>
        <v>1221</v>
      </c>
      <c r="CA7" s="129">
        <f>DatosGenerales!C248</f>
        <v>1325</v>
      </c>
      <c r="CF7" s="127">
        <f>DatosDiscapacidad!C5</f>
        <v>23</v>
      </c>
      <c r="CG7" s="129">
        <f>DatosDiscapacidad!C11</f>
        <v>163</v>
      </c>
      <c r="CM7" s="127">
        <f>DatosGenerales!C40</f>
        <v>8011</v>
      </c>
      <c r="CN7" s="129">
        <f>DatosGenerales!C41</f>
        <v>2976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2022</v>
      </c>
      <c r="BL53" s="137">
        <f>SUM(DatosGenerales!C311,DatosGenerales!C300,DatosGenerales!C309)</f>
        <v>2444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88</v>
      </c>
      <c r="BL66" s="137">
        <f>SUM(DatosGenerales!C299:C300)</f>
        <v>2325</v>
      </c>
      <c r="BM66" s="137">
        <f>SUM(DatosGenerales!C308:C309)</f>
        <v>2053</v>
      </c>
      <c r="BN66" s="137"/>
      <c r="BO66" s="124"/>
      <c r="BP66" s="124"/>
      <c r="BQ66" s="124"/>
      <c r="BR66" s="124"/>
      <c r="BS66" s="124"/>
    </row>
  </sheetData>
  <sheetProtection algorithmName="SHA-512" hashValue="dauPxICHSFG6v7XdKSSZaoXzrB8aAjvJFPQKmWkHlRuzCj5jxJADZ8vkZe1uWVT33LaxFQFib6rKLIPjSm3mdA==" saltValue="GHEQHIrOO83FCjkx7gkNt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4205-6492-41E5-A7FC-AA7CB1946E2C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MaZDKp7zSJSocDHDpkbS4pSRHGKsreoobkQEHYUkuarvrUpfnGjvecXoTgETc0MuZ8d8OglxG2r8UhFBaFwrwQ==" saltValue="4eMhFBVui2/ZoW77vzDwI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50C5-890D-465E-94B2-11CDBB2D900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243</v>
      </c>
    </row>
    <row r="8" spans="1:50" s="124" customFormat="1" ht="14.85" customHeight="1" x14ac:dyDescent="0.25">
      <c r="C8" s="214"/>
      <c r="D8" s="126">
        <f>DatosMenores!C56</f>
        <v>3208</v>
      </c>
      <c r="E8" s="126">
        <f>DatosMenores!C57</f>
        <v>344</v>
      </c>
      <c r="F8" s="126">
        <f>DatosMenores!C58</f>
        <v>353</v>
      </c>
      <c r="G8" s="126">
        <f>DatosMenores!C59</f>
        <v>1555</v>
      </c>
      <c r="H8" s="125">
        <f>DatosMenores!C60</f>
        <v>292</v>
      </c>
      <c r="I8" s="108"/>
      <c r="L8" s="125">
        <f>DatosMenores!C48</f>
        <v>199</v>
      </c>
      <c r="M8" s="126">
        <f>DatosMenores!C49</f>
        <v>281</v>
      </c>
      <c r="N8" s="126">
        <f>DatosMenores!C50</f>
        <v>621</v>
      </c>
      <c r="O8" s="126">
        <f>DatosMenores!C51</f>
        <v>2</v>
      </c>
      <c r="P8" s="125">
        <f>DatosMenores!C52</f>
        <v>0</v>
      </c>
      <c r="S8" s="125">
        <f>DatosMenores!C28</f>
        <v>1106</v>
      </c>
      <c r="T8" s="126">
        <f>SUM(DatosMenores!C29:C32)</f>
        <v>277</v>
      </c>
      <c r="U8" s="126">
        <f>DatosMenores!C33</f>
        <v>52</v>
      </c>
      <c r="V8" s="126">
        <f>DatosMenores!C34</f>
        <v>638</v>
      </c>
      <c r="W8" s="126">
        <f>DatosMenores!C35</f>
        <v>75</v>
      </c>
      <c r="X8" s="126">
        <f>DatosMenores!C36</f>
        <v>0</v>
      </c>
      <c r="Y8" s="126">
        <f>DatosMenores!C38</f>
        <v>23</v>
      </c>
      <c r="Z8" s="126">
        <f>DatosMenores!C37</f>
        <v>23</v>
      </c>
      <c r="AA8" s="125">
        <f>DatosMenores!C39</f>
        <v>156</v>
      </c>
      <c r="AC8" s="110"/>
      <c r="AE8" s="127">
        <f>DatosMenores!C5</f>
        <v>5</v>
      </c>
      <c r="AF8" s="126">
        <f>DatosMenores!C6</f>
        <v>530</v>
      </c>
      <c r="AG8" s="126">
        <f>DatosMenores!C7</f>
        <v>25</v>
      </c>
      <c r="AH8" s="126">
        <f>DatosMenores!C8</f>
        <v>29</v>
      </c>
      <c r="AI8" s="126">
        <f>DatosMenores!C9</f>
        <v>84</v>
      </c>
      <c r="AJ8" s="125">
        <f>DatosMenores!C10</f>
        <v>99</v>
      </c>
      <c r="AK8" s="126">
        <f>DatosMenores!C11</f>
        <v>377</v>
      </c>
      <c r="AL8" s="126">
        <f>DatosMenores!C12</f>
        <v>82</v>
      </c>
      <c r="AM8" s="125">
        <f>DatosMenores!C13</f>
        <v>45</v>
      </c>
      <c r="AN8" s="110"/>
      <c r="AP8" s="127">
        <f>DatosMenores!C69</f>
        <v>243</v>
      </c>
      <c r="AQ8" s="127">
        <f>DatosMenores!C70</f>
        <v>14</v>
      </c>
      <c r="AR8" s="126">
        <f>DatosMenores!C71</f>
        <v>1810</v>
      </c>
      <c r="AS8" s="126">
        <f>DatosMenores!C74</f>
        <v>13</v>
      </c>
      <c r="AT8" s="126">
        <f>DatosMenores!C75</f>
        <v>37</v>
      </c>
      <c r="AU8" s="125">
        <f>DatosMenores!C76</f>
        <v>0</v>
      </c>
      <c r="AW8" s="148" t="s">
        <v>1663</v>
      </c>
      <c r="AX8" s="149">
        <f>DatosMenores!C70</f>
        <v>14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1810</v>
      </c>
    </row>
    <row r="10" spans="1:50" ht="29.85" customHeight="1" x14ac:dyDescent="0.25">
      <c r="C10" s="214"/>
      <c r="D10" s="125">
        <f>DatosMenores!C61</f>
        <v>1113</v>
      </c>
      <c r="E10" s="126">
        <f>DatosMenores!C62</f>
        <v>221</v>
      </c>
      <c r="F10" s="129">
        <f>DatosMenores!C63</f>
        <v>6</v>
      </c>
      <c r="G10" s="129">
        <f>DatosMenores!C64</f>
        <v>518</v>
      </c>
      <c r="H10" s="129">
        <f>DatosMenores!C65</f>
        <v>388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15</v>
      </c>
    </row>
    <row r="11" spans="1:50" ht="14.85" customHeight="1" x14ac:dyDescent="0.25">
      <c r="AE11" s="127">
        <f>DatosMenores!C14</f>
        <v>0</v>
      </c>
      <c r="AF11" s="126">
        <f>DatosMenores!C15</f>
        <v>5</v>
      </c>
      <c r="AG11" s="126">
        <f>DatosMenores!C16</f>
        <v>71</v>
      </c>
      <c r="AH11" s="126">
        <f>DatosMenores!C17</f>
        <v>201</v>
      </c>
      <c r="AI11" s="126">
        <f>DatosMenores!C18</f>
        <v>3</v>
      </c>
      <c r="AJ11" s="126">
        <f>DatosMenores!C20</f>
        <v>61</v>
      </c>
      <c r="AK11" s="126">
        <f>DatosMenores!C21</f>
        <v>1</v>
      </c>
      <c r="AL11" s="125">
        <f>DatosMenores!C19</f>
        <v>97</v>
      </c>
      <c r="AP11" s="127">
        <f>DatosMenores!C78</f>
        <v>3</v>
      </c>
      <c r="AQ11" s="126">
        <f>DatosMenores!C77</f>
        <v>57</v>
      </c>
      <c r="AR11" s="126">
        <f>DatosMenores!C79</f>
        <v>0</v>
      </c>
      <c r="AS11" s="127">
        <f>DatosMenores!C72</f>
        <v>15</v>
      </c>
      <c r="AT11" s="125">
        <f>DatosMenores!C73</f>
        <v>7</v>
      </c>
      <c r="AW11" s="148" t="s">
        <v>1804</v>
      </c>
      <c r="AX11" s="149">
        <f>DatosMenores!C73</f>
        <v>7</v>
      </c>
    </row>
    <row r="12" spans="1:50" ht="12.75" customHeight="1" x14ac:dyDescent="0.25">
      <c r="AW12" s="148" t="s">
        <v>1665</v>
      </c>
      <c r="AX12" s="149">
        <f>DatosMenores!C74</f>
        <v>13</v>
      </c>
    </row>
    <row r="13" spans="1:50" ht="12.75" customHeight="1" x14ac:dyDescent="0.25">
      <c r="AW13" s="148" t="s">
        <v>1016</v>
      </c>
      <c r="AX13" s="149">
        <f>DatosMenores!C75</f>
        <v>37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57</v>
      </c>
    </row>
    <row r="16" spans="1:50" ht="12.75" customHeight="1" x14ac:dyDescent="0.25">
      <c r="AW16" s="148" t="s">
        <v>260</v>
      </c>
      <c r="AX16" s="149">
        <f>DatosMenores!C78</f>
        <v>3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sCh3izaodnxQ1nU3EQC1UwyYdrEg7zSeUNib5Z38xhi5IDGgJfox9iIbEMy7YNb1b27aarBY1Iflv6o009eJ5A==" saltValue="9q7La6APe0oCs6GvgOnR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30D9-D82B-46FC-AD3E-68766E0719F7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88</v>
      </c>
      <c r="F4" s="162" t="s">
        <v>1812</v>
      </c>
      <c r="G4" s="164">
        <f>DatosViolenciaDoméstica!E67</f>
        <v>33</v>
      </c>
      <c r="H4" s="165"/>
    </row>
    <row r="5" spans="1:30" x14ac:dyDescent="0.2">
      <c r="C5" s="162" t="s">
        <v>8</v>
      </c>
      <c r="D5" s="163">
        <f>DatosViolenciaDoméstica!C6</f>
        <v>178</v>
      </c>
      <c r="F5" s="162" t="s">
        <v>1813</v>
      </c>
      <c r="G5" s="166">
        <f>DatosViolenciaDoméstica!F67</f>
        <v>42</v>
      </c>
      <c r="H5" s="165"/>
    </row>
    <row r="6" spans="1:30" x14ac:dyDescent="0.2">
      <c r="C6" s="162" t="s">
        <v>1814</v>
      </c>
      <c r="D6" s="163">
        <f>DatosViolenciaDoméstica!C7</f>
        <v>23</v>
      </c>
    </row>
    <row r="7" spans="1:30" x14ac:dyDescent="0.2">
      <c r="C7" s="162" t="s">
        <v>55</v>
      </c>
      <c r="D7" s="163">
        <f>DatosViolenciaDoméstica!C8</f>
        <v>0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P9P+g4MIftrJYC2aaAHY/McmhG+RW+CouZIVNKiHj5BVGVnI/f3JevCc+Ui07BAjipamzVsFj+dZ/n/15W8m2g==" saltValue="CgV+ZZTxa1nq4W/pPNOyv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F1D6-DE77-47B3-AB55-EA2877AA6F51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63865</v>
      </c>
      <c r="D7" s="14">
        <v>35594</v>
      </c>
      <c r="E7" s="15">
        <v>0.79426307804686203</v>
      </c>
    </row>
    <row r="8" spans="1:5" x14ac:dyDescent="0.25">
      <c r="A8" s="181"/>
      <c r="B8" s="13" t="s">
        <v>15</v>
      </c>
      <c r="C8" s="14">
        <v>114726</v>
      </c>
      <c r="D8" s="14">
        <v>87373</v>
      </c>
      <c r="E8" s="15">
        <v>0.31306009865748002</v>
      </c>
    </row>
    <row r="9" spans="1:5" x14ac:dyDescent="0.25">
      <c r="A9" s="181"/>
      <c r="B9" s="13" t="s">
        <v>16</v>
      </c>
      <c r="C9" s="14">
        <v>104439</v>
      </c>
      <c r="D9" s="14">
        <v>81831</v>
      </c>
      <c r="E9" s="15">
        <v>0.27627671664772502</v>
      </c>
    </row>
    <row r="10" spans="1:5" x14ac:dyDescent="0.25">
      <c r="A10" s="181"/>
      <c r="B10" s="13" t="s">
        <v>17</v>
      </c>
      <c r="C10" s="14">
        <v>313</v>
      </c>
      <c r="D10" s="14">
        <v>208</v>
      </c>
      <c r="E10" s="15">
        <v>0.50480769230769196</v>
      </c>
    </row>
    <row r="11" spans="1:5" x14ac:dyDescent="0.25">
      <c r="A11" s="182"/>
      <c r="B11" s="13" t="s">
        <v>18</v>
      </c>
      <c r="C11" s="14">
        <v>71628</v>
      </c>
      <c r="D11" s="14">
        <v>38072</v>
      </c>
      <c r="E11" s="15">
        <v>0.88138264341248196</v>
      </c>
    </row>
    <row r="12" spans="1:5" x14ac:dyDescent="0.25">
      <c r="A12" s="180" t="s">
        <v>19</v>
      </c>
      <c r="B12" s="13" t="s">
        <v>20</v>
      </c>
      <c r="C12" s="14">
        <v>37318</v>
      </c>
      <c r="D12" s="14">
        <v>32867</v>
      </c>
      <c r="E12" s="15">
        <v>0.13542459001429999</v>
      </c>
    </row>
    <row r="13" spans="1:5" x14ac:dyDescent="0.25">
      <c r="A13" s="181"/>
      <c r="B13" s="13" t="s">
        <v>21</v>
      </c>
      <c r="C13" s="14">
        <v>5240</v>
      </c>
      <c r="D13" s="14">
        <v>3962</v>
      </c>
      <c r="E13" s="15">
        <v>0.322564361433619</v>
      </c>
    </row>
    <row r="14" spans="1:5" x14ac:dyDescent="0.25">
      <c r="A14" s="182"/>
      <c r="B14" s="13" t="s">
        <v>22</v>
      </c>
      <c r="C14" s="14">
        <v>50334</v>
      </c>
      <c r="D14" s="14">
        <v>38038</v>
      </c>
      <c r="E14" s="15">
        <v>0.32325569167674401</v>
      </c>
    </row>
    <row r="15" spans="1:5" x14ac:dyDescent="0.25">
      <c r="A15" s="180" t="s">
        <v>23</v>
      </c>
      <c r="B15" s="13" t="s">
        <v>24</v>
      </c>
      <c r="C15" s="14">
        <v>1246</v>
      </c>
      <c r="D15" s="14">
        <v>1147</v>
      </c>
      <c r="E15" s="15">
        <v>8.6312118570183102E-2</v>
      </c>
    </row>
    <row r="16" spans="1:5" x14ac:dyDescent="0.25">
      <c r="A16" s="181"/>
      <c r="B16" s="13" t="s">
        <v>25</v>
      </c>
      <c r="C16" s="14">
        <v>9478</v>
      </c>
      <c r="D16" s="14">
        <v>7701</v>
      </c>
      <c r="E16" s="15">
        <v>0.23074925334372201</v>
      </c>
    </row>
    <row r="17" spans="1:5" x14ac:dyDescent="0.25">
      <c r="A17" s="181"/>
      <c r="B17" s="13" t="s">
        <v>26</v>
      </c>
      <c r="C17" s="14">
        <v>91</v>
      </c>
      <c r="D17" s="14">
        <v>41</v>
      </c>
      <c r="E17" s="15">
        <v>1.2195121951219501</v>
      </c>
    </row>
    <row r="18" spans="1:5" x14ac:dyDescent="0.25">
      <c r="A18" s="181"/>
      <c r="B18" s="13" t="s">
        <v>27</v>
      </c>
      <c r="C18" s="14">
        <v>22</v>
      </c>
      <c r="D18" s="14">
        <v>17</v>
      </c>
      <c r="E18" s="15">
        <v>0.29411764705882298</v>
      </c>
    </row>
    <row r="19" spans="1:5" x14ac:dyDescent="0.25">
      <c r="A19" s="182"/>
      <c r="B19" s="13" t="s">
        <v>28</v>
      </c>
      <c r="C19" s="14">
        <v>338</v>
      </c>
      <c r="D19" s="14">
        <v>392</v>
      </c>
      <c r="E19" s="15">
        <v>-0.13775510204081601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358</v>
      </c>
      <c r="D25" s="14">
        <v>234</v>
      </c>
      <c r="E25" s="15">
        <v>0.52991452991453003</v>
      </c>
    </row>
    <row r="26" spans="1:5" x14ac:dyDescent="0.25">
      <c r="A26" s="12" t="s">
        <v>33</v>
      </c>
      <c r="B26" s="17"/>
      <c r="C26" s="14">
        <v>426</v>
      </c>
      <c r="D26" s="14">
        <v>238</v>
      </c>
      <c r="E26" s="15">
        <v>0.78991596638655504</v>
      </c>
    </row>
    <row r="27" spans="1:5" x14ac:dyDescent="0.25">
      <c r="A27" s="12" t="s">
        <v>34</v>
      </c>
      <c r="B27" s="17"/>
      <c r="C27" s="14">
        <v>27</v>
      </c>
      <c r="D27" s="14">
        <v>8</v>
      </c>
      <c r="E27" s="15">
        <v>2.375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15177</v>
      </c>
      <c r="D31" s="14">
        <v>11522</v>
      </c>
      <c r="E31" s="15">
        <v>0.31721923277208802</v>
      </c>
    </row>
    <row r="32" spans="1:5" x14ac:dyDescent="0.25">
      <c r="A32" s="180" t="s">
        <v>37</v>
      </c>
      <c r="B32" s="13" t="s">
        <v>38</v>
      </c>
      <c r="C32" s="14">
        <v>1915</v>
      </c>
      <c r="D32" s="14">
        <v>1571</v>
      </c>
      <c r="E32" s="15">
        <v>0.218968809675366</v>
      </c>
    </row>
    <row r="33" spans="1:5" x14ac:dyDescent="0.25">
      <c r="A33" s="181"/>
      <c r="B33" s="13" t="s">
        <v>39</v>
      </c>
      <c r="C33" s="14">
        <v>1339</v>
      </c>
      <c r="D33" s="14">
        <v>1284</v>
      </c>
      <c r="E33" s="15">
        <v>4.2834890965732099E-2</v>
      </c>
    </row>
    <row r="34" spans="1:5" x14ac:dyDescent="0.25">
      <c r="A34" s="181"/>
      <c r="B34" s="13" t="s">
        <v>40</v>
      </c>
      <c r="C34" s="14">
        <v>10</v>
      </c>
      <c r="D34" s="14">
        <v>2</v>
      </c>
      <c r="E34" s="15">
        <v>4</v>
      </c>
    </row>
    <row r="35" spans="1:5" x14ac:dyDescent="0.25">
      <c r="A35" s="181"/>
      <c r="B35" s="13" t="s">
        <v>41</v>
      </c>
      <c r="C35" s="14">
        <v>879</v>
      </c>
      <c r="D35" s="14">
        <v>722</v>
      </c>
      <c r="E35" s="15">
        <v>0.21745152354570599</v>
      </c>
    </row>
    <row r="36" spans="1:5" x14ac:dyDescent="0.25">
      <c r="A36" s="182"/>
      <c r="B36" s="13" t="s">
        <v>42</v>
      </c>
      <c r="C36" s="14">
        <v>9641</v>
      </c>
      <c r="D36" s="14">
        <v>7232</v>
      </c>
      <c r="E36" s="15">
        <v>0.33310287610619499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8011</v>
      </c>
      <c r="D40" s="14">
        <v>4879</v>
      </c>
      <c r="E40" s="15">
        <v>0.64193482270957203</v>
      </c>
    </row>
    <row r="41" spans="1:5" x14ac:dyDescent="0.25">
      <c r="A41" s="12" t="s">
        <v>45</v>
      </c>
      <c r="B41" s="17"/>
      <c r="C41" s="14">
        <v>2976</v>
      </c>
      <c r="D41" s="14">
        <v>1683</v>
      </c>
      <c r="E41" s="15">
        <v>0.76827094474153301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8447</v>
      </c>
      <c r="D45" s="14">
        <v>5412</v>
      </c>
      <c r="E45" s="15">
        <v>0.56079083518107897</v>
      </c>
    </row>
    <row r="46" spans="1:5" x14ac:dyDescent="0.25">
      <c r="A46" s="181"/>
      <c r="B46" s="13" t="s">
        <v>48</v>
      </c>
      <c r="C46" s="14">
        <v>128</v>
      </c>
      <c r="D46" s="14">
        <v>75</v>
      </c>
      <c r="E46" s="15">
        <v>0.706666666666667</v>
      </c>
    </row>
    <row r="47" spans="1:5" x14ac:dyDescent="0.25">
      <c r="A47" s="181"/>
      <c r="B47" s="13" t="s">
        <v>49</v>
      </c>
      <c r="C47" s="14">
        <v>9478</v>
      </c>
      <c r="D47" s="14">
        <v>7701</v>
      </c>
      <c r="E47" s="15">
        <v>0.23074925334372201</v>
      </c>
    </row>
    <row r="48" spans="1:5" x14ac:dyDescent="0.25">
      <c r="A48" s="182"/>
      <c r="B48" s="13" t="s">
        <v>18</v>
      </c>
      <c r="C48" s="14">
        <v>7652</v>
      </c>
      <c r="D48" s="14">
        <v>5293</v>
      </c>
      <c r="E48" s="15">
        <v>0.44568297751747599</v>
      </c>
    </row>
    <row r="49" spans="1:5" x14ac:dyDescent="0.25">
      <c r="A49" s="180" t="s">
        <v>50</v>
      </c>
      <c r="B49" s="13" t="s">
        <v>51</v>
      </c>
      <c r="C49" s="14">
        <v>7467</v>
      </c>
      <c r="D49" s="14">
        <v>5652</v>
      </c>
      <c r="E49" s="15">
        <v>0.32112526539278102</v>
      </c>
    </row>
    <row r="50" spans="1:5" x14ac:dyDescent="0.25">
      <c r="A50" s="181"/>
      <c r="B50" s="13" t="s">
        <v>52</v>
      </c>
      <c r="C50" s="14">
        <v>440</v>
      </c>
      <c r="D50" s="14">
        <v>360</v>
      </c>
      <c r="E50" s="15">
        <v>0.22222222222222199</v>
      </c>
    </row>
    <row r="51" spans="1:5" x14ac:dyDescent="0.25">
      <c r="A51" s="181"/>
      <c r="B51" s="13" t="s">
        <v>53</v>
      </c>
      <c r="C51" s="14">
        <v>1467</v>
      </c>
      <c r="D51" s="14">
        <v>1075</v>
      </c>
      <c r="E51" s="15">
        <v>0.36465116279069798</v>
      </c>
    </row>
    <row r="52" spans="1:5" x14ac:dyDescent="0.25">
      <c r="A52" s="182"/>
      <c r="B52" s="13" t="s">
        <v>54</v>
      </c>
      <c r="C52" s="14">
        <v>132</v>
      </c>
      <c r="D52" s="14">
        <v>109</v>
      </c>
      <c r="E52" s="15">
        <v>0.21100917431192701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172</v>
      </c>
      <c r="D56" s="14">
        <v>86</v>
      </c>
      <c r="E56" s="15">
        <v>1</v>
      </c>
    </row>
    <row r="57" spans="1:5" x14ac:dyDescent="0.25">
      <c r="A57" s="181"/>
      <c r="B57" s="13" t="s">
        <v>48</v>
      </c>
      <c r="C57" s="14">
        <v>0</v>
      </c>
      <c r="D57" s="14">
        <v>2</v>
      </c>
      <c r="E57" s="15">
        <v>-1</v>
      </c>
    </row>
    <row r="58" spans="1:5" x14ac:dyDescent="0.25">
      <c r="A58" s="181"/>
      <c r="B58" s="13" t="s">
        <v>14</v>
      </c>
      <c r="C58" s="14">
        <v>208</v>
      </c>
      <c r="D58" s="14">
        <v>143</v>
      </c>
      <c r="E58" s="15">
        <v>0.45454545454545398</v>
      </c>
    </row>
    <row r="59" spans="1:5" x14ac:dyDescent="0.25">
      <c r="A59" s="181"/>
      <c r="B59" s="13" t="s">
        <v>18</v>
      </c>
      <c r="C59" s="14">
        <v>257</v>
      </c>
      <c r="D59" s="14">
        <v>140</v>
      </c>
      <c r="E59" s="15">
        <v>0.83571428571428596</v>
      </c>
    </row>
    <row r="60" spans="1:5" x14ac:dyDescent="0.25">
      <c r="A60" s="181"/>
      <c r="B60" s="13" t="s">
        <v>57</v>
      </c>
      <c r="C60" s="14">
        <v>52</v>
      </c>
      <c r="D60" s="14">
        <v>37</v>
      </c>
      <c r="E60" s="15">
        <v>0.40540540540540498</v>
      </c>
    </row>
    <row r="61" spans="1:5" x14ac:dyDescent="0.25">
      <c r="A61" s="182"/>
      <c r="B61" s="13" t="s">
        <v>58</v>
      </c>
      <c r="C61" s="14">
        <v>3</v>
      </c>
      <c r="D61" s="14">
        <v>2</v>
      </c>
      <c r="E61" s="15">
        <v>0.5</v>
      </c>
    </row>
    <row r="62" spans="1:5" x14ac:dyDescent="0.25">
      <c r="A62" s="180" t="s">
        <v>59</v>
      </c>
      <c r="B62" s="13" t="s">
        <v>60</v>
      </c>
      <c r="C62" s="14">
        <v>95</v>
      </c>
      <c r="D62" s="14">
        <v>105</v>
      </c>
      <c r="E62" s="15">
        <v>-9.5238095238095205E-2</v>
      </c>
    </row>
    <row r="63" spans="1:5" x14ac:dyDescent="0.25">
      <c r="A63" s="181"/>
      <c r="B63" s="13" t="s">
        <v>53</v>
      </c>
      <c r="C63" s="14">
        <v>0</v>
      </c>
      <c r="D63" s="14">
        <v>6</v>
      </c>
      <c r="E63" s="15">
        <v>-1</v>
      </c>
    </row>
    <row r="64" spans="1:5" x14ac:dyDescent="0.25">
      <c r="A64" s="182"/>
      <c r="B64" s="13" t="s">
        <v>61</v>
      </c>
      <c r="C64" s="14">
        <v>0</v>
      </c>
      <c r="D64" s="14">
        <v>2</v>
      </c>
      <c r="E64" s="15">
        <v>-1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1</v>
      </c>
      <c r="D70" s="18"/>
      <c r="E70" s="15">
        <v>0</v>
      </c>
    </row>
    <row r="71" spans="1:5" x14ac:dyDescent="0.25">
      <c r="A71" s="12" t="s">
        <v>33</v>
      </c>
      <c r="B71" s="17"/>
      <c r="C71" s="14">
        <v>1</v>
      </c>
      <c r="D71" s="18"/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36</v>
      </c>
      <c r="D76" s="14">
        <v>28</v>
      </c>
      <c r="E76" s="15">
        <v>0.28571428571428598</v>
      </c>
    </row>
    <row r="77" spans="1:5" x14ac:dyDescent="0.25">
      <c r="A77" s="185"/>
      <c r="B77" s="13" t="s">
        <v>53</v>
      </c>
      <c r="C77" s="14">
        <v>7</v>
      </c>
      <c r="D77" s="14">
        <v>5</v>
      </c>
      <c r="E77" s="15">
        <v>0.4</v>
      </c>
    </row>
    <row r="78" spans="1:5" x14ac:dyDescent="0.25">
      <c r="A78" s="185"/>
      <c r="B78" s="13" t="s">
        <v>60</v>
      </c>
      <c r="C78" s="14">
        <v>15</v>
      </c>
      <c r="D78" s="14">
        <v>22</v>
      </c>
      <c r="E78" s="15">
        <v>-0.31818181818181801</v>
      </c>
    </row>
    <row r="79" spans="1:5" x14ac:dyDescent="0.25">
      <c r="A79" s="185"/>
      <c r="B79" s="13" t="s">
        <v>64</v>
      </c>
      <c r="C79" s="14">
        <v>9</v>
      </c>
      <c r="D79" s="14">
        <v>7</v>
      </c>
      <c r="E79" s="15">
        <v>0.28571428571428598</v>
      </c>
    </row>
    <row r="80" spans="1:5" x14ac:dyDescent="0.25">
      <c r="A80" s="186"/>
      <c r="B80" s="13" t="s">
        <v>65</v>
      </c>
      <c r="C80" s="14">
        <v>0</v>
      </c>
      <c r="D80" s="14">
        <v>1</v>
      </c>
      <c r="E80" s="15">
        <v>-1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1488</v>
      </c>
      <c r="D84" s="14">
        <v>1683</v>
      </c>
      <c r="E84" s="15">
        <v>-0.11586452762923299</v>
      </c>
    </row>
    <row r="85" spans="1:5" x14ac:dyDescent="0.25">
      <c r="A85" s="182"/>
      <c r="B85" s="13" t="s">
        <v>69</v>
      </c>
      <c r="C85" s="14">
        <v>187</v>
      </c>
      <c r="D85" s="14">
        <v>241</v>
      </c>
      <c r="E85" s="15">
        <v>-0.22406639004149401</v>
      </c>
    </row>
    <row r="86" spans="1:5" x14ac:dyDescent="0.25">
      <c r="A86" s="180" t="s">
        <v>70</v>
      </c>
      <c r="B86" s="13" t="s">
        <v>68</v>
      </c>
      <c r="C86" s="14">
        <v>6399</v>
      </c>
      <c r="D86" s="14">
        <v>6353</v>
      </c>
      <c r="E86" s="15">
        <v>7.2406736974657696E-3</v>
      </c>
    </row>
    <row r="87" spans="1:5" x14ac:dyDescent="0.25">
      <c r="A87" s="182"/>
      <c r="B87" s="13" t="s">
        <v>69</v>
      </c>
      <c r="C87" s="14">
        <v>5028</v>
      </c>
      <c r="D87" s="14">
        <v>4988</v>
      </c>
      <c r="E87" s="15">
        <v>8.0192461908580592E-3</v>
      </c>
    </row>
    <row r="88" spans="1:5" x14ac:dyDescent="0.25">
      <c r="A88" s="180" t="s">
        <v>71</v>
      </c>
      <c r="B88" s="13" t="s">
        <v>68</v>
      </c>
      <c r="C88" s="14">
        <v>490</v>
      </c>
      <c r="D88" s="14">
        <v>578</v>
      </c>
      <c r="E88" s="15">
        <v>-0.152249134948097</v>
      </c>
    </row>
    <row r="89" spans="1:5" x14ac:dyDescent="0.25">
      <c r="A89" s="182"/>
      <c r="B89" s="13" t="s">
        <v>69</v>
      </c>
      <c r="C89" s="14">
        <v>319</v>
      </c>
      <c r="D89" s="14">
        <v>365</v>
      </c>
      <c r="E89" s="15">
        <v>-0.12602739726027401</v>
      </c>
    </row>
    <row r="90" spans="1:5" x14ac:dyDescent="0.25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2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4938</v>
      </c>
      <c r="D95" s="14">
        <v>4663</v>
      </c>
      <c r="E95" s="15">
        <v>5.8974908856959003E-2</v>
      </c>
    </row>
    <row r="96" spans="1:5" x14ac:dyDescent="0.25">
      <c r="A96" s="12" t="s">
        <v>74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1096</v>
      </c>
      <c r="D100" s="14">
        <v>573</v>
      </c>
      <c r="E100" s="15">
        <v>0.91273996509598598</v>
      </c>
    </row>
    <row r="101" spans="1:5" x14ac:dyDescent="0.25">
      <c r="A101" s="12" t="s">
        <v>77</v>
      </c>
      <c r="B101" s="17"/>
      <c r="C101" s="14">
        <v>1652</v>
      </c>
      <c r="D101" s="14">
        <v>982</v>
      </c>
      <c r="E101" s="15">
        <v>0.68228105906313596</v>
      </c>
    </row>
    <row r="102" spans="1:5" x14ac:dyDescent="0.25">
      <c r="A102" s="12" t="s">
        <v>74</v>
      </c>
      <c r="B102" s="17"/>
      <c r="C102" s="14">
        <v>22</v>
      </c>
      <c r="D102" s="14">
        <v>5</v>
      </c>
      <c r="E102" s="15">
        <v>3.4</v>
      </c>
    </row>
    <row r="103" spans="1:5" x14ac:dyDescent="0.25">
      <c r="A103" s="16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3142</v>
      </c>
      <c r="D106" s="14">
        <v>3139</v>
      </c>
      <c r="E106" s="15">
        <v>9.5571838165020703E-4</v>
      </c>
    </row>
    <row r="107" spans="1:5" x14ac:dyDescent="0.25">
      <c r="A107" s="181"/>
      <c r="B107" s="13" t="s">
        <v>80</v>
      </c>
      <c r="C107" s="14">
        <v>689</v>
      </c>
      <c r="D107" s="14">
        <v>396</v>
      </c>
      <c r="E107" s="15">
        <v>0.73989898989898994</v>
      </c>
    </row>
    <row r="108" spans="1:5" x14ac:dyDescent="0.25">
      <c r="A108" s="182"/>
      <c r="B108" s="13" t="s">
        <v>81</v>
      </c>
      <c r="C108" s="14">
        <v>1661</v>
      </c>
      <c r="D108" s="14">
        <v>1495</v>
      </c>
      <c r="E108" s="15">
        <v>0.11103678929765901</v>
      </c>
    </row>
    <row r="109" spans="1:5" x14ac:dyDescent="0.25">
      <c r="A109" s="180" t="s">
        <v>77</v>
      </c>
      <c r="B109" s="13" t="s">
        <v>82</v>
      </c>
      <c r="C109" s="14">
        <v>381</v>
      </c>
      <c r="D109" s="14">
        <v>343</v>
      </c>
      <c r="E109" s="15">
        <v>0.11078717201166199</v>
      </c>
    </row>
    <row r="110" spans="1:5" x14ac:dyDescent="0.25">
      <c r="A110" s="182"/>
      <c r="B110" s="13" t="s">
        <v>81</v>
      </c>
      <c r="C110" s="14">
        <v>1327</v>
      </c>
      <c r="D110" s="14">
        <v>1125</v>
      </c>
      <c r="E110" s="15">
        <v>0.179555555555555</v>
      </c>
    </row>
    <row r="111" spans="1:5" x14ac:dyDescent="0.25">
      <c r="A111" s="12" t="s">
        <v>74</v>
      </c>
      <c r="B111" s="17"/>
      <c r="C111" s="14">
        <v>96</v>
      </c>
      <c r="D111" s="14">
        <v>102</v>
      </c>
      <c r="E111" s="15">
        <v>-5.8823529411764698E-2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227</v>
      </c>
      <c r="D115" s="14">
        <v>289</v>
      </c>
      <c r="E115" s="15">
        <v>-0.21453287197231799</v>
      </c>
    </row>
    <row r="116" spans="1:5" x14ac:dyDescent="0.25">
      <c r="A116" s="181"/>
      <c r="B116" s="13" t="s">
        <v>80</v>
      </c>
      <c r="C116" s="14">
        <v>68</v>
      </c>
      <c r="D116" s="14">
        <v>50</v>
      </c>
      <c r="E116" s="15">
        <v>0.36</v>
      </c>
    </row>
    <row r="117" spans="1:5" x14ac:dyDescent="0.25">
      <c r="A117" s="182"/>
      <c r="B117" s="13" t="s">
        <v>81</v>
      </c>
      <c r="C117" s="14">
        <v>134</v>
      </c>
      <c r="D117" s="14">
        <v>158</v>
      </c>
      <c r="E117" s="15">
        <v>-0.151898734177215</v>
      </c>
    </row>
    <row r="118" spans="1:5" x14ac:dyDescent="0.25">
      <c r="A118" s="180" t="s">
        <v>77</v>
      </c>
      <c r="B118" s="13" t="s">
        <v>82</v>
      </c>
      <c r="C118" s="14">
        <v>23</v>
      </c>
      <c r="D118" s="14">
        <v>18</v>
      </c>
      <c r="E118" s="15">
        <v>0.27777777777777801</v>
      </c>
    </row>
    <row r="119" spans="1:5" x14ac:dyDescent="0.25">
      <c r="A119" s="182"/>
      <c r="B119" s="13" t="s">
        <v>81</v>
      </c>
      <c r="C119" s="14">
        <v>55</v>
      </c>
      <c r="D119" s="14">
        <v>77</v>
      </c>
      <c r="E119" s="15">
        <v>-0.28571428571428598</v>
      </c>
    </row>
    <row r="120" spans="1:5" x14ac:dyDescent="0.25">
      <c r="A120" s="12" t="s">
        <v>74</v>
      </c>
      <c r="B120" s="17"/>
      <c r="C120" s="14">
        <v>19</v>
      </c>
      <c r="D120" s="14">
        <v>11</v>
      </c>
      <c r="E120" s="15">
        <v>0.72727272727272696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4">
        <v>0</v>
      </c>
      <c r="D124" s="18"/>
      <c r="E124" s="15">
        <v>0</v>
      </c>
    </row>
    <row r="125" spans="1:5" x14ac:dyDescent="0.25">
      <c r="A125" s="182"/>
      <c r="B125" s="13" t="s">
        <v>87</v>
      </c>
      <c r="C125" s="14">
        <v>0</v>
      </c>
      <c r="D125" s="18"/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1023</v>
      </c>
      <c r="D126" s="14">
        <v>1392</v>
      </c>
      <c r="E126" s="15">
        <v>-0.26508620689655199</v>
      </c>
    </row>
    <row r="127" spans="1:5" x14ac:dyDescent="0.25">
      <c r="A127" s="182"/>
      <c r="B127" s="13" t="s">
        <v>87</v>
      </c>
      <c r="C127" s="14">
        <v>1928</v>
      </c>
      <c r="D127" s="14">
        <v>2938</v>
      </c>
      <c r="E127" s="15">
        <v>-0.34377127297481302</v>
      </c>
    </row>
    <row r="128" spans="1:5" x14ac:dyDescent="0.25">
      <c r="A128" s="180" t="s">
        <v>89</v>
      </c>
      <c r="B128" s="13" t="s">
        <v>86</v>
      </c>
      <c r="C128" s="14">
        <v>15938</v>
      </c>
      <c r="D128" s="14">
        <v>15962</v>
      </c>
      <c r="E128" s="15">
        <v>-1.5035709810800599E-3</v>
      </c>
    </row>
    <row r="129" spans="1:5" x14ac:dyDescent="0.25">
      <c r="A129" s="182"/>
      <c r="B129" s="13" t="s">
        <v>87</v>
      </c>
      <c r="C129" s="14">
        <v>27834</v>
      </c>
      <c r="D129" s="14">
        <v>27686</v>
      </c>
      <c r="E129" s="15">
        <v>5.3456620674709196E-3</v>
      </c>
    </row>
    <row r="130" spans="1:5" x14ac:dyDescent="0.25">
      <c r="A130" s="180" t="s">
        <v>90</v>
      </c>
      <c r="B130" s="13" t="s">
        <v>86</v>
      </c>
      <c r="C130" s="14">
        <v>730</v>
      </c>
      <c r="D130" s="14">
        <v>846</v>
      </c>
      <c r="E130" s="15">
        <v>-0.13711583924349899</v>
      </c>
    </row>
    <row r="131" spans="1:5" x14ac:dyDescent="0.25">
      <c r="A131" s="182"/>
      <c r="B131" s="13" t="s">
        <v>87</v>
      </c>
      <c r="C131" s="14">
        <v>1244</v>
      </c>
      <c r="D131" s="14">
        <v>1667</v>
      </c>
      <c r="E131" s="15">
        <v>-0.25374925014997002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672</v>
      </c>
      <c r="D135" s="14">
        <v>611</v>
      </c>
      <c r="E135" s="15">
        <v>9.9836333878887101E-2</v>
      </c>
    </row>
    <row r="136" spans="1:5" x14ac:dyDescent="0.25">
      <c r="A136" s="182"/>
      <c r="B136" s="13" t="s">
        <v>94</v>
      </c>
      <c r="C136" s="14">
        <v>12</v>
      </c>
      <c r="D136" s="14">
        <v>5</v>
      </c>
      <c r="E136" s="15">
        <v>1.4</v>
      </c>
    </row>
    <row r="137" spans="1:5" x14ac:dyDescent="0.25">
      <c r="A137" s="180" t="s">
        <v>95</v>
      </c>
      <c r="B137" s="13" t="s">
        <v>93</v>
      </c>
      <c r="C137" s="14">
        <v>8</v>
      </c>
      <c r="D137" s="14">
        <v>4</v>
      </c>
      <c r="E137" s="15">
        <v>1</v>
      </c>
    </row>
    <row r="138" spans="1:5" x14ac:dyDescent="0.25">
      <c r="A138" s="182"/>
      <c r="B138" s="13" t="s">
        <v>94</v>
      </c>
      <c r="C138" s="14">
        <v>4</v>
      </c>
      <c r="D138" s="14">
        <v>2</v>
      </c>
      <c r="E138" s="15">
        <v>1</v>
      </c>
    </row>
    <row r="139" spans="1:5" x14ac:dyDescent="0.25">
      <c r="A139" s="180" t="s">
        <v>96</v>
      </c>
      <c r="B139" s="13" t="s">
        <v>93</v>
      </c>
      <c r="C139" s="14">
        <v>172</v>
      </c>
      <c r="D139" s="14">
        <v>97</v>
      </c>
      <c r="E139" s="15">
        <v>0.77319587628866004</v>
      </c>
    </row>
    <row r="140" spans="1:5" x14ac:dyDescent="0.25">
      <c r="A140" s="182"/>
      <c r="B140" s="13" t="s">
        <v>97</v>
      </c>
      <c r="C140" s="14">
        <v>1</v>
      </c>
      <c r="D140" s="14">
        <v>5</v>
      </c>
      <c r="E140" s="15">
        <v>-0.8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614</v>
      </c>
      <c r="D144" s="14">
        <v>706</v>
      </c>
      <c r="E144" s="15">
        <v>-0.13031161473087799</v>
      </c>
    </row>
    <row r="145" spans="1:5" x14ac:dyDescent="0.25">
      <c r="A145" s="180" t="s">
        <v>100</v>
      </c>
      <c r="B145" s="13" t="s">
        <v>101</v>
      </c>
      <c r="C145" s="14">
        <v>23</v>
      </c>
      <c r="D145" s="14">
        <v>25</v>
      </c>
      <c r="E145" s="15">
        <v>-0.08</v>
      </c>
    </row>
    <row r="146" spans="1:5" x14ac:dyDescent="0.25">
      <c r="A146" s="181"/>
      <c r="B146" s="13" t="s">
        <v>102</v>
      </c>
      <c r="C146" s="14">
        <v>339</v>
      </c>
      <c r="D146" s="14">
        <v>362</v>
      </c>
      <c r="E146" s="15">
        <v>-6.3535911602209894E-2</v>
      </c>
    </row>
    <row r="147" spans="1:5" x14ac:dyDescent="0.25">
      <c r="A147" s="181"/>
      <c r="B147" s="13" t="s">
        <v>103</v>
      </c>
      <c r="C147" s="14">
        <v>121</v>
      </c>
      <c r="D147" s="14">
        <v>146</v>
      </c>
      <c r="E147" s="15">
        <v>-0.17123287671232901</v>
      </c>
    </row>
    <row r="148" spans="1:5" x14ac:dyDescent="0.25">
      <c r="A148" s="181"/>
      <c r="B148" s="13" t="s">
        <v>104</v>
      </c>
      <c r="C148" s="14">
        <v>17</v>
      </c>
      <c r="D148" s="14">
        <v>41</v>
      </c>
      <c r="E148" s="15">
        <v>-0.585365853658536</v>
      </c>
    </row>
    <row r="149" spans="1:5" x14ac:dyDescent="0.25">
      <c r="A149" s="181"/>
      <c r="B149" s="13" t="s">
        <v>105</v>
      </c>
      <c r="C149" s="14">
        <v>107</v>
      </c>
      <c r="D149" s="14">
        <v>127</v>
      </c>
      <c r="E149" s="15">
        <v>-0.15748031496063</v>
      </c>
    </row>
    <row r="150" spans="1:5" x14ac:dyDescent="0.25">
      <c r="A150" s="182"/>
      <c r="B150" s="13" t="s">
        <v>106</v>
      </c>
      <c r="C150" s="14">
        <v>7</v>
      </c>
      <c r="D150" s="14">
        <v>5</v>
      </c>
      <c r="E150" s="15">
        <v>0.4</v>
      </c>
    </row>
    <row r="151" spans="1:5" x14ac:dyDescent="0.25">
      <c r="A151" s="180" t="s">
        <v>107</v>
      </c>
      <c r="B151" s="13" t="s">
        <v>108</v>
      </c>
      <c r="C151" s="14">
        <v>192</v>
      </c>
      <c r="D151" s="14">
        <v>277</v>
      </c>
      <c r="E151" s="15">
        <v>-0.30685920577617298</v>
      </c>
    </row>
    <row r="152" spans="1:5" x14ac:dyDescent="0.25">
      <c r="A152" s="182"/>
      <c r="B152" s="13" t="s">
        <v>109</v>
      </c>
      <c r="C152" s="14">
        <v>402</v>
      </c>
      <c r="D152" s="14">
        <v>624</v>
      </c>
      <c r="E152" s="15">
        <v>-0.355769230769231</v>
      </c>
    </row>
    <row r="153" spans="1:5" x14ac:dyDescent="0.25">
      <c r="A153" s="180" t="s">
        <v>110</v>
      </c>
      <c r="B153" s="13" t="s">
        <v>14</v>
      </c>
      <c r="C153" s="14">
        <v>275</v>
      </c>
      <c r="D153" s="14">
        <v>223</v>
      </c>
      <c r="E153" s="15">
        <v>0.23318385650224199</v>
      </c>
    </row>
    <row r="154" spans="1:5" x14ac:dyDescent="0.25">
      <c r="A154" s="182"/>
      <c r="B154" s="13" t="s">
        <v>18</v>
      </c>
      <c r="C154" s="14">
        <v>275</v>
      </c>
      <c r="D154" s="14">
        <v>275</v>
      </c>
      <c r="E154" s="15">
        <v>0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4">
        <v>1170</v>
      </c>
      <c r="D159" s="14">
        <v>960</v>
      </c>
      <c r="E159" s="15">
        <v>0.21875</v>
      </c>
    </row>
    <row r="160" spans="1:5" x14ac:dyDescent="0.25">
      <c r="A160" s="181"/>
      <c r="B160" s="13" t="s">
        <v>115</v>
      </c>
      <c r="C160" s="14">
        <v>767</v>
      </c>
      <c r="D160" s="14">
        <v>294</v>
      </c>
      <c r="E160" s="15">
        <v>1.6088435374149701</v>
      </c>
    </row>
    <row r="161" spans="1:5" x14ac:dyDescent="0.25">
      <c r="A161" s="181"/>
      <c r="B161" s="13" t="s">
        <v>116</v>
      </c>
      <c r="C161" s="14">
        <v>593</v>
      </c>
      <c r="D161" s="14">
        <v>531</v>
      </c>
      <c r="E161" s="15">
        <v>0.116760828625235</v>
      </c>
    </row>
    <row r="162" spans="1:5" x14ac:dyDescent="0.25">
      <c r="A162" s="181"/>
      <c r="B162" s="13" t="s">
        <v>117</v>
      </c>
      <c r="C162" s="14">
        <v>61</v>
      </c>
      <c r="D162" s="14">
        <v>28</v>
      </c>
      <c r="E162" s="15">
        <v>1.1785714285714299</v>
      </c>
    </row>
    <row r="163" spans="1:5" x14ac:dyDescent="0.25">
      <c r="A163" s="181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81"/>
      <c r="B164" s="13" t="s">
        <v>119</v>
      </c>
      <c r="C164" s="14">
        <v>10</v>
      </c>
      <c r="D164" s="14">
        <v>13</v>
      </c>
      <c r="E164" s="15">
        <v>-0.230769230769231</v>
      </c>
    </row>
    <row r="165" spans="1:5" x14ac:dyDescent="0.25">
      <c r="A165" s="181"/>
      <c r="B165" s="13" t="s">
        <v>120</v>
      </c>
      <c r="C165" s="14">
        <v>1160</v>
      </c>
      <c r="D165" s="14">
        <v>1056</v>
      </c>
      <c r="E165" s="15">
        <v>9.8484848484848495E-2</v>
      </c>
    </row>
    <row r="166" spans="1:5" x14ac:dyDescent="0.25">
      <c r="A166" s="181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81"/>
      <c r="B167" s="13" t="s">
        <v>122</v>
      </c>
      <c r="C167" s="14">
        <v>357</v>
      </c>
      <c r="D167" s="14">
        <v>339</v>
      </c>
      <c r="E167" s="15">
        <v>5.3097345132743397E-2</v>
      </c>
    </row>
    <row r="168" spans="1:5" x14ac:dyDescent="0.25">
      <c r="A168" s="181"/>
      <c r="B168" s="13" t="s">
        <v>123</v>
      </c>
      <c r="C168" s="14">
        <v>654</v>
      </c>
      <c r="D168" s="14">
        <v>625</v>
      </c>
      <c r="E168" s="15">
        <v>4.6399999999999997E-2</v>
      </c>
    </row>
    <row r="169" spans="1:5" x14ac:dyDescent="0.25">
      <c r="A169" s="181"/>
      <c r="B169" s="13" t="s">
        <v>124</v>
      </c>
      <c r="C169" s="14">
        <v>13</v>
      </c>
      <c r="D169" s="14">
        <v>5</v>
      </c>
      <c r="E169" s="15">
        <v>1.6</v>
      </c>
    </row>
    <row r="170" spans="1:5" x14ac:dyDescent="0.25">
      <c r="A170" s="181"/>
      <c r="B170" s="13" t="s">
        <v>125</v>
      </c>
      <c r="C170" s="14">
        <v>602</v>
      </c>
      <c r="D170" s="14">
        <v>535</v>
      </c>
      <c r="E170" s="15">
        <v>0.125233644859813</v>
      </c>
    </row>
    <row r="171" spans="1:5" x14ac:dyDescent="0.25">
      <c r="A171" s="181"/>
      <c r="B171" s="13" t="s">
        <v>126</v>
      </c>
      <c r="C171" s="14">
        <v>1</v>
      </c>
      <c r="D171" s="14">
        <v>1</v>
      </c>
      <c r="E171" s="15">
        <v>0</v>
      </c>
    </row>
    <row r="172" spans="1:5" x14ac:dyDescent="0.25">
      <c r="A172" s="181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181"/>
      <c r="B173" s="13" t="s">
        <v>128</v>
      </c>
      <c r="C173" s="14">
        <v>24</v>
      </c>
      <c r="D173" s="14">
        <v>23</v>
      </c>
      <c r="E173" s="15">
        <v>4.3478260869565202E-2</v>
      </c>
    </row>
    <row r="174" spans="1:5" x14ac:dyDescent="0.25">
      <c r="A174" s="181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81"/>
      <c r="B175" s="13" t="s">
        <v>130</v>
      </c>
      <c r="C175" s="14">
        <v>7</v>
      </c>
      <c r="D175" s="14">
        <v>7</v>
      </c>
      <c r="E175" s="15">
        <v>0</v>
      </c>
    </row>
    <row r="176" spans="1:5" x14ac:dyDescent="0.25">
      <c r="A176" s="181"/>
      <c r="B176" s="13" t="s">
        <v>131</v>
      </c>
      <c r="C176" s="14">
        <v>18</v>
      </c>
      <c r="D176" s="14">
        <v>16</v>
      </c>
      <c r="E176" s="15">
        <v>0.125</v>
      </c>
    </row>
    <row r="177" spans="1:5" x14ac:dyDescent="0.25">
      <c r="A177" s="181"/>
      <c r="B177" s="13" t="s">
        <v>132</v>
      </c>
      <c r="C177" s="14">
        <v>27</v>
      </c>
      <c r="D177" s="14">
        <v>17</v>
      </c>
      <c r="E177" s="15">
        <v>0.58823529411764697</v>
      </c>
    </row>
    <row r="178" spans="1:5" x14ac:dyDescent="0.25">
      <c r="A178" s="181"/>
      <c r="B178" s="13" t="s">
        <v>133</v>
      </c>
      <c r="C178" s="14">
        <v>95</v>
      </c>
      <c r="D178" s="14">
        <v>11</v>
      </c>
      <c r="E178" s="15">
        <v>7.6363636363636402</v>
      </c>
    </row>
    <row r="179" spans="1:5" x14ac:dyDescent="0.25">
      <c r="A179" s="181"/>
      <c r="B179" s="13" t="s">
        <v>134</v>
      </c>
      <c r="C179" s="14">
        <v>627</v>
      </c>
      <c r="D179" s="14">
        <v>608</v>
      </c>
      <c r="E179" s="15">
        <v>3.125E-2</v>
      </c>
    </row>
    <row r="180" spans="1:5" x14ac:dyDescent="0.25">
      <c r="A180" s="181"/>
      <c r="B180" s="13" t="s">
        <v>135</v>
      </c>
      <c r="C180" s="14">
        <v>135</v>
      </c>
      <c r="D180" s="14">
        <v>135</v>
      </c>
      <c r="E180" s="15">
        <v>0</v>
      </c>
    </row>
    <row r="181" spans="1:5" x14ac:dyDescent="0.25">
      <c r="A181" s="181"/>
      <c r="B181" s="13" t="s">
        <v>136</v>
      </c>
      <c r="C181" s="14">
        <v>45</v>
      </c>
      <c r="D181" s="14">
        <v>44</v>
      </c>
      <c r="E181" s="15">
        <v>2.27272727272727E-2</v>
      </c>
    </row>
    <row r="182" spans="1:5" x14ac:dyDescent="0.25">
      <c r="A182" s="181"/>
      <c r="B182" s="13" t="s">
        <v>137</v>
      </c>
      <c r="C182" s="14">
        <v>5</v>
      </c>
      <c r="D182" s="14">
        <v>4</v>
      </c>
      <c r="E182" s="15">
        <v>0.25</v>
      </c>
    </row>
    <row r="183" spans="1:5" x14ac:dyDescent="0.25">
      <c r="A183" s="181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81"/>
      <c r="B184" s="13" t="s">
        <v>139</v>
      </c>
      <c r="C184" s="14">
        <v>22</v>
      </c>
      <c r="D184" s="14">
        <v>22</v>
      </c>
      <c r="E184" s="15">
        <v>0</v>
      </c>
    </row>
    <row r="185" spans="1:5" x14ac:dyDescent="0.25">
      <c r="A185" s="181"/>
      <c r="B185" s="13" t="s">
        <v>140</v>
      </c>
      <c r="C185" s="14">
        <v>3</v>
      </c>
      <c r="D185" s="18"/>
      <c r="E185" s="15">
        <v>0</v>
      </c>
    </row>
    <row r="186" spans="1:5" x14ac:dyDescent="0.25">
      <c r="A186" s="181"/>
      <c r="B186" s="13" t="s">
        <v>141</v>
      </c>
      <c r="C186" s="14">
        <v>8</v>
      </c>
      <c r="D186" s="14">
        <v>8</v>
      </c>
      <c r="E186" s="15">
        <v>0</v>
      </c>
    </row>
    <row r="187" spans="1:5" x14ac:dyDescent="0.25">
      <c r="A187" s="181"/>
      <c r="B187" s="13" t="s">
        <v>142</v>
      </c>
      <c r="C187" s="14">
        <v>431</v>
      </c>
      <c r="D187" s="14">
        <v>431</v>
      </c>
      <c r="E187" s="15">
        <v>0</v>
      </c>
    </row>
    <row r="188" spans="1:5" x14ac:dyDescent="0.25">
      <c r="A188" s="181"/>
      <c r="B188" s="13" t="s">
        <v>143</v>
      </c>
      <c r="C188" s="14">
        <v>67</v>
      </c>
      <c r="D188" s="14">
        <v>67</v>
      </c>
      <c r="E188" s="15">
        <v>0</v>
      </c>
    </row>
    <row r="189" spans="1:5" x14ac:dyDescent="0.25">
      <c r="A189" s="181"/>
      <c r="B189" s="13" t="s">
        <v>144</v>
      </c>
      <c r="C189" s="14">
        <v>0</v>
      </c>
      <c r="D189" s="18"/>
      <c r="E189" s="15">
        <v>0</v>
      </c>
    </row>
    <row r="190" spans="1:5" x14ac:dyDescent="0.25">
      <c r="A190" s="181"/>
      <c r="B190" s="13" t="s">
        <v>145</v>
      </c>
      <c r="C190" s="14">
        <v>28</v>
      </c>
      <c r="D190" s="14">
        <v>28</v>
      </c>
      <c r="E190" s="15">
        <v>0</v>
      </c>
    </row>
    <row r="191" spans="1:5" x14ac:dyDescent="0.25">
      <c r="A191" s="181"/>
      <c r="B191" s="13" t="s">
        <v>146</v>
      </c>
      <c r="C191" s="14">
        <v>292</v>
      </c>
      <c r="D191" s="14">
        <v>292</v>
      </c>
      <c r="E191" s="15">
        <v>0</v>
      </c>
    </row>
    <row r="192" spans="1:5" x14ac:dyDescent="0.25">
      <c r="A192" s="181"/>
      <c r="B192" s="13" t="s">
        <v>147</v>
      </c>
      <c r="C192" s="14">
        <v>0</v>
      </c>
      <c r="D192" s="18"/>
      <c r="E192" s="15">
        <v>0</v>
      </c>
    </row>
    <row r="193" spans="1:5" x14ac:dyDescent="0.25">
      <c r="A193" s="181"/>
      <c r="B193" s="13" t="s">
        <v>148</v>
      </c>
      <c r="C193" s="14">
        <v>75</v>
      </c>
      <c r="D193" s="14">
        <v>6</v>
      </c>
      <c r="E193" s="15">
        <v>11.5</v>
      </c>
    </row>
    <row r="194" spans="1:5" x14ac:dyDescent="0.25">
      <c r="A194" s="181"/>
      <c r="B194" s="13" t="s">
        <v>149</v>
      </c>
      <c r="C194" s="14">
        <v>0</v>
      </c>
      <c r="D194" s="18"/>
      <c r="E194" s="15">
        <v>0</v>
      </c>
    </row>
    <row r="195" spans="1:5" x14ac:dyDescent="0.25">
      <c r="A195" s="181"/>
      <c r="B195" s="13" t="s">
        <v>150</v>
      </c>
      <c r="C195" s="14">
        <v>0</v>
      </c>
      <c r="D195" s="18"/>
      <c r="E195" s="15">
        <v>0</v>
      </c>
    </row>
    <row r="196" spans="1:5" x14ac:dyDescent="0.25">
      <c r="A196" s="181"/>
      <c r="B196" s="13" t="s">
        <v>151</v>
      </c>
      <c r="C196" s="14">
        <v>18</v>
      </c>
      <c r="D196" s="14">
        <v>18</v>
      </c>
      <c r="E196" s="15">
        <v>0</v>
      </c>
    </row>
    <row r="197" spans="1:5" x14ac:dyDescent="0.25">
      <c r="A197" s="181"/>
      <c r="B197" s="13" t="s">
        <v>152</v>
      </c>
      <c r="C197" s="14">
        <v>29</v>
      </c>
      <c r="D197" s="14">
        <v>29</v>
      </c>
      <c r="E197" s="15">
        <v>0</v>
      </c>
    </row>
    <row r="198" spans="1:5" x14ac:dyDescent="0.25">
      <c r="A198" s="181"/>
      <c r="B198" s="13" t="s">
        <v>153</v>
      </c>
      <c r="C198" s="14">
        <v>165</v>
      </c>
      <c r="D198" s="14">
        <v>165</v>
      </c>
      <c r="E198" s="15">
        <v>0</v>
      </c>
    </row>
    <row r="199" spans="1:5" x14ac:dyDescent="0.25">
      <c r="A199" s="181"/>
      <c r="B199" s="13" t="s">
        <v>154</v>
      </c>
      <c r="C199" s="14">
        <v>0</v>
      </c>
      <c r="D199" s="18"/>
      <c r="E199" s="15">
        <v>0</v>
      </c>
    </row>
    <row r="200" spans="1:5" x14ac:dyDescent="0.25">
      <c r="A200" s="182"/>
      <c r="B200" s="13" t="s">
        <v>155</v>
      </c>
      <c r="C200" s="14">
        <v>6</v>
      </c>
      <c r="D200" s="14">
        <v>6</v>
      </c>
      <c r="E200" s="15">
        <v>0</v>
      </c>
    </row>
    <row r="201" spans="1:5" x14ac:dyDescent="0.25">
      <c r="A201" s="180" t="s">
        <v>156</v>
      </c>
      <c r="B201" s="13" t="s">
        <v>157</v>
      </c>
      <c r="C201" s="14">
        <v>1450</v>
      </c>
      <c r="D201" s="14">
        <v>997</v>
      </c>
      <c r="E201" s="15">
        <v>0.454363089267803</v>
      </c>
    </row>
    <row r="202" spans="1:5" x14ac:dyDescent="0.25">
      <c r="A202" s="181"/>
      <c r="B202" s="13" t="s">
        <v>115</v>
      </c>
      <c r="C202" s="14">
        <v>15</v>
      </c>
      <c r="D202" s="14">
        <v>828</v>
      </c>
      <c r="E202" s="15">
        <v>-0.98188405797101397</v>
      </c>
    </row>
    <row r="203" spans="1:5" x14ac:dyDescent="0.25">
      <c r="A203" s="181"/>
      <c r="B203" s="13" t="s">
        <v>158</v>
      </c>
      <c r="C203" s="14">
        <v>694</v>
      </c>
      <c r="D203" s="14">
        <v>547</v>
      </c>
      <c r="E203" s="15">
        <v>0.268738574040219</v>
      </c>
    </row>
    <row r="204" spans="1:5" x14ac:dyDescent="0.25">
      <c r="A204" s="181"/>
      <c r="B204" s="13" t="s">
        <v>117</v>
      </c>
      <c r="C204" s="14">
        <v>120</v>
      </c>
      <c r="D204" s="14">
        <v>28</v>
      </c>
      <c r="E204" s="15">
        <v>3.28571428571429</v>
      </c>
    </row>
    <row r="205" spans="1:5" x14ac:dyDescent="0.25">
      <c r="A205" s="181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81"/>
      <c r="B206" s="13" t="s">
        <v>119</v>
      </c>
      <c r="C206" s="14">
        <v>17</v>
      </c>
      <c r="D206" s="14">
        <v>17</v>
      </c>
      <c r="E206" s="15">
        <v>0</v>
      </c>
    </row>
    <row r="207" spans="1:5" x14ac:dyDescent="0.25">
      <c r="A207" s="181"/>
      <c r="B207" s="13" t="s">
        <v>120</v>
      </c>
      <c r="C207" s="14">
        <v>1625</v>
      </c>
      <c r="D207" s="14">
        <v>1240</v>
      </c>
      <c r="E207" s="15">
        <v>0.31048387096774199</v>
      </c>
    </row>
    <row r="208" spans="1:5" x14ac:dyDescent="0.25">
      <c r="A208" s="181"/>
      <c r="B208" s="13" t="s">
        <v>159</v>
      </c>
      <c r="C208" s="14">
        <v>0</v>
      </c>
      <c r="D208" s="18"/>
      <c r="E208" s="15">
        <v>0</v>
      </c>
    </row>
    <row r="209" spans="1:5" x14ac:dyDescent="0.25">
      <c r="A209" s="181"/>
      <c r="B209" s="13" t="s">
        <v>122</v>
      </c>
      <c r="C209" s="14">
        <v>396</v>
      </c>
      <c r="D209" s="14">
        <v>339</v>
      </c>
      <c r="E209" s="15">
        <v>0.16814159292035399</v>
      </c>
    </row>
    <row r="210" spans="1:5" x14ac:dyDescent="0.25">
      <c r="A210" s="181"/>
      <c r="B210" s="13" t="s">
        <v>160</v>
      </c>
      <c r="C210" s="14">
        <v>696</v>
      </c>
      <c r="D210" s="14">
        <v>634</v>
      </c>
      <c r="E210" s="15">
        <v>9.7791798107255495E-2</v>
      </c>
    </row>
    <row r="211" spans="1:5" x14ac:dyDescent="0.25">
      <c r="A211" s="181"/>
      <c r="B211" s="13" t="s">
        <v>124</v>
      </c>
      <c r="C211" s="14">
        <v>21</v>
      </c>
      <c r="D211" s="14">
        <v>6</v>
      </c>
      <c r="E211" s="15">
        <v>2.5</v>
      </c>
    </row>
    <row r="212" spans="1:5" x14ac:dyDescent="0.25">
      <c r="A212" s="181"/>
      <c r="B212" s="13" t="s">
        <v>125</v>
      </c>
      <c r="C212" s="14">
        <v>673</v>
      </c>
      <c r="D212" s="14">
        <v>539</v>
      </c>
      <c r="E212" s="15">
        <v>0.24860853432282001</v>
      </c>
    </row>
    <row r="213" spans="1:5" x14ac:dyDescent="0.25">
      <c r="A213" s="181"/>
      <c r="B213" s="13" t="s">
        <v>126</v>
      </c>
      <c r="C213" s="14">
        <v>1</v>
      </c>
      <c r="D213" s="14">
        <v>1</v>
      </c>
      <c r="E213" s="15">
        <v>0</v>
      </c>
    </row>
    <row r="214" spans="1:5" x14ac:dyDescent="0.25">
      <c r="A214" s="181"/>
      <c r="B214" s="13" t="s">
        <v>127</v>
      </c>
      <c r="C214" s="14">
        <v>0</v>
      </c>
      <c r="D214" s="18"/>
      <c r="E214" s="15">
        <v>0</v>
      </c>
    </row>
    <row r="215" spans="1:5" x14ac:dyDescent="0.25">
      <c r="A215" s="181"/>
      <c r="B215" s="13" t="s">
        <v>128</v>
      </c>
      <c r="C215" s="14">
        <v>29</v>
      </c>
      <c r="D215" s="14">
        <v>29</v>
      </c>
      <c r="E215" s="15">
        <v>0</v>
      </c>
    </row>
    <row r="216" spans="1:5" x14ac:dyDescent="0.25">
      <c r="A216" s="181"/>
      <c r="B216" s="13" t="s">
        <v>129</v>
      </c>
      <c r="C216" s="14">
        <v>0</v>
      </c>
      <c r="D216" s="18"/>
      <c r="E216" s="15">
        <v>0</v>
      </c>
    </row>
    <row r="217" spans="1:5" x14ac:dyDescent="0.25">
      <c r="A217" s="181"/>
      <c r="B217" s="13" t="s">
        <v>130</v>
      </c>
      <c r="C217" s="14">
        <v>7</v>
      </c>
      <c r="D217" s="14">
        <v>7</v>
      </c>
      <c r="E217" s="15">
        <v>0</v>
      </c>
    </row>
    <row r="218" spans="1:5" x14ac:dyDescent="0.25">
      <c r="A218" s="181"/>
      <c r="B218" s="13" t="s">
        <v>131</v>
      </c>
      <c r="C218" s="14">
        <v>19</v>
      </c>
      <c r="D218" s="14">
        <v>0</v>
      </c>
      <c r="E218" s="15">
        <v>0</v>
      </c>
    </row>
    <row r="219" spans="1:5" x14ac:dyDescent="0.25">
      <c r="A219" s="181"/>
      <c r="B219" s="13" t="s">
        <v>132</v>
      </c>
      <c r="C219" s="14">
        <v>38</v>
      </c>
      <c r="D219" s="14">
        <v>17</v>
      </c>
      <c r="E219" s="15">
        <v>1.23529411764706</v>
      </c>
    </row>
    <row r="220" spans="1:5" x14ac:dyDescent="0.25">
      <c r="A220" s="181"/>
      <c r="B220" s="13" t="s">
        <v>133</v>
      </c>
      <c r="C220" s="14">
        <v>209</v>
      </c>
      <c r="D220" s="14">
        <v>11</v>
      </c>
      <c r="E220" s="15">
        <v>18</v>
      </c>
    </row>
    <row r="221" spans="1:5" x14ac:dyDescent="0.25">
      <c r="A221" s="181"/>
      <c r="B221" s="13" t="s">
        <v>134</v>
      </c>
      <c r="C221" s="14">
        <v>990</v>
      </c>
      <c r="D221" s="14">
        <v>953</v>
      </c>
      <c r="E221" s="15">
        <v>3.8824763903462699E-2</v>
      </c>
    </row>
    <row r="222" spans="1:5" x14ac:dyDescent="0.25">
      <c r="A222" s="181"/>
      <c r="B222" s="13" t="s">
        <v>161</v>
      </c>
      <c r="C222" s="14">
        <v>135</v>
      </c>
      <c r="D222" s="14">
        <v>135</v>
      </c>
      <c r="E222" s="15">
        <v>0</v>
      </c>
    </row>
    <row r="223" spans="1:5" x14ac:dyDescent="0.25">
      <c r="A223" s="181"/>
      <c r="B223" s="13" t="s">
        <v>136</v>
      </c>
      <c r="C223" s="14">
        <v>25</v>
      </c>
      <c r="D223" s="14">
        <v>18</v>
      </c>
      <c r="E223" s="15">
        <v>0.38888888888888901</v>
      </c>
    </row>
    <row r="224" spans="1:5" x14ac:dyDescent="0.25">
      <c r="A224" s="181"/>
      <c r="B224" s="13" t="s">
        <v>137</v>
      </c>
      <c r="C224" s="14">
        <v>6</v>
      </c>
      <c r="D224" s="14">
        <v>6</v>
      </c>
      <c r="E224" s="15">
        <v>0</v>
      </c>
    </row>
    <row r="225" spans="1:5" x14ac:dyDescent="0.25">
      <c r="A225" s="181"/>
      <c r="B225" s="13" t="s">
        <v>138</v>
      </c>
      <c r="C225" s="14">
        <v>0</v>
      </c>
      <c r="D225" s="18"/>
      <c r="E225" s="15">
        <v>0</v>
      </c>
    </row>
    <row r="226" spans="1:5" x14ac:dyDescent="0.25">
      <c r="A226" s="181"/>
      <c r="B226" s="13" t="s">
        <v>139</v>
      </c>
      <c r="C226" s="14">
        <v>38</v>
      </c>
      <c r="D226" s="14">
        <v>38</v>
      </c>
      <c r="E226" s="15">
        <v>0</v>
      </c>
    </row>
    <row r="227" spans="1:5" x14ac:dyDescent="0.25">
      <c r="A227" s="181"/>
      <c r="B227" s="13" t="s">
        <v>162</v>
      </c>
      <c r="C227" s="14">
        <v>3</v>
      </c>
      <c r="D227" s="18"/>
      <c r="E227" s="15">
        <v>0</v>
      </c>
    </row>
    <row r="228" spans="1:5" x14ac:dyDescent="0.25">
      <c r="A228" s="181"/>
      <c r="B228" s="13" t="s">
        <v>141</v>
      </c>
      <c r="C228" s="14">
        <v>16</v>
      </c>
      <c r="D228" s="14">
        <v>16</v>
      </c>
      <c r="E228" s="15">
        <v>0</v>
      </c>
    </row>
    <row r="229" spans="1:5" x14ac:dyDescent="0.25">
      <c r="A229" s="181"/>
      <c r="B229" s="13" t="s">
        <v>142</v>
      </c>
      <c r="C229" s="14">
        <v>457</v>
      </c>
      <c r="D229" s="14">
        <v>457</v>
      </c>
      <c r="E229" s="15">
        <v>0</v>
      </c>
    </row>
    <row r="230" spans="1:5" x14ac:dyDescent="0.25">
      <c r="A230" s="181"/>
      <c r="B230" s="13" t="s">
        <v>143</v>
      </c>
      <c r="C230" s="14">
        <v>42</v>
      </c>
      <c r="D230" s="14">
        <v>42</v>
      </c>
      <c r="E230" s="15">
        <v>0</v>
      </c>
    </row>
    <row r="231" spans="1:5" x14ac:dyDescent="0.25">
      <c r="A231" s="181"/>
      <c r="B231" s="13" t="s">
        <v>144</v>
      </c>
      <c r="C231" s="14">
        <v>0</v>
      </c>
      <c r="D231" s="18"/>
      <c r="E231" s="15">
        <v>0</v>
      </c>
    </row>
    <row r="232" spans="1:5" x14ac:dyDescent="0.25">
      <c r="A232" s="181"/>
      <c r="B232" s="13" t="s">
        <v>145</v>
      </c>
      <c r="C232" s="14">
        <v>28</v>
      </c>
      <c r="D232" s="14">
        <v>28</v>
      </c>
      <c r="E232" s="15">
        <v>0</v>
      </c>
    </row>
    <row r="233" spans="1:5" x14ac:dyDescent="0.25">
      <c r="A233" s="181"/>
      <c r="B233" s="13" t="s">
        <v>146</v>
      </c>
      <c r="C233" s="14">
        <v>297</v>
      </c>
      <c r="D233" s="14">
        <v>297</v>
      </c>
      <c r="E233" s="15">
        <v>0</v>
      </c>
    </row>
    <row r="234" spans="1:5" x14ac:dyDescent="0.25">
      <c r="A234" s="181"/>
      <c r="B234" s="13" t="s">
        <v>147</v>
      </c>
      <c r="C234" s="14">
        <v>0</v>
      </c>
      <c r="D234" s="18"/>
      <c r="E234" s="15">
        <v>0</v>
      </c>
    </row>
    <row r="235" spans="1:5" x14ac:dyDescent="0.25">
      <c r="A235" s="181"/>
      <c r="B235" s="13" t="s">
        <v>148</v>
      </c>
      <c r="C235" s="14">
        <v>167</v>
      </c>
      <c r="D235" s="18"/>
      <c r="E235" s="15">
        <v>0</v>
      </c>
    </row>
    <row r="236" spans="1:5" x14ac:dyDescent="0.25">
      <c r="A236" s="181"/>
      <c r="B236" s="13" t="s">
        <v>149</v>
      </c>
      <c r="C236" s="14">
        <v>0</v>
      </c>
      <c r="D236" s="18"/>
      <c r="E236" s="15">
        <v>0</v>
      </c>
    </row>
    <row r="237" spans="1:5" x14ac:dyDescent="0.25">
      <c r="A237" s="181"/>
      <c r="B237" s="13" t="s">
        <v>150</v>
      </c>
      <c r="C237" s="14">
        <v>0</v>
      </c>
      <c r="D237" s="18"/>
      <c r="E237" s="15">
        <v>0</v>
      </c>
    </row>
    <row r="238" spans="1:5" x14ac:dyDescent="0.25">
      <c r="A238" s="181"/>
      <c r="B238" s="13" t="s">
        <v>151</v>
      </c>
      <c r="C238" s="14">
        <v>34</v>
      </c>
      <c r="D238" s="14">
        <v>34</v>
      </c>
      <c r="E238" s="15">
        <v>0</v>
      </c>
    </row>
    <row r="239" spans="1:5" x14ac:dyDescent="0.25">
      <c r="A239" s="181"/>
      <c r="B239" s="13" t="s">
        <v>152</v>
      </c>
      <c r="C239" s="14">
        <v>35</v>
      </c>
      <c r="D239" s="14">
        <v>35</v>
      </c>
      <c r="E239" s="15">
        <v>0</v>
      </c>
    </row>
    <row r="240" spans="1:5" x14ac:dyDescent="0.25">
      <c r="A240" s="181"/>
      <c r="B240" s="13" t="s">
        <v>153</v>
      </c>
      <c r="C240" s="14">
        <v>165</v>
      </c>
      <c r="D240" s="14">
        <v>165</v>
      </c>
      <c r="E240" s="15">
        <v>0</v>
      </c>
    </row>
    <row r="241" spans="1:5" x14ac:dyDescent="0.25">
      <c r="A241" s="181"/>
      <c r="B241" s="13" t="s">
        <v>154</v>
      </c>
      <c r="C241" s="14">
        <v>0</v>
      </c>
      <c r="D241" s="18"/>
      <c r="E241" s="15">
        <v>0</v>
      </c>
    </row>
    <row r="242" spans="1:5" x14ac:dyDescent="0.25">
      <c r="A242" s="182"/>
      <c r="B242" s="13" t="s">
        <v>155</v>
      </c>
      <c r="C242" s="14">
        <v>8</v>
      </c>
      <c r="D242" s="14">
        <v>8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3107</v>
      </c>
      <c r="D246" s="14">
        <v>2814</v>
      </c>
      <c r="E246" s="15">
        <v>0.104122245913291</v>
      </c>
    </row>
    <row r="247" spans="1:5" x14ac:dyDescent="0.25">
      <c r="A247" s="12" t="s">
        <v>165</v>
      </c>
      <c r="B247" s="17"/>
      <c r="C247" s="14">
        <v>1221</v>
      </c>
      <c r="D247" s="14">
        <v>1124</v>
      </c>
      <c r="E247" s="15">
        <v>8.6298932384341595E-2</v>
      </c>
    </row>
    <row r="248" spans="1:5" x14ac:dyDescent="0.25">
      <c r="A248" s="12" t="s">
        <v>166</v>
      </c>
      <c r="B248" s="17"/>
      <c r="C248" s="14">
        <v>1325</v>
      </c>
      <c r="D248" s="14">
        <v>1145</v>
      </c>
      <c r="E248" s="15">
        <v>0.157205240174672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60</v>
      </c>
      <c r="D252" s="14">
        <v>95</v>
      </c>
      <c r="E252" s="15">
        <v>-0.36842105263157898</v>
      </c>
    </row>
    <row r="253" spans="1:5" x14ac:dyDescent="0.25">
      <c r="A253" s="180" t="s">
        <v>169</v>
      </c>
      <c r="B253" s="13" t="s">
        <v>170</v>
      </c>
      <c r="C253" s="14">
        <v>1</v>
      </c>
      <c r="D253" s="18"/>
      <c r="E253" s="15">
        <v>0</v>
      </c>
    </row>
    <row r="254" spans="1:5" x14ac:dyDescent="0.25">
      <c r="A254" s="181"/>
      <c r="B254" s="13" t="s">
        <v>171</v>
      </c>
      <c r="C254" s="14">
        <v>46</v>
      </c>
      <c r="D254" s="14">
        <v>68</v>
      </c>
      <c r="E254" s="15">
        <v>-0.32352941176470601</v>
      </c>
    </row>
    <row r="255" spans="1:5" x14ac:dyDescent="0.25">
      <c r="A255" s="182"/>
      <c r="B255" s="13" t="s">
        <v>172</v>
      </c>
      <c r="C255" s="14">
        <v>2</v>
      </c>
      <c r="D255" s="18"/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8"/>
      <c r="E256" s="15">
        <v>0</v>
      </c>
    </row>
    <row r="257" spans="1:5" x14ac:dyDescent="0.25">
      <c r="A257" s="12" t="s">
        <v>174</v>
      </c>
      <c r="B257" s="17"/>
      <c r="C257" s="14">
        <v>91</v>
      </c>
      <c r="D257" s="14">
        <v>148</v>
      </c>
      <c r="E257" s="15">
        <v>-0.38513513513513498</v>
      </c>
    </row>
    <row r="258" spans="1:5" x14ac:dyDescent="0.25">
      <c r="A258" s="12" t="s">
        <v>106</v>
      </c>
      <c r="B258" s="17"/>
      <c r="C258" s="14">
        <v>343</v>
      </c>
      <c r="D258" s="14">
        <v>399</v>
      </c>
      <c r="E258" s="15">
        <v>-0.140350877192982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50</v>
      </c>
      <c r="D262" s="18"/>
      <c r="E262" s="15">
        <v>0</v>
      </c>
    </row>
    <row r="263" spans="1:5" x14ac:dyDescent="0.25">
      <c r="A263" s="180" t="s">
        <v>64</v>
      </c>
      <c r="B263" s="13" t="s">
        <v>177</v>
      </c>
      <c r="C263" s="14">
        <v>975</v>
      </c>
      <c r="D263" s="14">
        <v>1055</v>
      </c>
      <c r="E263" s="15">
        <v>-7.5829383886255902E-2</v>
      </c>
    </row>
    <row r="264" spans="1:5" x14ac:dyDescent="0.25">
      <c r="A264" s="182"/>
      <c r="B264" s="13" t="s">
        <v>106</v>
      </c>
      <c r="C264" s="14">
        <v>6</v>
      </c>
      <c r="D264" s="14">
        <v>251</v>
      </c>
      <c r="E264" s="15">
        <v>-0.97609561752988006</v>
      </c>
    </row>
    <row r="265" spans="1:5" x14ac:dyDescent="0.25">
      <c r="A265" s="12" t="s">
        <v>178</v>
      </c>
      <c r="B265" s="17"/>
      <c r="C265" s="14">
        <v>7</v>
      </c>
      <c r="D265" s="14">
        <v>8</v>
      </c>
      <c r="E265" s="15">
        <v>-0.125</v>
      </c>
    </row>
    <row r="266" spans="1:5" x14ac:dyDescent="0.25">
      <c r="A266" s="12" t="s">
        <v>179</v>
      </c>
      <c r="B266" s="17"/>
      <c r="C266" s="14">
        <v>16</v>
      </c>
      <c r="D266" s="14">
        <v>141</v>
      </c>
      <c r="E266" s="15">
        <v>-0.88652482269503496</v>
      </c>
    </row>
    <row r="267" spans="1:5" x14ac:dyDescent="0.25">
      <c r="A267" s="12" t="s">
        <v>180</v>
      </c>
      <c r="B267" s="17"/>
      <c r="C267" s="14">
        <v>4</v>
      </c>
      <c r="D267" s="18"/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4">
        <v>6</v>
      </c>
      <c r="D271" s="14">
        <v>3</v>
      </c>
      <c r="E271" s="15">
        <v>1</v>
      </c>
    </row>
    <row r="272" spans="1:5" x14ac:dyDescent="0.25">
      <c r="A272" s="182"/>
      <c r="B272" s="13" t="s">
        <v>184</v>
      </c>
      <c r="C272" s="14">
        <v>157</v>
      </c>
      <c r="D272" s="14">
        <v>222</v>
      </c>
      <c r="E272" s="15">
        <v>-0.29279279279279302</v>
      </c>
    </row>
    <row r="273" spans="1:5" x14ac:dyDescent="0.25">
      <c r="A273" s="12" t="s">
        <v>185</v>
      </c>
      <c r="B273" s="17"/>
      <c r="C273" s="14">
        <v>8</v>
      </c>
      <c r="D273" s="14">
        <v>10</v>
      </c>
      <c r="E273" s="15">
        <v>-0.2</v>
      </c>
    </row>
    <row r="274" spans="1:5" x14ac:dyDescent="0.25">
      <c r="A274" s="12" t="s">
        <v>186</v>
      </c>
      <c r="B274" s="17"/>
      <c r="C274" s="14">
        <v>0</v>
      </c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1497</v>
      </c>
      <c r="D284" s="14">
        <v>1581</v>
      </c>
      <c r="E284" s="24">
        <v>0</v>
      </c>
    </row>
    <row r="285" spans="1:5" x14ac:dyDescent="0.25">
      <c r="A285" s="189"/>
      <c r="B285" s="13" t="s">
        <v>196</v>
      </c>
      <c r="C285" s="14">
        <v>105</v>
      </c>
      <c r="D285" s="14">
        <v>119</v>
      </c>
      <c r="E285" s="24">
        <v>0</v>
      </c>
    </row>
    <row r="286" spans="1:5" x14ac:dyDescent="0.25">
      <c r="A286" s="187" t="s">
        <v>197</v>
      </c>
      <c r="B286" s="13" t="s">
        <v>198</v>
      </c>
      <c r="C286" s="18"/>
      <c r="D286" s="18"/>
      <c r="E286" s="23"/>
    </row>
    <row r="287" spans="1:5" x14ac:dyDescent="0.25">
      <c r="A287" s="188"/>
      <c r="B287" s="13" t="s">
        <v>199</v>
      </c>
      <c r="C287" s="14">
        <v>2</v>
      </c>
      <c r="D287" s="14">
        <v>2</v>
      </c>
      <c r="E287" s="24">
        <v>0</v>
      </c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220</v>
      </c>
      <c r="D289" s="14">
        <v>343</v>
      </c>
      <c r="E289" s="24">
        <v>33</v>
      </c>
    </row>
    <row r="290" spans="1:5" x14ac:dyDescent="0.25">
      <c r="A290" s="187" t="s">
        <v>203</v>
      </c>
      <c r="B290" s="13" t="s">
        <v>204</v>
      </c>
      <c r="C290" s="14">
        <v>171</v>
      </c>
      <c r="D290" s="14">
        <v>252</v>
      </c>
      <c r="E290" s="24">
        <v>17</v>
      </c>
    </row>
    <row r="291" spans="1:5" x14ac:dyDescent="0.25">
      <c r="A291" s="188"/>
      <c r="B291" s="13" t="s">
        <v>205</v>
      </c>
      <c r="C291" s="14">
        <v>0</v>
      </c>
      <c r="D291" s="14">
        <v>1</v>
      </c>
      <c r="E291" s="24">
        <v>0</v>
      </c>
    </row>
    <row r="292" spans="1:5" x14ac:dyDescent="0.25">
      <c r="A292" s="189"/>
      <c r="B292" s="13" t="s">
        <v>206</v>
      </c>
      <c r="C292" s="14">
        <v>84</v>
      </c>
      <c r="D292" s="14">
        <v>138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4">
        <v>1</v>
      </c>
      <c r="D293" s="14">
        <v>1</v>
      </c>
      <c r="E293" s="24">
        <v>0</v>
      </c>
    </row>
    <row r="294" spans="1:5" x14ac:dyDescent="0.25">
      <c r="A294" s="187" t="s">
        <v>209</v>
      </c>
      <c r="B294" s="13" t="s">
        <v>200</v>
      </c>
      <c r="C294" s="14">
        <v>6</v>
      </c>
      <c r="D294" s="14">
        <v>1</v>
      </c>
      <c r="E294" s="24">
        <v>1</v>
      </c>
    </row>
    <row r="295" spans="1:5" x14ac:dyDescent="0.25">
      <c r="A295" s="188"/>
      <c r="B295" s="13" t="s">
        <v>210</v>
      </c>
      <c r="C295" s="14">
        <v>101</v>
      </c>
      <c r="D295" s="14">
        <v>181</v>
      </c>
      <c r="E295" s="24">
        <v>46</v>
      </c>
    </row>
    <row r="296" spans="1:5" x14ac:dyDescent="0.25">
      <c r="A296" s="189"/>
      <c r="B296" s="13" t="s">
        <v>211</v>
      </c>
      <c r="C296" s="14">
        <v>8</v>
      </c>
      <c r="D296" s="14">
        <v>17</v>
      </c>
      <c r="E296" s="24">
        <v>3</v>
      </c>
    </row>
    <row r="297" spans="1:5" x14ac:dyDescent="0.25">
      <c r="A297" s="187" t="s">
        <v>212</v>
      </c>
      <c r="B297" s="13" t="s">
        <v>213</v>
      </c>
      <c r="C297" s="14">
        <v>91</v>
      </c>
      <c r="D297" s="14">
        <v>72</v>
      </c>
      <c r="E297" s="24">
        <v>15</v>
      </c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936</v>
      </c>
      <c r="D299" s="14">
        <v>1715</v>
      </c>
      <c r="E299" s="24">
        <v>267</v>
      </c>
    </row>
    <row r="300" spans="1:5" x14ac:dyDescent="0.25">
      <c r="A300" s="188"/>
      <c r="B300" s="13" t="s">
        <v>216</v>
      </c>
      <c r="C300" s="14">
        <v>1389</v>
      </c>
      <c r="D300" s="14">
        <v>1486</v>
      </c>
      <c r="E300" s="24">
        <v>0</v>
      </c>
    </row>
    <row r="301" spans="1:5" x14ac:dyDescent="0.25">
      <c r="A301" s="188"/>
      <c r="B301" s="13" t="s">
        <v>217</v>
      </c>
      <c r="C301" s="14">
        <v>368</v>
      </c>
      <c r="D301" s="14">
        <v>409</v>
      </c>
      <c r="E301" s="24">
        <v>33</v>
      </c>
    </row>
    <row r="302" spans="1:5" x14ac:dyDescent="0.25">
      <c r="A302" s="188"/>
      <c r="B302" s="13" t="s">
        <v>218</v>
      </c>
      <c r="C302" s="14">
        <v>1136</v>
      </c>
      <c r="D302" s="14">
        <v>1947</v>
      </c>
      <c r="E302" s="24">
        <v>402</v>
      </c>
    </row>
    <row r="303" spans="1:5" x14ac:dyDescent="0.25">
      <c r="A303" s="188"/>
      <c r="B303" s="13" t="s">
        <v>219</v>
      </c>
      <c r="C303" s="14">
        <v>299</v>
      </c>
      <c r="D303" s="14">
        <v>313</v>
      </c>
      <c r="E303" s="24">
        <v>0</v>
      </c>
    </row>
    <row r="304" spans="1:5" x14ac:dyDescent="0.25">
      <c r="A304" s="188"/>
      <c r="B304" s="13" t="s">
        <v>220</v>
      </c>
      <c r="C304" s="14">
        <v>11</v>
      </c>
      <c r="D304" s="14">
        <v>11</v>
      </c>
      <c r="E304" s="24">
        <v>6</v>
      </c>
    </row>
    <row r="305" spans="1:5" x14ac:dyDescent="0.25">
      <c r="A305" s="188"/>
      <c r="B305" s="13" t="s">
        <v>221</v>
      </c>
      <c r="C305" s="14">
        <v>1198</v>
      </c>
      <c r="D305" s="14">
        <v>166</v>
      </c>
      <c r="E305" s="24">
        <v>212</v>
      </c>
    </row>
    <row r="306" spans="1:5" x14ac:dyDescent="0.25">
      <c r="A306" s="188"/>
      <c r="B306" s="13" t="s">
        <v>222</v>
      </c>
      <c r="C306" s="14">
        <v>3</v>
      </c>
      <c r="D306" s="14">
        <v>1</v>
      </c>
      <c r="E306" s="24">
        <v>1</v>
      </c>
    </row>
    <row r="307" spans="1:5" x14ac:dyDescent="0.25">
      <c r="A307" s="188"/>
      <c r="B307" s="13" t="s">
        <v>223</v>
      </c>
      <c r="C307" s="14">
        <v>1</v>
      </c>
      <c r="D307" s="14">
        <v>1</v>
      </c>
      <c r="E307" s="24">
        <v>0</v>
      </c>
    </row>
    <row r="308" spans="1:5" x14ac:dyDescent="0.25">
      <c r="A308" s="188"/>
      <c r="B308" s="13" t="s">
        <v>224</v>
      </c>
      <c r="C308" s="14">
        <v>1064</v>
      </c>
      <c r="D308" s="14">
        <v>1656</v>
      </c>
      <c r="E308" s="24">
        <v>275</v>
      </c>
    </row>
    <row r="309" spans="1:5" x14ac:dyDescent="0.25">
      <c r="A309" s="188"/>
      <c r="B309" s="13" t="s">
        <v>225</v>
      </c>
      <c r="C309" s="14">
        <v>989</v>
      </c>
      <c r="D309" s="14">
        <v>1045</v>
      </c>
      <c r="E309" s="24">
        <v>0</v>
      </c>
    </row>
    <row r="310" spans="1:5" x14ac:dyDescent="0.25">
      <c r="A310" s="188"/>
      <c r="B310" s="13" t="s">
        <v>226</v>
      </c>
      <c r="C310" s="14">
        <v>22</v>
      </c>
      <c r="D310" s="14">
        <v>40</v>
      </c>
      <c r="E310" s="24">
        <v>7</v>
      </c>
    </row>
    <row r="311" spans="1:5" x14ac:dyDescent="0.25">
      <c r="A311" s="189"/>
      <c r="B311" s="13" t="s">
        <v>227</v>
      </c>
      <c r="C311" s="14">
        <v>66</v>
      </c>
      <c r="D311" s="14">
        <v>73</v>
      </c>
      <c r="E311" s="24">
        <v>0</v>
      </c>
    </row>
    <row r="312" spans="1:5" x14ac:dyDescent="0.25">
      <c r="A312" s="187" t="s">
        <v>228</v>
      </c>
      <c r="B312" s="13" t="s">
        <v>229</v>
      </c>
      <c r="C312" s="14">
        <v>0</v>
      </c>
      <c r="D312" s="14">
        <v>0</v>
      </c>
      <c r="E312" s="24">
        <v>0</v>
      </c>
    </row>
    <row r="313" spans="1:5" x14ac:dyDescent="0.25">
      <c r="A313" s="188"/>
      <c r="B313" s="13" t="s">
        <v>230</v>
      </c>
      <c r="C313" s="14">
        <v>4</v>
      </c>
      <c r="D313" s="14">
        <v>2</v>
      </c>
      <c r="E313" s="24">
        <v>0</v>
      </c>
    </row>
    <row r="314" spans="1:5" x14ac:dyDescent="0.25">
      <c r="A314" s="188"/>
      <c r="B314" s="13" t="s">
        <v>231</v>
      </c>
      <c r="C314" s="18"/>
      <c r="D314" s="18"/>
      <c r="E314" s="23"/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91</v>
      </c>
      <c r="D316" s="14">
        <v>131</v>
      </c>
      <c r="E316" s="24">
        <v>9</v>
      </c>
    </row>
    <row r="317" spans="1:5" x14ac:dyDescent="0.25">
      <c r="A317" s="188"/>
      <c r="B317" s="13" t="s">
        <v>234</v>
      </c>
      <c r="C317" s="18"/>
      <c r="D317" s="18"/>
      <c r="E317" s="23"/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230</v>
      </c>
      <c r="D319" s="14">
        <v>275</v>
      </c>
      <c r="E319" s="24">
        <v>33</v>
      </c>
    </row>
    <row r="320" spans="1:5" x14ac:dyDescent="0.25">
      <c r="A320" s="188"/>
      <c r="B320" s="13" t="s">
        <v>237</v>
      </c>
      <c r="C320" s="14">
        <v>4</v>
      </c>
      <c r="D320" s="14">
        <v>20</v>
      </c>
      <c r="E320" s="24">
        <v>6</v>
      </c>
    </row>
    <row r="321" spans="1:5" x14ac:dyDescent="0.25">
      <c r="A321" s="188"/>
      <c r="B321" s="13" t="s">
        <v>238</v>
      </c>
      <c r="C321" s="14">
        <v>37</v>
      </c>
      <c r="D321" s="14">
        <v>43</v>
      </c>
      <c r="E321" s="24">
        <v>4</v>
      </c>
    </row>
    <row r="322" spans="1:5" x14ac:dyDescent="0.25">
      <c r="A322" s="188"/>
      <c r="B322" s="13" t="s">
        <v>239</v>
      </c>
      <c r="C322" s="14">
        <v>58</v>
      </c>
      <c r="D322" s="14">
        <v>98</v>
      </c>
      <c r="E322" s="24">
        <v>19</v>
      </c>
    </row>
    <row r="323" spans="1:5" x14ac:dyDescent="0.25">
      <c r="A323" s="188"/>
      <c r="B323" s="13" t="s">
        <v>240</v>
      </c>
      <c r="C323" s="14">
        <v>4</v>
      </c>
      <c r="D323" s="14">
        <v>4</v>
      </c>
      <c r="E323" s="24">
        <v>0</v>
      </c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4">
        <v>2</v>
      </c>
      <c r="D325" s="14">
        <v>1</v>
      </c>
      <c r="E325" s="24">
        <v>0</v>
      </c>
    </row>
    <row r="326" spans="1:5" x14ac:dyDescent="0.25">
      <c r="A326" s="188"/>
      <c r="B326" s="13" t="s">
        <v>243</v>
      </c>
      <c r="C326" s="18"/>
      <c r="D326" s="18"/>
      <c r="E326" s="23"/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4">
        <v>30</v>
      </c>
      <c r="D329" s="14">
        <v>30</v>
      </c>
      <c r="E329" s="24">
        <v>2</v>
      </c>
    </row>
    <row r="330" spans="1:5" x14ac:dyDescent="0.25">
      <c r="A330" s="188"/>
      <c r="B330" s="13" t="s">
        <v>247</v>
      </c>
      <c r="C330" s="14">
        <v>18</v>
      </c>
      <c r="D330" s="14">
        <v>15</v>
      </c>
      <c r="E330" s="24">
        <v>1</v>
      </c>
    </row>
    <row r="331" spans="1:5" x14ac:dyDescent="0.25">
      <c r="A331" s="188"/>
      <c r="B331" s="13" t="s">
        <v>248</v>
      </c>
      <c r="C331" s="14">
        <v>5</v>
      </c>
      <c r="D331" s="14">
        <v>3</v>
      </c>
      <c r="E331" s="24">
        <v>2</v>
      </c>
    </row>
    <row r="332" spans="1:5" x14ac:dyDescent="0.25">
      <c r="A332" s="188"/>
      <c r="B332" s="13" t="s">
        <v>249</v>
      </c>
      <c r="C332" s="18"/>
      <c r="D332" s="18"/>
      <c r="E332" s="23"/>
    </row>
    <row r="333" spans="1:5" x14ac:dyDescent="0.25">
      <c r="A333" s="188"/>
      <c r="B333" s="13" t="s">
        <v>250</v>
      </c>
      <c r="C333" s="14">
        <v>33</v>
      </c>
      <c r="D333" s="14">
        <v>39</v>
      </c>
      <c r="E333" s="24">
        <v>19</v>
      </c>
    </row>
    <row r="334" spans="1:5" x14ac:dyDescent="0.25">
      <c r="A334" s="188"/>
      <c r="B334" s="13" t="s">
        <v>251</v>
      </c>
      <c r="C334" s="18"/>
      <c r="D334" s="18"/>
      <c r="E334" s="23"/>
    </row>
    <row r="335" spans="1:5" x14ac:dyDescent="0.25">
      <c r="A335" s="188"/>
      <c r="B335" s="13" t="s">
        <v>252</v>
      </c>
      <c r="C335" s="14">
        <v>1</v>
      </c>
      <c r="D335" s="14">
        <v>0</v>
      </c>
      <c r="E335" s="24">
        <v>0</v>
      </c>
    </row>
    <row r="336" spans="1:5" x14ac:dyDescent="0.25">
      <c r="A336" s="188"/>
      <c r="B336" s="13" t="s">
        <v>253</v>
      </c>
      <c r="C336" s="14">
        <v>192</v>
      </c>
      <c r="D336" s="14">
        <v>214</v>
      </c>
      <c r="E336" s="24">
        <v>68</v>
      </c>
    </row>
    <row r="337" spans="1:5" x14ac:dyDescent="0.25">
      <c r="A337" s="188"/>
      <c r="B337" s="13" t="s">
        <v>254</v>
      </c>
      <c r="C337" s="18"/>
      <c r="D337" s="18"/>
      <c r="E337" s="23"/>
    </row>
    <row r="338" spans="1:5" x14ac:dyDescent="0.25">
      <c r="A338" s="188"/>
      <c r="B338" s="13" t="s">
        <v>255</v>
      </c>
      <c r="C338" s="14">
        <v>9</v>
      </c>
      <c r="D338" s="14">
        <v>7</v>
      </c>
      <c r="E338" s="24">
        <v>3</v>
      </c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4">
        <v>1</v>
      </c>
      <c r="D340" s="14">
        <v>2</v>
      </c>
      <c r="E340" s="24">
        <v>0</v>
      </c>
    </row>
    <row r="341" spans="1:5" x14ac:dyDescent="0.25">
      <c r="A341" s="188"/>
      <c r="B341" s="13" t="s">
        <v>258</v>
      </c>
      <c r="C341" s="14">
        <v>0</v>
      </c>
      <c r="D341" s="14">
        <v>2</v>
      </c>
      <c r="E341" s="24">
        <v>0</v>
      </c>
    </row>
    <row r="342" spans="1:5" x14ac:dyDescent="0.25">
      <c r="A342" s="188"/>
      <c r="B342" s="13" t="s">
        <v>259</v>
      </c>
      <c r="C342" s="14">
        <v>3</v>
      </c>
      <c r="D342" s="14">
        <v>6</v>
      </c>
      <c r="E342" s="24">
        <v>0</v>
      </c>
    </row>
    <row r="343" spans="1:5" x14ac:dyDescent="0.25">
      <c r="A343" s="188"/>
      <c r="B343" s="13" t="s">
        <v>260</v>
      </c>
      <c r="C343" s="18"/>
      <c r="D343" s="18"/>
      <c r="E343" s="23"/>
    </row>
    <row r="344" spans="1:5" x14ac:dyDescent="0.25">
      <c r="A344" s="189"/>
      <c r="B344" s="13" t="s">
        <v>261</v>
      </c>
      <c r="C344" s="14">
        <v>33</v>
      </c>
      <c r="D344" s="14">
        <v>54</v>
      </c>
      <c r="E344" s="24">
        <v>3</v>
      </c>
    </row>
    <row r="345" spans="1:5" x14ac:dyDescent="0.25">
      <c r="A345" s="187" t="s">
        <v>262</v>
      </c>
      <c r="B345" s="13" t="s">
        <v>263</v>
      </c>
      <c r="C345" s="18"/>
      <c r="D345" s="18"/>
      <c r="E345" s="23"/>
    </row>
    <row r="346" spans="1:5" x14ac:dyDescent="0.25">
      <c r="A346" s="188"/>
      <c r="B346" s="13" t="s">
        <v>264</v>
      </c>
      <c r="C346" s="14">
        <v>3</v>
      </c>
      <c r="D346" s="14">
        <v>8</v>
      </c>
      <c r="E346" s="24">
        <v>0</v>
      </c>
    </row>
    <row r="347" spans="1:5" x14ac:dyDescent="0.25">
      <c r="A347" s="188"/>
      <c r="B347" s="13" t="s">
        <v>265</v>
      </c>
      <c r="C347" s="18"/>
      <c r="D347" s="18"/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8"/>
      <c r="D349" s="18"/>
      <c r="E349" s="23"/>
    </row>
    <row r="350" spans="1:5" x14ac:dyDescent="0.25">
      <c r="A350" s="188"/>
      <c r="B350" s="13" t="s">
        <v>268</v>
      </c>
      <c r="C350" s="14">
        <v>8</v>
      </c>
      <c r="D350" s="14">
        <v>16</v>
      </c>
      <c r="E350" s="24">
        <v>2</v>
      </c>
    </row>
    <row r="351" spans="1:5" x14ac:dyDescent="0.25">
      <c r="A351" s="188"/>
      <c r="B351" s="13" t="s">
        <v>269</v>
      </c>
      <c r="C351" s="14">
        <v>1</v>
      </c>
      <c r="D351" s="14">
        <v>1</v>
      </c>
      <c r="E351" s="24">
        <v>0</v>
      </c>
    </row>
    <row r="352" spans="1:5" x14ac:dyDescent="0.25">
      <c r="A352" s="188"/>
      <c r="B352" s="13" t="s">
        <v>270</v>
      </c>
      <c r="C352" s="18"/>
      <c r="D352" s="18"/>
      <c r="E352" s="23"/>
    </row>
    <row r="353" spans="1:5" x14ac:dyDescent="0.25">
      <c r="A353" s="188"/>
      <c r="B353" s="13" t="s">
        <v>271</v>
      </c>
      <c r="C353" s="14">
        <v>15</v>
      </c>
      <c r="D353" s="14">
        <v>12</v>
      </c>
      <c r="E353" s="24">
        <v>0</v>
      </c>
    </row>
    <row r="354" spans="1:5" x14ac:dyDescent="0.25">
      <c r="A354" s="188"/>
      <c r="B354" s="13" t="s">
        <v>272</v>
      </c>
      <c r="C354" s="18"/>
      <c r="D354" s="18"/>
      <c r="E354" s="23"/>
    </row>
    <row r="355" spans="1:5" x14ac:dyDescent="0.25">
      <c r="A355" s="189"/>
      <c r="B355" s="13" t="s">
        <v>273</v>
      </c>
      <c r="C355" s="18"/>
      <c r="D355" s="18"/>
      <c r="E355" s="23"/>
    </row>
    <row r="356" spans="1:5" x14ac:dyDescent="0.25">
      <c r="A356" s="187" t="s">
        <v>274</v>
      </c>
      <c r="B356" s="13" t="s">
        <v>275</v>
      </c>
      <c r="C356" s="14">
        <v>28</v>
      </c>
      <c r="D356" s="14">
        <v>35</v>
      </c>
      <c r="E356" s="24">
        <v>5</v>
      </c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8"/>
      <c r="D358" s="18"/>
      <c r="E358" s="23"/>
    </row>
    <row r="359" spans="1:5" x14ac:dyDescent="0.25">
      <c r="A359" s="188"/>
      <c r="B359" s="13" t="s">
        <v>278</v>
      </c>
      <c r="C359" s="14">
        <v>10</v>
      </c>
      <c r="D359" s="14">
        <v>11</v>
      </c>
      <c r="E359" s="24">
        <v>0</v>
      </c>
    </row>
    <row r="360" spans="1:5" x14ac:dyDescent="0.25">
      <c r="A360" s="188"/>
      <c r="B360" s="13" t="s">
        <v>279</v>
      </c>
      <c r="C360" s="18"/>
      <c r="D360" s="18"/>
      <c r="E360" s="23"/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8"/>
      <c r="D364" s="18"/>
      <c r="E364" s="23"/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17</v>
      </c>
      <c r="D366" s="14">
        <v>29</v>
      </c>
      <c r="E366" s="24">
        <v>0</v>
      </c>
    </row>
    <row r="367" spans="1:5" x14ac:dyDescent="0.25">
      <c r="A367" s="188"/>
      <c r="B367" s="13" t="s">
        <v>287</v>
      </c>
      <c r="C367" s="14">
        <v>30</v>
      </c>
      <c r="D367" s="14">
        <v>33</v>
      </c>
      <c r="E367" s="24">
        <v>0</v>
      </c>
    </row>
    <row r="368" spans="1:5" x14ac:dyDescent="0.25">
      <c r="A368" s="188"/>
      <c r="B368" s="13" t="s">
        <v>288</v>
      </c>
      <c r="C368" s="14">
        <v>107</v>
      </c>
      <c r="D368" s="14">
        <v>75</v>
      </c>
      <c r="E368" s="24">
        <v>0</v>
      </c>
    </row>
    <row r="369" spans="1:5" x14ac:dyDescent="0.25">
      <c r="A369" s="188"/>
      <c r="B369" s="13" t="s">
        <v>204</v>
      </c>
      <c r="C369" s="18"/>
      <c r="D369" s="18"/>
      <c r="E369" s="23"/>
    </row>
    <row r="370" spans="1:5" x14ac:dyDescent="0.25">
      <c r="A370" s="188"/>
      <c r="B370" s="13" t="s">
        <v>289</v>
      </c>
      <c r="C370" s="18"/>
      <c r="D370" s="18"/>
      <c r="E370" s="23"/>
    </row>
    <row r="371" spans="1:5" x14ac:dyDescent="0.25">
      <c r="A371" s="188"/>
      <c r="B371" s="13" t="s">
        <v>290</v>
      </c>
      <c r="C371" s="18"/>
      <c r="D371" s="18"/>
      <c r="E371" s="23"/>
    </row>
    <row r="372" spans="1:5" x14ac:dyDescent="0.25">
      <c r="A372" s="188"/>
      <c r="B372" s="13" t="s">
        <v>291</v>
      </c>
      <c r="C372" s="14">
        <v>102</v>
      </c>
      <c r="D372" s="14">
        <v>138</v>
      </c>
      <c r="E372" s="24">
        <v>0</v>
      </c>
    </row>
    <row r="373" spans="1:5" x14ac:dyDescent="0.25">
      <c r="A373" s="188"/>
      <c r="B373" s="13" t="s">
        <v>292</v>
      </c>
      <c r="C373" s="14">
        <v>85</v>
      </c>
      <c r="D373" s="14">
        <v>81</v>
      </c>
      <c r="E373" s="24">
        <v>3</v>
      </c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8"/>
      <c r="D377" s="18"/>
      <c r="E377" s="23"/>
    </row>
  </sheetData>
  <sheetProtection algorithmName="SHA-512" hashValue="NS/dRwpHRt5FOde2RhX+w4MQDGBELp44zn3mT4ORapX+APk7rvirhl77etJwK9CFqJv3kHh2zB9LNfY/AvNiCw==" saltValue="HQahoXwN1Gem+LQF0x3JQA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13C7-DF52-432B-AF6A-3FF4883AE856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2920</v>
      </c>
      <c r="F4" s="162" t="s">
        <v>1812</v>
      </c>
      <c r="G4" s="164">
        <f>DatosViolenciaGénero!E82</f>
        <v>69</v>
      </c>
      <c r="H4" s="165"/>
    </row>
    <row r="5" spans="1:30" x14ac:dyDescent="0.2">
      <c r="C5" s="162" t="s">
        <v>35</v>
      </c>
      <c r="D5" s="163">
        <f>DatosViolenciaGénero!C5</f>
        <v>3072</v>
      </c>
      <c r="F5" s="162" t="s">
        <v>1813</v>
      </c>
      <c r="G5" s="164">
        <f>DatosViolenciaGénero!F82</f>
        <v>403</v>
      </c>
      <c r="H5" s="165"/>
    </row>
    <row r="6" spans="1:30" x14ac:dyDescent="0.2">
      <c r="C6" s="162" t="s">
        <v>1814</v>
      </c>
      <c r="D6" s="173">
        <f>DatosViolenciaGénero!C8</f>
        <v>395</v>
      </c>
    </row>
    <row r="7" spans="1:30" x14ac:dyDescent="0.2">
      <c r="C7" s="162" t="s">
        <v>55</v>
      </c>
      <c r="D7" s="173">
        <f>DatosViolenciaGénero!C9</f>
        <v>10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5</v>
      </c>
    </row>
    <row r="10" spans="1:30" x14ac:dyDescent="0.2">
      <c r="C10" s="162" t="s">
        <v>1811</v>
      </c>
      <c r="D10" s="173">
        <f>DatosViolenciaGénero!C6</f>
        <v>648</v>
      </c>
    </row>
    <row r="11" spans="1:30" x14ac:dyDescent="0.2">
      <c r="C11" s="162" t="s">
        <v>1815</v>
      </c>
      <c r="D11" s="173">
        <f>DatosViolenciaGénero!C10</f>
        <v>7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GL0y9tCDZwkqc1dSyssK8dJ0qaGFYfZMM+XkNfIEaGWOc6TFfAO/qSNYIWap8SwKm2PVf4QaK2h2x071Sl1X9w==" saltValue="YazWmZUsVSXw5pJvr2ez7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DA28D-8F5E-4AD8-BB77-B7D2478BD838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Ct7gaQ6yVmhbL0s9eHDNn1G5baJu+mCorfJqM9G6YtP2MzkKyKLp6nZFxS0NLcV5UjLJsyXOc40wxZavw5M9xw==" saltValue="RvVVtVsyJqQMUGVTXHj+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CE09-F607-4ED5-917C-042EDA7F1E3F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VzVxsazQU74Cm0vX9TBQW03Qwcvnt3FPwRE2WPYO52xSH5lLihU4T8jIjm0YsFvL9T5diblQ3yfGeuuoo6d4jg==" saltValue="weKSfSsQN9lwEC4h4qWg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C51F-9AC5-4C70-A183-A0CFAB0E38D4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1</v>
      </c>
      <c r="N6" s="178">
        <f>DatosMedioAmbiente!C55</f>
        <v>29</v>
      </c>
      <c r="O6" s="178">
        <f>DatosMedioAmbiente!C57</f>
        <v>1</v>
      </c>
      <c r="P6" s="178">
        <f>DatosMedioAmbiente!C59</f>
        <v>20</v>
      </c>
      <c r="Q6" s="178">
        <f>DatosMedioAmbiente!C61</f>
        <v>4</v>
      </c>
      <c r="R6" s="178">
        <f>DatosMedioAmbiente!C63</f>
        <v>14</v>
      </c>
      <c r="S6" s="176"/>
      <c r="U6" s="179">
        <f>DatosMedioAmbiente!C54</f>
        <v>0</v>
      </c>
      <c r="V6" s="179">
        <f>DatosMedioAmbiente!C56</f>
        <v>6</v>
      </c>
      <c r="W6" s="179">
        <f>DatosMedioAmbiente!C58</f>
        <v>1</v>
      </c>
      <c r="X6" s="179">
        <f>DatosMedioAmbiente!C60</f>
        <v>1</v>
      </c>
      <c r="Y6" s="179">
        <f>DatosMedioAmbiente!C62</f>
        <v>5</v>
      </c>
      <c r="Z6" s="179">
        <f>DatosMedioAmbiente!C64</f>
        <v>2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9d/RrdfvBXgOwzaouMz+QuEesYpWDEHIHo78r1vENFHzB5Jx+MefcaawM9DGTmg8QQr+3RYVAwn6TRLFsiFrJw==" saltValue="rbg7sF2zOW+2OyPrrASZX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AFE2-6D01-4049-A21C-BB97A2A5ED20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1624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P2" s="92" t="s">
        <v>646</v>
      </c>
      <c r="AQ2" s="92" t="s">
        <v>646</v>
      </c>
      <c r="AS2" s="92" t="s">
        <v>644</v>
      </c>
      <c r="AT2" s="92" t="s">
        <v>652</v>
      </c>
      <c r="AU2" s="92" t="s">
        <v>644</v>
      </c>
      <c r="AV2" s="92" t="s">
        <v>642</v>
      </c>
      <c r="AW2" s="92" t="s">
        <v>1179</v>
      </c>
      <c r="AX2" s="92" t="s">
        <v>1180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955</v>
      </c>
      <c r="BE2" s="92" t="s">
        <v>1662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1628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M3" s="92" t="s">
        <v>1625</v>
      </c>
      <c r="N3" s="92" t="s">
        <v>1625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1024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Q3" s="92" t="s">
        <v>648</v>
      </c>
      <c r="AU3" s="92" t="s">
        <v>652</v>
      </c>
      <c r="AV3" s="92" t="s">
        <v>644</v>
      </c>
      <c r="AW3" s="92" t="s">
        <v>1180</v>
      </c>
      <c r="AX3" s="92" t="s">
        <v>1181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1663</v>
      </c>
      <c r="BG3" s="92" t="s">
        <v>109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970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1626</v>
      </c>
      <c r="M4" s="92" t="s">
        <v>1630</v>
      </c>
      <c r="N4" s="92" t="s">
        <v>1626</v>
      </c>
      <c r="O4" s="92" t="s">
        <v>1626</v>
      </c>
      <c r="P4" s="92" t="s">
        <v>1676</v>
      </c>
      <c r="Q4" s="92" t="s">
        <v>1676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A4" s="92" t="s">
        <v>1130</v>
      </c>
      <c r="AB4" s="92" t="s">
        <v>1130</v>
      </c>
      <c r="AC4" s="92" t="s">
        <v>1135</v>
      </c>
      <c r="AD4" s="92" t="s">
        <v>646</v>
      </c>
      <c r="AE4" s="92" t="s">
        <v>1181</v>
      </c>
      <c r="AF4" s="92" t="s">
        <v>1189</v>
      </c>
      <c r="AI4" s="92" t="s">
        <v>226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1181</v>
      </c>
      <c r="AX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1664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1655</v>
      </c>
      <c r="G5" s="92" t="s">
        <v>1628</v>
      </c>
      <c r="H5" s="92" t="s">
        <v>1628</v>
      </c>
      <c r="I5" s="92" t="s">
        <v>1628</v>
      </c>
      <c r="J5" s="92" t="s">
        <v>1628</v>
      </c>
      <c r="K5" s="92" t="s">
        <v>1628</v>
      </c>
      <c r="L5" s="92" t="s">
        <v>1628</v>
      </c>
      <c r="M5" s="92" t="s">
        <v>970</v>
      </c>
      <c r="N5" s="92" t="s">
        <v>1630</v>
      </c>
      <c r="O5" s="92" t="s">
        <v>1628</v>
      </c>
      <c r="R5" s="92" t="s">
        <v>1038</v>
      </c>
      <c r="S5" s="92" t="s">
        <v>1673</v>
      </c>
      <c r="T5" s="92" t="s">
        <v>1674</v>
      </c>
      <c r="V5" s="92" t="s">
        <v>27</v>
      </c>
      <c r="AC5" s="92" t="s">
        <v>1136</v>
      </c>
      <c r="AD5" s="92" t="s">
        <v>648</v>
      </c>
      <c r="AE5" s="92" t="s">
        <v>1182</v>
      </c>
      <c r="AF5" s="92" t="s">
        <v>1122</v>
      </c>
      <c r="AI5" s="92" t="s">
        <v>227</v>
      </c>
      <c r="AL5" s="92" t="s">
        <v>648</v>
      </c>
      <c r="AM5" s="92" t="s">
        <v>650</v>
      </c>
      <c r="AN5" s="92" t="s">
        <v>648</v>
      </c>
      <c r="AO5" s="92" t="s">
        <v>648</v>
      </c>
      <c r="AV5" s="92" t="s">
        <v>648</v>
      </c>
      <c r="AW5" s="92" t="s">
        <v>1182</v>
      </c>
      <c r="AX5" s="92" t="s">
        <v>610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1803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1630</v>
      </c>
      <c r="E6" s="92" t="s">
        <v>970</v>
      </c>
      <c r="F6" s="92" t="s">
        <v>1659</v>
      </c>
      <c r="G6" s="92" t="s">
        <v>970</v>
      </c>
      <c r="H6" s="92" t="s">
        <v>970</v>
      </c>
      <c r="I6" s="92" t="s">
        <v>1632</v>
      </c>
      <c r="J6" s="92" t="s">
        <v>1632</v>
      </c>
      <c r="K6" s="92" t="s">
        <v>970</v>
      </c>
      <c r="L6" s="92" t="s">
        <v>1630</v>
      </c>
      <c r="M6" s="92" t="s">
        <v>1637</v>
      </c>
      <c r="N6" s="92" t="s">
        <v>970</v>
      </c>
      <c r="O6" s="92" t="s">
        <v>1632</v>
      </c>
      <c r="R6" s="92" t="s">
        <v>1039</v>
      </c>
      <c r="S6" s="92" t="s">
        <v>1674</v>
      </c>
      <c r="T6" s="92" t="s">
        <v>1676</v>
      </c>
      <c r="V6" s="92" t="s">
        <v>28</v>
      </c>
      <c r="AD6" s="92" t="s">
        <v>650</v>
      </c>
      <c r="AE6" s="92" t="s">
        <v>610</v>
      </c>
      <c r="AF6" s="92" t="s">
        <v>1190</v>
      </c>
      <c r="AI6" s="92" t="s">
        <v>233</v>
      </c>
      <c r="AL6" s="92" t="s">
        <v>650</v>
      </c>
      <c r="AM6" s="92" t="s">
        <v>652</v>
      </c>
      <c r="AN6" s="92" t="s">
        <v>650</v>
      </c>
      <c r="AO6" s="92" t="s">
        <v>650</v>
      </c>
      <c r="AV6" s="92" t="s">
        <v>650</v>
      </c>
      <c r="AW6" s="92" t="s">
        <v>610</v>
      </c>
      <c r="AX6" s="92" t="s">
        <v>1183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1804</v>
      </c>
    </row>
    <row r="7" spans="1:61" x14ac:dyDescent="0.2">
      <c r="B7" s="92" t="s">
        <v>106</v>
      </c>
      <c r="C7" s="92" t="s">
        <v>1745</v>
      </c>
      <c r="D7" s="92" t="s">
        <v>1631</v>
      </c>
      <c r="E7" s="92" t="s">
        <v>1635</v>
      </c>
      <c r="F7" s="92" t="s">
        <v>1179</v>
      </c>
      <c r="G7" s="92" t="s">
        <v>1638</v>
      </c>
      <c r="H7" s="92" t="s">
        <v>1635</v>
      </c>
      <c r="I7" s="92" t="s">
        <v>970</v>
      </c>
      <c r="J7" s="92" t="s">
        <v>970</v>
      </c>
      <c r="K7" s="92" t="s">
        <v>1637</v>
      </c>
      <c r="L7" s="92" t="s">
        <v>970</v>
      </c>
      <c r="M7" s="92" t="s">
        <v>1641</v>
      </c>
      <c r="N7" s="92" t="s">
        <v>1639</v>
      </c>
      <c r="O7" s="92" t="s">
        <v>970</v>
      </c>
      <c r="R7" s="92" t="s">
        <v>1040</v>
      </c>
      <c r="S7" s="92" t="s">
        <v>1676</v>
      </c>
      <c r="AD7" s="92" t="s">
        <v>652</v>
      </c>
      <c r="AE7" s="92" t="s">
        <v>1183</v>
      </c>
      <c r="AF7" s="92" t="s">
        <v>1026</v>
      </c>
      <c r="AI7" s="92" t="s">
        <v>236</v>
      </c>
      <c r="AL7" s="92" t="s">
        <v>652</v>
      </c>
      <c r="AN7" s="92" t="s">
        <v>652</v>
      </c>
      <c r="AO7" s="92" t="s">
        <v>652</v>
      </c>
      <c r="AV7" s="92" t="s">
        <v>652</v>
      </c>
      <c r="AW7" s="92" t="s">
        <v>1183</v>
      </c>
      <c r="BC7" s="92" t="s">
        <v>1801</v>
      </c>
      <c r="BD7" s="92" t="s">
        <v>959</v>
      </c>
      <c r="BE7" s="92" t="s">
        <v>1665</v>
      </c>
    </row>
    <row r="8" spans="1:61" x14ac:dyDescent="0.2">
      <c r="C8" s="92" t="s">
        <v>1746</v>
      </c>
      <c r="D8" s="92" t="s">
        <v>1632</v>
      </c>
      <c r="E8" s="92" t="s">
        <v>1637</v>
      </c>
      <c r="F8" s="92" t="s">
        <v>1639</v>
      </c>
      <c r="G8" s="92" t="s">
        <v>1639</v>
      </c>
      <c r="H8" s="92" t="s">
        <v>1637</v>
      </c>
      <c r="I8" s="92" t="s">
        <v>1636</v>
      </c>
      <c r="J8" s="92" t="s">
        <v>1636</v>
      </c>
      <c r="K8" s="92" t="s">
        <v>1638</v>
      </c>
      <c r="L8" s="92" t="s">
        <v>1637</v>
      </c>
      <c r="M8" s="92" t="s">
        <v>1642</v>
      </c>
      <c r="N8" s="92" t="s">
        <v>1641</v>
      </c>
      <c r="O8" s="92" t="s">
        <v>1636</v>
      </c>
      <c r="R8" s="92" t="s">
        <v>1041</v>
      </c>
      <c r="AD8" s="92" t="s">
        <v>654</v>
      </c>
      <c r="AI8" s="92" t="s">
        <v>238</v>
      </c>
      <c r="AL8" s="92" t="s">
        <v>654</v>
      </c>
      <c r="AN8" s="92" t="s">
        <v>654</v>
      </c>
      <c r="BC8" s="92" t="s">
        <v>984</v>
      </c>
      <c r="BD8" s="92" t="s">
        <v>960</v>
      </c>
      <c r="BE8" s="92" t="s">
        <v>1016</v>
      </c>
    </row>
    <row r="9" spans="1:61" x14ac:dyDescent="0.2">
      <c r="C9" s="92" t="s">
        <v>204</v>
      </c>
      <c r="D9" s="92" t="s">
        <v>970</v>
      </c>
      <c r="E9" s="92" t="s">
        <v>1638</v>
      </c>
      <c r="F9" s="92" t="s">
        <v>1640</v>
      </c>
      <c r="G9" s="92" t="s">
        <v>1640</v>
      </c>
      <c r="H9" s="92" t="s">
        <v>1638</v>
      </c>
      <c r="I9" s="92" t="s">
        <v>1638</v>
      </c>
      <c r="J9" s="92" t="s">
        <v>1638</v>
      </c>
      <c r="K9" s="92" t="s">
        <v>1639</v>
      </c>
      <c r="L9" s="92" t="s">
        <v>1638</v>
      </c>
      <c r="M9" s="92" t="s">
        <v>1648</v>
      </c>
      <c r="N9" s="92" t="s">
        <v>1644</v>
      </c>
      <c r="O9" s="92" t="s">
        <v>1638</v>
      </c>
      <c r="R9" s="92" t="s">
        <v>1042</v>
      </c>
      <c r="AI9" s="92" t="s">
        <v>106</v>
      </c>
      <c r="BC9" s="92" t="s">
        <v>972</v>
      </c>
      <c r="BD9" s="92" t="s">
        <v>513</v>
      </c>
      <c r="BE9" s="92" t="s">
        <v>1667</v>
      </c>
    </row>
    <row r="10" spans="1:61" x14ac:dyDescent="0.2">
      <c r="C10" s="92" t="s">
        <v>1747</v>
      </c>
      <c r="D10" s="92" t="s">
        <v>1636</v>
      </c>
      <c r="E10" s="92" t="s">
        <v>1639</v>
      </c>
      <c r="F10" s="92" t="s">
        <v>1641</v>
      </c>
      <c r="G10" s="92" t="s">
        <v>1641</v>
      </c>
      <c r="H10" s="92" t="s">
        <v>1639</v>
      </c>
      <c r="I10" s="92" t="s">
        <v>1639</v>
      </c>
      <c r="J10" s="92" t="s">
        <v>1639</v>
      </c>
      <c r="K10" s="92" t="s">
        <v>1640</v>
      </c>
      <c r="L10" s="92" t="s">
        <v>1639</v>
      </c>
      <c r="O10" s="92" t="s">
        <v>1639</v>
      </c>
      <c r="R10" s="92" t="s">
        <v>1044</v>
      </c>
      <c r="BD10" s="92" t="s">
        <v>961</v>
      </c>
      <c r="BE10" s="92" t="s">
        <v>260</v>
      </c>
    </row>
    <row r="11" spans="1:61" x14ac:dyDescent="0.2">
      <c r="C11" s="92" t="s">
        <v>1748</v>
      </c>
      <c r="D11" s="92" t="s">
        <v>1637</v>
      </c>
      <c r="E11" s="92" t="s">
        <v>1640</v>
      </c>
      <c r="F11" s="92" t="s">
        <v>1648</v>
      </c>
      <c r="G11" s="92" t="s">
        <v>1642</v>
      </c>
      <c r="H11" s="92" t="s">
        <v>1640</v>
      </c>
      <c r="I11" s="92" t="s">
        <v>1640</v>
      </c>
      <c r="J11" s="92" t="s">
        <v>1640</v>
      </c>
      <c r="K11" s="92" t="s">
        <v>1644</v>
      </c>
      <c r="L11" s="92" t="s">
        <v>1640</v>
      </c>
      <c r="O11" s="92" t="s">
        <v>1640</v>
      </c>
      <c r="BD11" s="92" t="s">
        <v>646</v>
      </c>
    </row>
    <row r="12" spans="1:61" x14ac:dyDescent="0.2">
      <c r="C12" s="92" t="s">
        <v>284</v>
      </c>
      <c r="D12" s="92" t="s">
        <v>1638</v>
      </c>
      <c r="E12" s="92" t="s">
        <v>1642</v>
      </c>
      <c r="F12" s="92" t="s">
        <v>106</v>
      </c>
      <c r="G12" s="92" t="s">
        <v>1644</v>
      </c>
      <c r="H12" s="92" t="s">
        <v>1641</v>
      </c>
      <c r="I12" s="92" t="s">
        <v>1641</v>
      </c>
      <c r="J12" s="92" t="s">
        <v>1641</v>
      </c>
      <c r="K12" s="92" t="s">
        <v>1648</v>
      </c>
      <c r="L12" s="92" t="s">
        <v>1642</v>
      </c>
      <c r="O12" s="92" t="s">
        <v>1641</v>
      </c>
      <c r="BD12" s="92" t="s">
        <v>963</v>
      </c>
    </row>
    <row r="13" spans="1:61" x14ac:dyDescent="0.2">
      <c r="D13" s="92" t="s">
        <v>1639</v>
      </c>
      <c r="E13" s="92" t="s">
        <v>1644</v>
      </c>
      <c r="G13" s="92" t="s">
        <v>1648</v>
      </c>
      <c r="H13" s="92" t="s">
        <v>1642</v>
      </c>
      <c r="I13" s="92" t="s">
        <v>1642</v>
      </c>
      <c r="J13" s="92" t="s">
        <v>1642</v>
      </c>
      <c r="L13" s="92" t="s">
        <v>1643</v>
      </c>
      <c r="O13" s="92" t="s">
        <v>1642</v>
      </c>
      <c r="BD13" s="92" t="s">
        <v>964</v>
      </c>
    </row>
    <row r="14" spans="1:61" x14ac:dyDescent="0.2">
      <c r="D14" s="92" t="s">
        <v>1640</v>
      </c>
      <c r="E14" s="92" t="s">
        <v>1648</v>
      </c>
      <c r="G14" s="92" t="s">
        <v>106</v>
      </c>
      <c r="H14" s="92" t="s">
        <v>1644</v>
      </c>
      <c r="I14" s="92" t="s">
        <v>1644</v>
      </c>
      <c r="J14" s="92" t="s">
        <v>1644</v>
      </c>
      <c r="L14" s="92" t="s">
        <v>1644</v>
      </c>
      <c r="O14" s="92" t="s">
        <v>1644</v>
      </c>
      <c r="BD14" s="92" t="s">
        <v>965</v>
      </c>
    </row>
    <row r="15" spans="1:61" x14ac:dyDescent="0.2">
      <c r="D15" s="92" t="s">
        <v>1641</v>
      </c>
      <c r="H15" s="92" t="s">
        <v>106</v>
      </c>
      <c r="I15" s="92" t="s">
        <v>1648</v>
      </c>
      <c r="J15" s="92" t="s">
        <v>106</v>
      </c>
      <c r="O15" s="92" t="s">
        <v>106</v>
      </c>
      <c r="BD15" s="92" t="s">
        <v>106</v>
      </c>
    </row>
    <row r="16" spans="1:61" x14ac:dyDescent="0.2">
      <c r="D16" s="92" t="s">
        <v>1642</v>
      </c>
      <c r="I16" s="92" t="s">
        <v>106</v>
      </c>
      <c r="BD16" s="92" t="s">
        <v>967</v>
      </c>
    </row>
    <row r="17" spans="4:56" x14ac:dyDescent="0.2">
      <c r="D17" s="92" t="s">
        <v>1644</v>
      </c>
      <c r="BD17" s="92" t="s">
        <v>968</v>
      </c>
    </row>
    <row r="18" spans="4:56" x14ac:dyDescent="0.2">
      <c r="D18" s="92" t="s">
        <v>1648</v>
      </c>
    </row>
    <row r="19" spans="4:56" x14ac:dyDescent="0.2">
      <c r="D19" s="9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E0DC-8977-4556-B386-0268159EADE8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3429</v>
      </c>
      <c r="D4" s="100">
        <f>SUM(DatosViolenciaGénero!D63:D69)</f>
        <v>985</v>
      </c>
    </row>
    <row r="5" spans="2:4" x14ac:dyDescent="0.2">
      <c r="B5" s="99" t="s">
        <v>1626</v>
      </c>
      <c r="C5" s="100">
        <f>SUM(DatosViolenciaGénero!C70:C73)</f>
        <v>21</v>
      </c>
      <c r="D5" s="100">
        <f>SUM(DatosViolenciaGénero!D70:D73)</f>
        <v>169</v>
      </c>
    </row>
    <row r="6" spans="2:4" ht="12.75" customHeight="1" x14ac:dyDescent="0.2">
      <c r="B6" s="99" t="s">
        <v>1672</v>
      </c>
      <c r="C6" s="100">
        <f>DatosViolenciaGénero!C74</f>
        <v>2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8</v>
      </c>
      <c r="D7" s="100">
        <f>SUM(DatosViolenciaGénero!D75:D77)</f>
        <v>3</v>
      </c>
    </row>
    <row r="8" spans="2:4" ht="12.75" customHeight="1" x14ac:dyDescent="0.2">
      <c r="B8" s="99" t="s">
        <v>1674</v>
      </c>
      <c r="C8" s="100">
        <f>DatosViolenciaGénero!C81</f>
        <v>1</v>
      </c>
      <c r="D8" s="100">
        <f>DatosViolenciaGénero!D81</f>
        <v>7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472</v>
      </c>
      <c r="D10" s="100">
        <f>SUM(DatosViolenciaGénero!D79:D80)</f>
        <v>388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354</v>
      </c>
    </row>
    <row r="16" spans="2:4" ht="13.5" thickBot="1" x14ac:dyDescent="0.25">
      <c r="B16" s="103" t="s">
        <v>1679</v>
      </c>
      <c r="C16" s="104">
        <f>DatosViolenciaGénero!C39</f>
        <v>62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5CD7-48CF-4D12-A8BF-01FC73160C7A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304</v>
      </c>
      <c r="D4" s="100">
        <f>SUM(DatosViolenciaDoméstica!D48:D54)</f>
        <v>150</v>
      </c>
    </row>
    <row r="5" spans="2:4" x14ac:dyDescent="0.2">
      <c r="B5" s="99" t="s">
        <v>1626</v>
      </c>
      <c r="C5" s="100">
        <f>SUM(DatosViolenciaDoméstica!C55:C58)</f>
        <v>6</v>
      </c>
      <c r="D5" s="100">
        <f>SUM(DatosViolenciaDoméstica!D55:D58)</f>
        <v>14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11</v>
      </c>
      <c r="D10" s="100">
        <f>SUM(DatosViolenciaDoméstica!D64:D65)</f>
        <v>19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13</v>
      </c>
    </row>
    <row r="16" spans="2:4" ht="13.5" thickBot="1" x14ac:dyDescent="0.25">
      <c r="B16" s="103" t="s">
        <v>1679</v>
      </c>
      <c r="C16" s="104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3827-F0CC-4021-B899-73AE114E169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243</v>
      </c>
    </row>
    <row r="5" spans="2:3" x14ac:dyDescent="0.2">
      <c r="B5" s="93" t="s">
        <v>1663</v>
      </c>
      <c r="C5" s="95">
        <f>DatosMenores!C70</f>
        <v>14</v>
      </c>
    </row>
    <row r="6" spans="2:3" x14ac:dyDescent="0.2">
      <c r="B6" s="93" t="s">
        <v>1664</v>
      </c>
      <c r="C6" s="95">
        <f>DatosMenores!C71</f>
        <v>1810</v>
      </c>
    </row>
    <row r="7" spans="2:3" ht="25.5" x14ac:dyDescent="0.2">
      <c r="B7" s="93" t="s">
        <v>1665</v>
      </c>
      <c r="C7" s="95">
        <f>DatosMenores!C74</f>
        <v>13</v>
      </c>
    </row>
    <row r="8" spans="2:3" ht="25.5" x14ac:dyDescent="0.2">
      <c r="B8" s="93" t="s">
        <v>1016</v>
      </c>
      <c r="C8" s="95">
        <f>DatosMenores!C75</f>
        <v>37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3</v>
      </c>
    </row>
    <row r="11" spans="2:3" x14ac:dyDescent="0.2">
      <c r="B11" s="93" t="s">
        <v>1667</v>
      </c>
      <c r="C11" s="95">
        <f>DatosMenores!C77</f>
        <v>57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15</v>
      </c>
    </row>
    <row r="14" spans="2:3" ht="25.5" x14ac:dyDescent="0.2">
      <c r="B14" s="93" t="s">
        <v>1670</v>
      </c>
      <c r="C14" s="95">
        <f>DatosMenores!C73</f>
        <v>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B633-41AF-4740-8B65-87152E53690E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29994</v>
      </c>
      <c r="E11" s="78">
        <f>DatosDelitos!H5+DatosDelitos!H13-DatosDelitos!H17</f>
        <v>663</v>
      </c>
      <c r="F11" s="78">
        <f>DatosDelitos!I5+DatosDelitos!I13-DatosDelitos!I17</f>
        <v>545</v>
      </c>
      <c r="G11" s="78">
        <f>DatosDelitos!J5+DatosDelitos!J13-DatosDelitos!J17</f>
        <v>25</v>
      </c>
      <c r="H11" s="79">
        <f>DatosDelitos!K5+DatosDelitos!K13-DatosDelitos!K17</f>
        <v>20</v>
      </c>
      <c r="I11" s="79">
        <f>DatosDelitos!L5+DatosDelitos!L13-DatosDelitos!L17</f>
        <v>13</v>
      </c>
      <c r="J11" s="79">
        <f>DatosDelitos!M5+DatosDelitos!M13-DatosDelitos!M17</f>
        <v>7</v>
      </c>
      <c r="K11" s="79">
        <f>DatosDelitos!O5+DatosDelitos!O13-DatosDelitos!O17</f>
        <v>57</v>
      </c>
      <c r="L11" s="80">
        <f>DatosDelitos!P5+DatosDelitos!P13-DatosDelitos!P17</f>
        <v>948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8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4365</v>
      </c>
      <c r="E15" s="82">
        <f>DatosDelitos!H17+DatosDelitos!H44</f>
        <v>754</v>
      </c>
      <c r="F15" s="82">
        <f>DatosDelitos!I16+DatosDelitos!I44</f>
        <v>86</v>
      </c>
      <c r="G15" s="82">
        <f>DatosDelitos!J17+DatosDelitos!J44</f>
        <v>13</v>
      </c>
      <c r="H15" s="82">
        <f>DatosDelitos!K17+DatosDelitos!K44</f>
        <v>2</v>
      </c>
      <c r="I15" s="82">
        <f>DatosDelitos!L17+DatosDelitos!L44</f>
        <v>1</v>
      </c>
      <c r="J15" s="82">
        <f>DatosDelitos!M17+DatosDelitos!M44</f>
        <v>1</v>
      </c>
      <c r="K15" s="82">
        <f>DatosDelitos!O17+DatosDelitos!O44</f>
        <v>33</v>
      </c>
      <c r="L15" s="83">
        <f>DatosDelitos!P17+DatosDelitos!P44</f>
        <v>717</v>
      </c>
    </row>
    <row r="16" spans="2:13" ht="13.15" customHeight="1" x14ac:dyDescent="0.2">
      <c r="B16" s="224" t="s">
        <v>1626</v>
      </c>
      <c r="C16" s="224"/>
      <c r="D16" s="81">
        <f>DatosDelitos!C30</f>
        <v>2070</v>
      </c>
      <c r="E16" s="82">
        <f>DatosDelitos!H30</f>
        <v>215</v>
      </c>
      <c r="F16" s="82">
        <f>DatosDelitos!I30</f>
        <v>266</v>
      </c>
      <c r="G16" s="82">
        <f>DatosDelitos!J30</f>
        <v>1</v>
      </c>
      <c r="H16" s="82">
        <f>DatosDelitos!K30</f>
        <v>6</v>
      </c>
      <c r="I16" s="82">
        <f>DatosDelitos!L30</f>
        <v>0</v>
      </c>
      <c r="J16" s="82">
        <f>DatosDelitos!M30</f>
        <v>1</v>
      </c>
      <c r="K16" s="82">
        <f>DatosDelitos!O30</f>
        <v>5</v>
      </c>
      <c r="L16" s="83">
        <f>DatosDelitos!P30</f>
        <v>526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28</v>
      </c>
      <c r="E17" s="82">
        <f>DatosDelitos!H42-DatosDelitos!H44</f>
        <v>2</v>
      </c>
      <c r="F17" s="82">
        <f>DatosDelitos!I42-DatosDelitos!I44</f>
        <v>4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4</v>
      </c>
    </row>
    <row r="18" spans="2:12" ht="13.15" customHeight="1" x14ac:dyDescent="0.2">
      <c r="B18" s="224" t="s">
        <v>1628</v>
      </c>
      <c r="C18" s="224"/>
      <c r="D18" s="81">
        <f>DatosDelitos!C50</f>
        <v>821</v>
      </c>
      <c r="E18" s="82">
        <f>DatosDelitos!H50</f>
        <v>142</v>
      </c>
      <c r="F18" s="82">
        <f>DatosDelitos!I50</f>
        <v>89</v>
      </c>
      <c r="G18" s="82">
        <f>DatosDelitos!J50</f>
        <v>62</v>
      </c>
      <c r="H18" s="82">
        <f>DatosDelitos!K50</f>
        <v>49</v>
      </c>
      <c r="I18" s="82">
        <f>DatosDelitos!L50</f>
        <v>0</v>
      </c>
      <c r="J18" s="82">
        <f>DatosDelitos!M50</f>
        <v>0</v>
      </c>
      <c r="K18" s="82">
        <f>DatosDelitos!O50</f>
        <v>13</v>
      </c>
      <c r="L18" s="83">
        <f>DatosDelitos!P50</f>
        <v>154</v>
      </c>
    </row>
    <row r="19" spans="2:12" ht="13.15" customHeight="1" x14ac:dyDescent="0.2">
      <c r="B19" s="224" t="s">
        <v>1629</v>
      </c>
      <c r="C19" s="224"/>
      <c r="D19" s="81">
        <f>DatosDelitos!C72</f>
        <v>12</v>
      </c>
      <c r="E19" s="82">
        <f>DatosDelitos!H72</f>
        <v>1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3</v>
      </c>
    </row>
    <row r="20" spans="2:12" ht="27" customHeight="1" x14ac:dyDescent="0.2">
      <c r="B20" s="224" t="s">
        <v>1630</v>
      </c>
      <c r="C20" s="224"/>
      <c r="D20" s="81">
        <f>DatosDelitos!C74</f>
        <v>129</v>
      </c>
      <c r="E20" s="82">
        <f>DatosDelitos!H74</f>
        <v>15</v>
      </c>
      <c r="F20" s="82">
        <f>DatosDelitos!I74</f>
        <v>23</v>
      </c>
      <c r="G20" s="82">
        <f>DatosDelitos!J74</f>
        <v>0</v>
      </c>
      <c r="H20" s="82">
        <f>DatosDelitos!K74</f>
        <v>1</v>
      </c>
      <c r="I20" s="82">
        <f>DatosDelitos!L74</f>
        <v>4</v>
      </c>
      <c r="J20" s="82">
        <f>DatosDelitos!M74</f>
        <v>1</v>
      </c>
      <c r="K20" s="82">
        <f>DatosDelitos!O74</f>
        <v>0</v>
      </c>
      <c r="L20" s="83">
        <f>DatosDelitos!P74</f>
        <v>21</v>
      </c>
    </row>
    <row r="21" spans="2:12" ht="13.15" customHeight="1" x14ac:dyDescent="0.2">
      <c r="B21" s="225" t="s">
        <v>1631</v>
      </c>
      <c r="C21" s="225"/>
      <c r="D21" s="81">
        <f>DatosDelitos!C82</f>
        <v>139</v>
      </c>
      <c r="E21" s="82">
        <f>DatosDelitos!H82</f>
        <v>9</v>
      </c>
      <c r="F21" s="82">
        <f>DatosDelitos!I82</f>
        <v>4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17</v>
      </c>
    </row>
    <row r="22" spans="2:12" ht="13.15" customHeight="1" x14ac:dyDescent="0.2">
      <c r="B22" s="224" t="s">
        <v>1632</v>
      </c>
      <c r="C22" s="224"/>
      <c r="D22" s="81">
        <f>DatosDelitos!C85</f>
        <v>924</v>
      </c>
      <c r="E22" s="82">
        <f>DatosDelitos!H85</f>
        <v>471</v>
      </c>
      <c r="F22" s="82">
        <f>DatosDelitos!I85</f>
        <v>324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253</v>
      </c>
    </row>
    <row r="23" spans="2:12" ht="13.15" customHeight="1" x14ac:dyDescent="0.2">
      <c r="B23" s="224" t="s">
        <v>970</v>
      </c>
      <c r="C23" s="224"/>
      <c r="D23" s="81">
        <f>DatosDelitos!C97</f>
        <v>10621</v>
      </c>
      <c r="E23" s="82">
        <f>DatosDelitos!H97</f>
        <v>2339</v>
      </c>
      <c r="F23" s="82">
        <f>DatosDelitos!I97</f>
        <v>1834</v>
      </c>
      <c r="G23" s="82">
        <f>DatosDelitos!J97</f>
        <v>2</v>
      </c>
      <c r="H23" s="82">
        <f>DatosDelitos!K97</f>
        <v>4</v>
      </c>
      <c r="I23" s="82">
        <f>DatosDelitos!L97</f>
        <v>2</v>
      </c>
      <c r="J23" s="82">
        <f>DatosDelitos!M97</f>
        <v>2</v>
      </c>
      <c r="K23" s="82">
        <f>DatosDelitos!O97</f>
        <v>137</v>
      </c>
      <c r="L23" s="83">
        <f>DatosDelitos!P97</f>
        <v>2274</v>
      </c>
    </row>
    <row r="24" spans="2:12" ht="27" customHeight="1" x14ac:dyDescent="0.2">
      <c r="B24" s="224" t="s">
        <v>1633</v>
      </c>
      <c r="C24" s="224"/>
      <c r="D24" s="81">
        <f>DatosDelitos!C131</f>
        <v>21</v>
      </c>
      <c r="E24" s="82">
        <f>DatosDelitos!H131</f>
        <v>25</v>
      </c>
      <c r="F24" s="82">
        <f>DatosDelitos!I131</f>
        <v>14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14</v>
      </c>
    </row>
    <row r="25" spans="2:12" ht="13.15" customHeight="1" x14ac:dyDescent="0.2">
      <c r="B25" s="224" t="s">
        <v>1634</v>
      </c>
      <c r="C25" s="224"/>
      <c r="D25" s="81">
        <f>DatosDelitos!C137</f>
        <v>11</v>
      </c>
      <c r="E25" s="82">
        <f>DatosDelitos!H137</f>
        <v>1</v>
      </c>
      <c r="F25" s="82">
        <f>DatosDelitos!I137</f>
        <v>17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5</v>
      </c>
    </row>
    <row r="26" spans="2:12" ht="13.15" customHeight="1" x14ac:dyDescent="0.2">
      <c r="B26" s="225" t="s">
        <v>1635</v>
      </c>
      <c r="C26" s="225"/>
      <c r="D26" s="81">
        <f>DatosDelitos!C144</f>
        <v>54</v>
      </c>
      <c r="E26" s="82">
        <f>DatosDelitos!H144</f>
        <v>21</v>
      </c>
      <c r="F26" s="82">
        <f>DatosDelitos!I144</f>
        <v>8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4</v>
      </c>
      <c r="L26" s="83">
        <f>DatosDelitos!P144</f>
        <v>24</v>
      </c>
    </row>
    <row r="27" spans="2:12" ht="38.25" customHeight="1" x14ac:dyDescent="0.2">
      <c r="B27" s="224" t="s">
        <v>1636</v>
      </c>
      <c r="C27" s="224"/>
      <c r="D27" s="81">
        <f>DatosDelitos!C147</f>
        <v>184</v>
      </c>
      <c r="E27" s="82">
        <f>DatosDelitos!H147</f>
        <v>111</v>
      </c>
      <c r="F27" s="82">
        <f>DatosDelitos!I147</f>
        <v>53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57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104</v>
      </c>
      <c r="E28" s="82">
        <f>DatosDelitos!H156+SUM(DatosDelitos!H167:H172)</f>
        <v>28</v>
      </c>
      <c r="F28" s="82">
        <f>DatosDelitos!I156+SUM(DatosDelitos!I167:I172)</f>
        <v>11</v>
      </c>
      <c r="G28" s="82">
        <f>DatosDelitos!J156+SUM(DatosDelitos!J167:J172)</f>
        <v>3</v>
      </c>
      <c r="H28" s="82">
        <f>DatosDelitos!K156+SUM(DatosDelitos!K167:K172)</f>
        <v>5</v>
      </c>
      <c r="I28" s="82">
        <f>DatosDelitos!L156+SUM(DatosDelitos!L167:L172)</f>
        <v>1</v>
      </c>
      <c r="J28" s="82">
        <f>DatosDelitos!M156+SUM(DatosDelitos!M167:M172)</f>
        <v>0</v>
      </c>
      <c r="K28" s="82">
        <f>DatosDelitos!O156+SUM(DatosDelitos!O167:O172)</f>
        <v>9</v>
      </c>
      <c r="L28" s="82">
        <f>DatosDelitos!P156+SUM(DatosDelitos!P167:Q172)</f>
        <v>8</v>
      </c>
    </row>
    <row r="29" spans="2:12" ht="13.15" customHeight="1" x14ac:dyDescent="0.2">
      <c r="B29" s="224" t="s">
        <v>1638</v>
      </c>
      <c r="C29" s="224"/>
      <c r="D29" s="81">
        <f>SUM(DatosDelitos!C173:C177)</f>
        <v>1215</v>
      </c>
      <c r="E29" s="82">
        <f>SUM(DatosDelitos!H173:H177)</f>
        <v>687</v>
      </c>
      <c r="F29" s="82">
        <f>SUM(DatosDelitos!I173:I177)</f>
        <v>626</v>
      </c>
      <c r="G29" s="82">
        <f>SUM(DatosDelitos!J173:J177)</f>
        <v>13</v>
      </c>
      <c r="H29" s="82">
        <f>SUM(DatosDelitos!K173:K177)</f>
        <v>13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208</v>
      </c>
      <c r="L29" s="82">
        <f>SUM(DatosDelitos!P173:P177)</f>
        <v>611</v>
      </c>
    </row>
    <row r="30" spans="2:12" ht="13.15" customHeight="1" x14ac:dyDescent="0.2">
      <c r="B30" s="224" t="s">
        <v>1639</v>
      </c>
      <c r="C30" s="224"/>
      <c r="D30" s="81">
        <f>DatosDelitos!C178</f>
        <v>812</v>
      </c>
      <c r="E30" s="82">
        <f>DatosDelitos!H178</f>
        <v>534</v>
      </c>
      <c r="F30" s="82">
        <f>DatosDelitos!I178</f>
        <v>522</v>
      </c>
      <c r="G30" s="82">
        <f>DatosDelitos!J178</f>
        <v>1</v>
      </c>
      <c r="H30" s="82">
        <f>DatosDelitos!K178</f>
        <v>2</v>
      </c>
      <c r="I30" s="82">
        <f>DatosDelitos!L178</f>
        <v>0</v>
      </c>
      <c r="J30" s="82">
        <f>DatosDelitos!M178</f>
        <v>1</v>
      </c>
      <c r="K30" s="82">
        <f>DatosDelitos!O178</f>
        <v>3</v>
      </c>
      <c r="L30" s="82">
        <f>DatosDelitos!P178</f>
        <v>4342</v>
      </c>
    </row>
    <row r="31" spans="2:12" ht="13.15" customHeight="1" x14ac:dyDescent="0.2">
      <c r="B31" s="224" t="s">
        <v>1640</v>
      </c>
      <c r="C31" s="224"/>
      <c r="D31" s="81">
        <f>DatosDelitos!C186</f>
        <v>505</v>
      </c>
      <c r="E31" s="82">
        <f>DatosDelitos!H186</f>
        <v>215</v>
      </c>
      <c r="F31" s="82">
        <f>DatosDelitos!I186</f>
        <v>245</v>
      </c>
      <c r="G31" s="82">
        <f>DatosDelitos!J186</f>
        <v>2</v>
      </c>
      <c r="H31" s="82">
        <f>DatosDelitos!K186</f>
        <v>3</v>
      </c>
      <c r="I31" s="82">
        <f>DatosDelitos!L186</f>
        <v>0</v>
      </c>
      <c r="J31" s="82">
        <f>DatosDelitos!M186</f>
        <v>0</v>
      </c>
      <c r="K31" s="82">
        <f>DatosDelitos!O186</f>
        <v>2</v>
      </c>
      <c r="L31" s="82">
        <f>DatosDelitos!P186</f>
        <v>371</v>
      </c>
    </row>
    <row r="32" spans="2:12" ht="13.15" customHeight="1" x14ac:dyDescent="0.2">
      <c r="B32" s="224" t="s">
        <v>1641</v>
      </c>
      <c r="C32" s="224"/>
      <c r="D32" s="81">
        <f>DatosDelitos!C201</f>
        <v>148</v>
      </c>
      <c r="E32" s="82">
        <f>DatosDelitos!H201</f>
        <v>67</v>
      </c>
      <c r="F32" s="82">
        <f>DatosDelitos!I201</f>
        <v>55</v>
      </c>
      <c r="G32" s="82">
        <f>DatosDelitos!J201</f>
        <v>0</v>
      </c>
      <c r="H32" s="82">
        <f>DatosDelitos!K201</f>
        <v>0</v>
      </c>
      <c r="I32" s="82">
        <f>DatosDelitos!L201</f>
        <v>2</v>
      </c>
      <c r="J32" s="82">
        <f>DatosDelitos!M201</f>
        <v>3</v>
      </c>
      <c r="K32" s="82">
        <f>DatosDelitos!O201</f>
        <v>0</v>
      </c>
      <c r="L32" s="82">
        <f>DatosDelitos!P201</f>
        <v>125</v>
      </c>
    </row>
    <row r="33" spans="2:13" ht="13.15" customHeight="1" x14ac:dyDescent="0.2">
      <c r="B33" s="224" t="s">
        <v>1642</v>
      </c>
      <c r="C33" s="224"/>
      <c r="D33" s="81">
        <f>DatosDelitos!C223</f>
        <v>1680</v>
      </c>
      <c r="E33" s="82">
        <f>DatosDelitos!H223</f>
        <v>603</v>
      </c>
      <c r="F33" s="82">
        <f>DatosDelitos!I223</f>
        <v>460</v>
      </c>
      <c r="G33" s="82">
        <f>DatosDelitos!J223</f>
        <v>0</v>
      </c>
      <c r="H33" s="82">
        <f>DatosDelitos!K223</f>
        <v>1</v>
      </c>
      <c r="I33" s="82">
        <f>DatosDelitos!L223</f>
        <v>1</v>
      </c>
      <c r="J33" s="82">
        <f>DatosDelitos!M223</f>
        <v>0</v>
      </c>
      <c r="K33" s="82">
        <f>DatosDelitos!O223</f>
        <v>30</v>
      </c>
      <c r="L33" s="82">
        <f>DatosDelitos!P223</f>
        <v>761</v>
      </c>
    </row>
    <row r="34" spans="2:13" ht="13.15" customHeight="1" x14ac:dyDescent="0.2">
      <c r="B34" s="224" t="s">
        <v>1643</v>
      </c>
      <c r="C34" s="224"/>
      <c r="D34" s="81">
        <f>DatosDelitos!C244</f>
        <v>13</v>
      </c>
      <c r="E34" s="82">
        <f>DatosDelitos!H244</f>
        <v>0</v>
      </c>
      <c r="F34" s="82">
        <f>DatosDelitos!I244</f>
        <v>2</v>
      </c>
      <c r="G34" s="82">
        <f>DatosDelitos!J244</f>
        <v>0</v>
      </c>
      <c r="H34" s="82">
        <f>DatosDelitos!K244</f>
        <v>1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13</v>
      </c>
    </row>
    <row r="35" spans="2:13" ht="13.15" customHeight="1" x14ac:dyDescent="0.2">
      <c r="B35" s="224" t="s">
        <v>1644</v>
      </c>
      <c r="C35" s="224"/>
      <c r="D35" s="81">
        <f>DatosDelitos!C271</f>
        <v>350</v>
      </c>
      <c r="E35" s="82">
        <f>DatosDelitos!H271</f>
        <v>215</v>
      </c>
      <c r="F35" s="82">
        <f>DatosDelitos!I271</f>
        <v>287</v>
      </c>
      <c r="G35" s="82">
        <f>DatosDelitos!J271</f>
        <v>1</v>
      </c>
      <c r="H35" s="82">
        <f>DatosDelitos!K271</f>
        <v>4</v>
      </c>
      <c r="I35" s="82">
        <f>DatosDelitos!L271</f>
        <v>0</v>
      </c>
      <c r="J35" s="82">
        <f>DatosDelitos!M271</f>
        <v>2</v>
      </c>
      <c r="K35" s="82">
        <f>DatosDelitos!O271</f>
        <v>10</v>
      </c>
      <c r="L35" s="82">
        <f>DatosDelitos!P271</f>
        <v>841</v>
      </c>
    </row>
    <row r="36" spans="2:13" ht="38.25" customHeight="1" x14ac:dyDescent="0.2">
      <c r="B36" s="224" t="s">
        <v>1645</v>
      </c>
      <c r="C36" s="224"/>
      <c r="D36" s="81">
        <f>DatosDelitos!C301</f>
        <v>1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1</v>
      </c>
    </row>
    <row r="37" spans="2:13" ht="13.15" customHeight="1" x14ac:dyDescent="0.2">
      <c r="B37" s="224" t="s">
        <v>1646</v>
      </c>
      <c r="C37" s="224"/>
      <c r="D37" s="81">
        <f>DatosDelitos!C305</f>
        <v>11</v>
      </c>
      <c r="E37" s="82">
        <f>DatosDelitos!H305</f>
        <v>1</v>
      </c>
      <c r="F37" s="82">
        <f>DatosDelitos!I305</f>
        <v>1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2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22</v>
      </c>
      <c r="E38" s="82">
        <f>DatosDelitos!H312+DatosDelitos!H318+DatosDelitos!H320</f>
        <v>22</v>
      </c>
      <c r="F38" s="82">
        <f>DatosDelitos!I312+DatosDelitos!I318+DatosDelitos!I320</f>
        <v>12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11</v>
      </c>
    </row>
    <row r="39" spans="2:13" ht="13.15" customHeight="1" x14ac:dyDescent="0.2">
      <c r="B39" s="224" t="s">
        <v>1648</v>
      </c>
      <c r="C39" s="224"/>
      <c r="D39" s="81">
        <f>DatosDelitos!C323</f>
        <v>40888</v>
      </c>
      <c r="E39" s="82">
        <f>DatosDelitos!H323</f>
        <v>1029</v>
      </c>
      <c r="F39" s="82">
        <f>DatosDelitos!I323</f>
        <v>0</v>
      </c>
      <c r="G39" s="82">
        <f>DatosDelitos!J323</f>
        <v>16</v>
      </c>
      <c r="H39" s="82">
        <f>DatosDelitos!K323</f>
        <v>0</v>
      </c>
      <c r="I39" s="82">
        <f>DatosDelitos!L323</f>
        <v>5</v>
      </c>
      <c r="J39" s="82">
        <f>DatosDelitos!M323</f>
        <v>0</v>
      </c>
      <c r="K39" s="82">
        <f>DatosDelitos!O323</f>
        <v>49</v>
      </c>
      <c r="L39" s="82">
        <f>DatosDelitos!P323</f>
        <v>19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95130</v>
      </c>
      <c r="E43" s="84">
        <f t="shared" ref="E43:L43" si="0">SUM(E11:E42)</f>
        <v>8170</v>
      </c>
      <c r="F43" s="84">
        <f t="shared" si="0"/>
        <v>5488</v>
      </c>
      <c r="G43" s="84">
        <f t="shared" si="0"/>
        <v>139</v>
      </c>
      <c r="H43" s="84">
        <f t="shared" si="0"/>
        <v>111</v>
      </c>
      <c r="I43" s="84">
        <f t="shared" si="0"/>
        <v>29</v>
      </c>
      <c r="J43" s="84">
        <f t="shared" si="0"/>
        <v>18</v>
      </c>
      <c r="K43" s="84">
        <f t="shared" si="0"/>
        <v>560</v>
      </c>
      <c r="L43" s="84">
        <f t="shared" si="0"/>
        <v>12122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3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318</v>
      </c>
      <c r="E50" s="87">
        <f>DatosDelitos!G13-DatosDelitos!G17</f>
        <v>239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1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2982</v>
      </c>
      <c r="E54" s="87">
        <f>DatosDelitos!G17+DatosDelitos!G44</f>
        <v>901</v>
      </c>
    </row>
    <row r="55" spans="2:5" ht="13.15" customHeight="1" x14ac:dyDescent="0.25">
      <c r="B55" s="226" t="s">
        <v>1626</v>
      </c>
      <c r="C55" s="226"/>
      <c r="D55" s="87">
        <f>DatosDelitos!F30</f>
        <v>381</v>
      </c>
      <c r="E55" s="87">
        <f>DatosDelitos!G30</f>
        <v>340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0</v>
      </c>
      <c r="E56" s="87">
        <f>DatosDelitos!G42-DatosDelitos!G44</f>
        <v>2</v>
      </c>
    </row>
    <row r="57" spans="2:5" ht="13.15" customHeight="1" x14ac:dyDescent="0.25">
      <c r="B57" s="226" t="s">
        <v>1628</v>
      </c>
      <c r="C57" s="226"/>
      <c r="D57" s="87">
        <f>DatosDelitos!F50</f>
        <v>61</v>
      </c>
      <c r="E57" s="87">
        <f>DatosDelitos!G50</f>
        <v>43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13</v>
      </c>
      <c r="E59" s="87">
        <f>DatosDelitos!G74</f>
        <v>5</v>
      </c>
    </row>
    <row r="60" spans="2:5" ht="13.15" customHeight="1" x14ac:dyDescent="0.25">
      <c r="B60" s="226" t="s">
        <v>1631</v>
      </c>
      <c r="C60" s="226"/>
      <c r="D60" s="87">
        <f>DatosDelitos!F82</f>
        <v>2</v>
      </c>
      <c r="E60" s="87">
        <f>DatosDelitos!G82</f>
        <v>7</v>
      </c>
    </row>
    <row r="61" spans="2:5" ht="13.15" customHeight="1" x14ac:dyDescent="0.25">
      <c r="B61" s="226" t="s">
        <v>1632</v>
      </c>
      <c r="C61" s="226"/>
      <c r="D61" s="87">
        <f>DatosDelitos!F85</f>
        <v>6</v>
      </c>
      <c r="E61" s="87">
        <f>DatosDelitos!G85</f>
        <v>4</v>
      </c>
    </row>
    <row r="62" spans="2:5" ht="13.15" customHeight="1" x14ac:dyDescent="0.25">
      <c r="B62" s="226" t="s">
        <v>970</v>
      </c>
      <c r="C62" s="226"/>
      <c r="D62" s="87">
        <f>DatosDelitos!F97</f>
        <v>932</v>
      </c>
      <c r="E62" s="87">
        <f>DatosDelitos!G97</f>
        <v>812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1</v>
      </c>
    </row>
    <row r="65" spans="2:5" ht="13.15" customHeight="1" x14ac:dyDescent="0.25">
      <c r="B65" s="226" t="s">
        <v>1635</v>
      </c>
      <c r="C65" s="226"/>
      <c r="D65" s="87">
        <f>DatosDelitos!F144</f>
        <v>17</v>
      </c>
      <c r="E65" s="87">
        <f>DatosDelitos!G144</f>
        <v>13</v>
      </c>
    </row>
    <row r="66" spans="2:5" ht="40.5" customHeight="1" x14ac:dyDescent="0.25">
      <c r="B66" s="226" t="s">
        <v>1636</v>
      </c>
      <c r="C66" s="226"/>
      <c r="D66" s="87">
        <f>DatosDelitos!F147</f>
        <v>8</v>
      </c>
      <c r="E66" s="87">
        <f>DatosDelitos!G147</f>
        <v>5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3</v>
      </c>
      <c r="E67" s="87">
        <f>DatosDelitos!G156+SUM(DatosDelitos!G167:H172)</f>
        <v>18</v>
      </c>
    </row>
    <row r="68" spans="2:5" ht="13.15" customHeight="1" x14ac:dyDescent="0.25">
      <c r="B68" s="226" t="s">
        <v>1638</v>
      </c>
      <c r="C68" s="226"/>
      <c r="D68" s="87">
        <f>SUM(DatosDelitos!F173:G177)</f>
        <v>86</v>
      </c>
      <c r="E68" s="87">
        <f>SUM(DatosDelitos!G173:H177)</f>
        <v>728</v>
      </c>
    </row>
    <row r="69" spans="2:5" ht="13.15" customHeight="1" x14ac:dyDescent="0.25">
      <c r="B69" s="226" t="s">
        <v>1639</v>
      </c>
      <c r="C69" s="226"/>
      <c r="D69" s="87">
        <f>DatosDelitos!F178</f>
        <v>3642</v>
      </c>
      <c r="E69" s="87">
        <f>DatosDelitos!G178</f>
        <v>3538</v>
      </c>
    </row>
    <row r="70" spans="2:5" ht="13.15" customHeight="1" x14ac:dyDescent="0.25">
      <c r="B70" s="226" t="s">
        <v>1640</v>
      </c>
      <c r="C70" s="226"/>
      <c r="D70" s="87">
        <f>DatosDelitos!F186</f>
        <v>154</v>
      </c>
      <c r="E70" s="87">
        <f>DatosDelitos!G186</f>
        <v>164</v>
      </c>
    </row>
    <row r="71" spans="2:5" ht="13.15" customHeight="1" x14ac:dyDescent="0.25">
      <c r="B71" s="226" t="s">
        <v>1641</v>
      </c>
      <c r="C71" s="226"/>
      <c r="D71" s="87">
        <f>DatosDelitos!F201</f>
        <v>52</v>
      </c>
      <c r="E71" s="87">
        <f>DatosDelitos!G201</f>
        <v>60</v>
      </c>
    </row>
    <row r="72" spans="2:5" ht="13.15" customHeight="1" x14ac:dyDescent="0.25">
      <c r="B72" s="226" t="s">
        <v>1642</v>
      </c>
      <c r="C72" s="226"/>
      <c r="D72" s="87">
        <f>DatosDelitos!F223</f>
        <v>869</v>
      </c>
      <c r="E72" s="87">
        <f>DatosDelitos!G223</f>
        <v>578</v>
      </c>
    </row>
    <row r="73" spans="2:5" ht="13.15" customHeight="1" x14ac:dyDescent="0.25">
      <c r="B73" s="226" t="s">
        <v>1643</v>
      </c>
      <c r="C73" s="226"/>
      <c r="D73" s="87">
        <f>DatosDelitos!F244</f>
        <v>2</v>
      </c>
      <c r="E73" s="87">
        <f>DatosDelitos!G244</f>
        <v>1</v>
      </c>
    </row>
    <row r="74" spans="2:5" ht="13.15" customHeight="1" x14ac:dyDescent="0.25">
      <c r="B74" s="226" t="s">
        <v>1644</v>
      </c>
      <c r="C74" s="226"/>
      <c r="D74" s="87">
        <f>DatosDelitos!F271</f>
        <v>570</v>
      </c>
      <c r="E74" s="87">
        <f>DatosDelitos!G271</f>
        <v>478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2060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12161</v>
      </c>
      <c r="E82" s="87">
        <f>SUM(E49:E81)</f>
        <v>7938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222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3</v>
      </c>
    </row>
    <row r="92" spans="2:13" ht="13.15" customHeight="1" x14ac:dyDescent="0.25">
      <c r="B92" s="226" t="s">
        <v>1626</v>
      </c>
      <c r="C92" s="226"/>
      <c r="D92" s="87">
        <f>DatosDelitos!N30</f>
        <v>4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2</v>
      </c>
    </row>
    <row r="94" spans="2:13" ht="13.15" customHeight="1" x14ac:dyDescent="0.25">
      <c r="B94" s="226" t="s">
        <v>1628</v>
      </c>
      <c r="C94" s="226"/>
      <c r="D94" s="87">
        <f>DatosDelitos!N50</f>
        <v>13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1</v>
      </c>
    </row>
    <row r="97" spans="2:4" ht="13.15" customHeight="1" x14ac:dyDescent="0.25">
      <c r="B97" s="226" t="s">
        <v>1631</v>
      </c>
      <c r="C97" s="226"/>
      <c r="D97" s="87">
        <f>DatosDelitos!N82</f>
        <v>8</v>
      </c>
    </row>
    <row r="98" spans="2:4" ht="13.15" customHeight="1" x14ac:dyDescent="0.25">
      <c r="B98" s="226" t="s">
        <v>1632</v>
      </c>
      <c r="C98" s="226"/>
      <c r="D98" s="87">
        <f>DatosDelitos!N85</f>
        <v>5</v>
      </c>
    </row>
    <row r="99" spans="2:4" ht="13.15" customHeight="1" x14ac:dyDescent="0.25">
      <c r="B99" s="226" t="s">
        <v>970</v>
      </c>
      <c r="C99" s="226"/>
      <c r="D99" s="87">
        <f>DatosDelitos!N97</f>
        <v>29</v>
      </c>
    </row>
    <row r="100" spans="2:4" ht="27" customHeight="1" x14ac:dyDescent="0.25">
      <c r="B100" s="226" t="s">
        <v>1655</v>
      </c>
      <c r="C100" s="226"/>
      <c r="D100" s="87">
        <f>DatosDelitos!N131</f>
        <v>15</v>
      </c>
    </row>
    <row r="101" spans="2:4" ht="13.15" customHeight="1" x14ac:dyDescent="0.25">
      <c r="B101" s="226" t="s">
        <v>1634</v>
      </c>
      <c r="C101" s="226"/>
      <c r="D101" s="87">
        <f>DatosDelitos!N137</f>
        <v>2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90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6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73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1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2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8</v>
      </c>
    </row>
    <row r="109" spans="2:4" ht="13.15" customHeight="1" x14ac:dyDescent="0.25">
      <c r="B109" s="226" t="s">
        <v>1639</v>
      </c>
      <c r="C109" s="226"/>
      <c r="D109" s="87">
        <f>DatosDelitos!N178</f>
        <v>17</v>
      </c>
    </row>
    <row r="110" spans="2:4" ht="13.15" customHeight="1" x14ac:dyDescent="0.25">
      <c r="B110" s="226" t="s">
        <v>1640</v>
      </c>
      <c r="C110" s="226"/>
      <c r="D110" s="87">
        <f>DatosDelitos!N186</f>
        <v>23</v>
      </c>
    </row>
    <row r="111" spans="2:4" ht="13.15" customHeight="1" x14ac:dyDescent="0.25">
      <c r="B111" s="226" t="s">
        <v>1641</v>
      </c>
      <c r="C111" s="226"/>
      <c r="D111" s="87">
        <f>DatosDelitos!N201</f>
        <v>20</v>
      </c>
    </row>
    <row r="112" spans="2:4" ht="13.15" customHeight="1" x14ac:dyDescent="0.25">
      <c r="B112" s="226" t="s">
        <v>1642</v>
      </c>
      <c r="C112" s="226"/>
      <c r="D112" s="87">
        <f>DatosDelitos!N223</f>
        <v>3</v>
      </c>
    </row>
    <row r="113" spans="2:4" ht="13.15" customHeight="1" x14ac:dyDescent="0.25">
      <c r="B113" s="226" t="s">
        <v>1643</v>
      </c>
      <c r="C113" s="226"/>
      <c r="D113" s="87">
        <f>DatosDelitos!N244</f>
        <v>9</v>
      </c>
    </row>
    <row r="114" spans="2:4" ht="13.15" customHeight="1" x14ac:dyDescent="0.25">
      <c r="B114" s="226" t="s">
        <v>1644</v>
      </c>
      <c r="C114" s="226"/>
      <c r="D114" s="87">
        <f>DatosDelitos!N271</f>
        <v>2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1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37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596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89</v>
      </c>
      <c r="D5" s="27">
        <v>85</v>
      </c>
      <c r="E5" s="28">
        <v>4.7058823529411799E-2</v>
      </c>
      <c r="F5" s="27">
        <v>3</v>
      </c>
      <c r="G5" s="27">
        <v>0</v>
      </c>
      <c r="H5" s="27">
        <v>31</v>
      </c>
      <c r="I5" s="27">
        <v>13</v>
      </c>
      <c r="J5" s="27">
        <v>11</v>
      </c>
      <c r="K5" s="27">
        <v>13</v>
      </c>
      <c r="L5" s="27">
        <v>10</v>
      </c>
      <c r="M5" s="27">
        <v>7</v>
      </c>
      <c r="N5" s="27">
        <v>0</v>
      </c>
      <c r="O5" s="27">
        <v>29</v>
      </c>
      <c r="P5" s="29">
        <v>20</v>
      </c>
    </row>
    <row r="6" spans="1:16" x14ac:dyDescent="0.25">
      <c r="A6" s="30" t="s">
        <v>314</v>
      </c>
      <c r="B6" s="30" t="s">
        <v>315</v>
      </c>
      <c r="C6" s="14">
        <v>60</v>
      </c>
      <c r="D6" s="14">
        <v>56</v>
      </c>
      <c r="E6" s="31">
        <v>7.1428571428571397E-2</v>
      </c>
      <c r="F6" s="14">
        <v>3</v>
      </c>
      <c r="G6" s="14">
        <v>0</v>
      </c>
      <c r="H6" s="14">
        <v>12</v>
      </c>
      <c r="I6" s="14">
        <v>0</v>
      </c>
      <c r="J6" s="14">
        <v>9</v>
      </c>
      <c r="K6" s="14">
        <v>8</v>
      </c>
      <c r="L6" s="14">
        <v>8</v>
      </c>
      <c r="M6" s="14">
        <v>3</v>
      </c>
      <c r="N6" s="14">
        <v>0</v>
      </c>
      <c r="O6" s="14">
        <v>20</v>
      </c>
      <c r="P6" s="24">
        <v>9</v>
      </c>
    </row>
    <row r="7" spans="1:16" x14ac:dyDescent="0.25">
      <c r="A7" s="30" t="s">
        <v>316</v>
      </c>
      <c r="B7" s="30" t="s">
        <v>317</v>
      </c>
      <c r="C7" s="14">
        <v>10</v>
      </c>
      <c r="D7" s="14">
        <v>5</v>
      </c>
      <c r="E7" s="31">
        <v>1</v>
      </c>
      <c r="F7" s="14">
        <v>0</v>
      </c>
      <c r="G7" s="14">
        <v>0</v>
      </c>
      <c r="H7" s="14">
        <v>3</v>
      </c>
      <c r="I7" s="14">
        <v>0</v>
      </c>
      <c r="J7" s="14">
        <v>2</v>
      </c>
      <c r="K7" s="14">
        <v>5</v>
      </c>
      <c r="L7" s="14">
        <v>2</v>
      </c>
      <c r="M7" s="14">
        <v>4</v>
      </c>
      <c r="N7" s="14">
        <v>0</v>
      </c>
      <c r="O7" s="14">
        <v>8</v>
      </c>
      <c r="P7" s="24">
        <v>2</v>
      </c>
    </row>
    <row r="8" spans="1:16" x14ac:dyDescent="0.25">
      <c r="A8" s="30" t="s">
        <v>318</v>
      </c>
      <c r="B8" s="30" t="s">
        <v>319</v>
      </c>
      <c r="C8" s="14">
        <v>16</v>
      </c>
      <c r="D8" s="14">
        <v>21</v>
      </c>
      <c r="E8" s="31">
        <v>-0.238095238095238</v>
      </c>
      <c r="F8" s="14">
        <v>0</v>
      </c>
      <c r="G8" s="14">
        <v>0</v>
      </c>
      <c r="H8" s="14">
        <v>16</v>
      </c>
      <c r="I8" s="14">
        <v>13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4">
        <v>9</v>
      </c>
    </row>
    <row r="9" spans="1:16" x14ac:dyDescent="0.25">
      <c r="A9" s="30" t="s">
        <v>320</v>
      </c>
      <c r="B9" s="30" t="s">
        <v>321</v>
      </c>
      <c r="C9" s="14">
        <v>3</v>
      </c>
      <c r="D9" s="14">
        <v>3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33207</v>
      </c>
      <c r="D13" s="27">
        <v>27855</v>
      </c>
      <c r="E13" s="28">
        <v>0.19213785675821199</v>
      </c>
      <c r="F13" s="27">
        <v>2706</v>
      </c>
      <c r="G13" s="27">
        <v>1042</v>
      </c>
      <c r="H13" s="27">
        <v>1162</v>
      </c>
      <c r="I13" s="27">
        <v>749</v>
      </c>
      <c r="J13" s="27">
        <v>25</v>
      </c>
      <c r="K13" s="27">
        <v>8</v>
      </c>
      <c r="L13" s="27">
        <v>4</v>
      </c>
      <c r="M13" s="27">
        <v>0</v>
      </c>
      <c r="N13" s="27">
        <v>225</v>
      </c>
      <c r="O13" s="27">
        <v>58</v>
      </c>
      <c r="P13" s="29">
        <v>1567</v>
      </c>
    </row>
    <row r="14" spans="1:16" x14ac:dyDescent="0.25">
      <c r="A14" s="30" t="s">
        <v>328</v>
      </c>
      <c r="B14" s="30" t="s">
        <v>329</v>
      </c>
      <c r="C14" s="14">
        <v>29027</v>
      </c>
      <c r="D14" s="14">
        <v>24305</v>
      </c>
      <c r="E14" s="31">
        <v>0.19428101213741999</v>
      </c>
      <c r="F14" s="14">
        <v>314</v>
      </c>
      <c r="G14" s="14">
        <v>234</v>
      </c>
      <c r="H14" s="14">
        <v>596</v>
      </c>
      <c r="I14" s="14">
        <v>457</v>
      </c>
      <c r="J14" s="14">
        <v>14</v>
      </c>
      <c r="K14" s="14">
        <v>6</v>
      </c>
      <c r="L14" s="14">
        <v>2</v>
      </c>
      <c r="M14" s="14">
        <v>0</v>
      </c>
      <c r="N14" s="14">
        <v>8</v>
      </c>
      <c r="O14" s="14">
        <v>27</v>
      </c>
      <c r="P14" s="24">
        <v>906</v>
      </c>
    </row>
    <row r="15" spans="1:16" x14ac:dyDescent="0.25">
      <c r="A15" s="30" t="s">
        <v>330</v>
      </c>
      <c r="B15" s="30" t="s">
        <v>331</v>
      </c>
      <c r="C15" s="14">
        <v>5</v>
      </c>
      <c r="D15" s="14">
        <v>7</v>
      </c>
      <c r="E15" s="31">
        <v>-0.28571428571428598</v>
      </c>
      <c r="F15" s="14">
        <v>0</v>
      </c>
      <c r="G15" s="14">
        <v>0</v>
      </c>
      <c r="H15" s="14">
        <v>0</v>
      </c>
      <c r="I15" s="14">
        <v>48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4">
        <v>3</v>
      </c>
    </row>
    <row r="16" spans="1:16" x14ac:dyDescent="0.25">
      <c r="A16" s="30" t="s">
        <v>332</v>
      </c>
      <c r="B16" s="30" t="s">
        <v>333</v>
      </c>
      <c r="C16" s="14">
        <v>867</v>
      </c>
      <c r="D16" s="14">
        <v>545</v>
      </c>
      <c r="E16" s="31">
        <v>0.59082568807339397</v>
      </c>
      <c r="F16" s="14">
        <v>1</v>
      </c>
      <c r="G16" s="14">
        <v>5</v>
      </c>
      <c r="H16" s="14">
        <v>36</v>
      </c>
      <c r="I16" s="14">
        <v>27</v>
      </c>
      <c r="J16" s="14">
        <v>0</v>
      </c>
      <c r="K16" s="14">
        <v>0</v>
      </c>
      <c r="L16" s="14">
        <v>1</v>
      </c>
      <c r="M16" s="14">
        <v>0</v>
      </c>
      <c r="N16" s="14">
        <v>214</v>
      </c>
      <c r="O16" s="14">
        <v>0</v>
      </c>
      <c r="P16" s="24">
        <v>19</v>
      </c>
    </row>
    <row r="17" spans="1:16" ht="33.75" x14ac:dyDescent="0.25">
      <c r="A17" s="30" t="s">
        <v>334</v>
      </c>
      <c r="B17" s="30" t="s">
        <v>335</v>
      </c>
      <c r="C17" s="14">
        <v>3302</v>
      </c>
      <c r="D17" s="14">
        <v>2991</v>
      </c>
      <c r="E17" s="31">
        <v>0.10397860247408899</v>
      </c>
      <c r="F17" s="14">
        <v>2388</v>
      </c>
      <c r="G17" s="14">
        <v>803</v>
      </c>
      <c r="H17" s="14">
        <v>530</v>
      </c>
      <c r="I17" s="14">
        <v>217</v>
      </c>
      <c r="J17" s="14">
        <v>11</v>
      </c>
      <c r="K17" s="14">
        <v>1</v>
      </c>
      <c r="L17" s="14">
        <v>1</v>
      </c>
      <c r="M17" s="14">
        <v>0</v>
      </c>
      <c r="N17" s="14">
        <v>3</v>
      </c>
      <c r="O17" s="14">
        <v>30</v>
      </c>
      <c r="P17" s="24">
        <v>639</v>
      </c>
    </row>
    <row r="18" spans="1:16" x14ac:dyDescent="0.25">
      <c r="A18" s="30" t="s">
        <v>336</v>
      </c>
      <c r="B18" s="30" t="s">
        <v>337</v>
      </c>
      <c r="C18" s="14">
        <v>6</v>
      </c>
      <c r="D18" s="14">
        <v>6</v>
      </c>
      <c r="E18" s="31">
        <v>0</v>
      </c>
      <c r="F18" s="14">
        <v>3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1</v>
      </c>
      <c r="E19" s="31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8</v>
      </c>
      <c r="D20" s="27">
        <v>11</v>
      </c>
      <c r="E20" s="28">
        <v>-0.27272727272727298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2</v>
      </c>
      <c r="D21" s="14">
        <v>8</v>
      </c>
      <c r="E21" s="31">
        <v>-0.75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6</v>
      </c>
      <c r="D22" s="14">
        <v>3</v>
      </c>
      <c r="E22" s="31">
        <v>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2070</v>
      </c>
      <c r="D30" s="27">
        <v>1778</v>
      </c>
      <c r="E30" s="28">
        <v>0.16422947131608501</v>
      </c>
      <c r="F30" s="27">
        <v>381</v>
      </c>
      <c r="G30" s="27">
        <v>340</v>
      </c>
      <c r="H30" s="27">
        <v>215</v>
      </c>
      <c r="I30" s="27">
        <v>266</v>
      </c>
      <c r="J30" s="27">
        <v>1</v>
      </c>
      <c r="K30" s="27">
        <v>6</v>
      </c>
      <c r="L30" s="27">
        <v>0</v>
      </c>
      <c r="M30" s="27">
        <v>1</v>
      </c>
      <c r="N30" s="27">
        <v>4</v>
      </c>
      <c r="O30" s="27">
        <v>5</v>
      </c>
      <c r="P30" s="29">
        <v>526</v>
      </c>
    </row>
    <row r="31" spans="1:16" x14ac:dyDescent="0.25">
      <c r="A31" s="30" t="s">
        <v>359</v>
      </c>
      <c r="B31" s="30" t="s">
        <v>360</v>
      </c>
      <c r="C31" s="14">
        <v>32</v>
      </c>
      <c r="D31" s="14">
        <v>21</v>
      </c>
      <c r="E31" s="31">
        <v>0.52380952380952395</v>
      </c>
      <c r="F31" s="14">
        <v>5</v>
      </c>
      <c r="G31" s="14">
        <v>1</v>
      </c>
      <c r="H31" s="14">
        <v>5</v>
      </c>
      <c r="I31" s="14">
        <v>8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4">
        <v>4</v>
      </c>
    </row>
    <row r="32" spans="1:16" x14ac:dyDescent="0.25">
      <c r="A32" s="30" t="s">
        <v>361</v>
      </c>
      <c r="B32" s="30" t="s">
        <v>362</v>
      </c>
      <c r="C32" s="14">
        <v>19</v>
      </c>
      <c r="D32" s="14">
        <v>13</v>
      </c>
      <c r="E32" s="31">
        <v>0.46153846153846101</v>
      </c>
      <c r="F32" s="14">
        <v>0</v>
      </c>
      <c r="G32" s="14">
        <v>0</v>
      </c>
      <c r="H32" s="14">
        <v>3</v>
      </c>
      <c r="I32" s="14">
        <v>0</v>
      </c>
      <c r="J32" s="14">
        <v>0</v>
      </c>
      <c r="K32" s="14">
        <v>2</v>
      </c>
      <c r="L32" s="14">
        <v>0</v>
      </c>
      <c r="M32" s="14">
        <v>0</v>
      </c>
      <c r="N32" s="14">
        <v>0</v>
      </c>
      <c r="O32" s="14">
        <v>0</v>
      </c>
      <c r="P32" s="24">
        <v>1</v>
      </c>
    </row>
    <row r="33" spans="1:16" ht="22.5" x14ac:dyDescent="0.25">
      <c r="A33" s="30" t="s">
        <v>363</v>
      </c>
      <c r="B33" s="30" t="s">
        <v>364</v>
      </c>
      <c r="C33" s="14">
        <v>1107</v>
      </c>
      <c r="D33" s="14">
        <v>890</v>
      </c>
      <c r="E33" s="31">
        <v>0.243820224719101</v>
      </c>
      <c r="F33" s="14">
        <v>149</v>
      </c>
      <c r="G33" s="14">
        <v>153</v>
      </c>
      <c r="H33" s="14">
        <v>74</v>
      </c>
      <c r="I33" s="14">
        <v>111</v>
      </c>
      <c r="J33" s="14">
        <v>0</v>
      </c>
      <c r="K33" s="14">
        <v>2</v>
      </c>
      <c r="L33" s="14">
        <v>0</v>
      </c>
      <c r="M33" s="14">
        <v>0</v>
      </c>
      <c r="N33" s="14">
        <v>3</v>
      </c>
      <c r="O33" s="14">
        <v>2</v>
      </c>
      <c r="P33" s="24">
        <v>277</v>
      </c>
    </row>
    <row r="34" spans="1:16" x14ac:dyDescent="0.25">
      <c r="A34" s="30" t="s">
        <v>365</v>
      </c>
      <c r="B34" s="30" t="s">
        <v>366</v>
      </c>
      <c r="C34" s="14">
        <v>192</v>
      </c>
      <c r="D34" s="14">
        <v>204</v>
      </c>
      <c r="E34" s="31">
        <v>-5.8823529411764698E-2</v>
      </c>
      <c r="F34" s="14">
        <v>34</v>
      </c>
      <c r="G34" s="14">
        <v>24</v>
      </c>
      <c r="H34" s="14">
        <v>15</v>
      </c>
      <c r="I34" s="14">
        <v>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39</v>
      </c>
    </row>
    <row r="35" spans="1:16" x14ac:dyDescent="0.25">
      <c r="A35" s="30" t="s">
        <v>367</v>
      </c>
      <c r="B35" s="30" t="s">
        <v>368</v>
      </c>
      <c r="C35" s="14">
        <v>445</v>
      </c>
      <c r="D35" s="14">
        <v>400</v>
      </c>
      <c r="E35" s="31">
        <v>0.1125</v>
      </c>
      <c r="F35" s="14">
        <v>17</v>
      </c>
      <c r="G35" s="14">
        <v>37</v>
      </c>
      <c r="H35" s="14">
        <v>33</v>
      </c>
      <c r="I35" s="14">
        <v>26</v>
      </c>
      <c r="J35" s="14">
        <v>0</v>
      </c>
      <c r="K35" s="14">
        <v>0</v>
      </c>
      <c r="L35" s="14">
        <v>0</v>
      </c>
      <c r="M35" s="14">
        <v>1</v>
      </c>
      <c r="N35" s="14">
        <v>1</v>
      </c>
      <c r="O35" s="14">
        <v>0</v>
      </c>
      <c r="P35" s="24">
        <v>44</v>
      </c>
    </row>
    <row r="36" spans="1:16" ht="22.5" x14ac:dyDescent="0.25">
      <c r="A36" s="30" t="s">
        <v>369</v>
      </c>
      <c r="B36" s="30" t="s">
        <v>370</v>
      </c>
      <c r="C36" s="14">
        <v>88</v>
      </c>
      <c r="D36" s="14">
        <v>76</v>
      </c>
      <c r="E36" s="31">
        <v>0.157894736842105</v>
      </c>
      <c r="F36" s="14">
        <v>91</v>
      </c>
      <c r="G36" s="14">
        <v>84</v>
      </c>
      <c r="H36" s="14">
        <v>43</v>
      </c>
      <c r="I36" s="14">
        <v>84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2</v>
      </c>
      <c r="P36" s="24">
        <v>92</v>
      </c>
    </row>
    <row r="37" spans="1:16" ht="22.5" x14ac:dyDescent="0.25">
      <c r="A37" s="30" t="s">
        <v>371</v>
      </c>
      <c r="B37" s="30" t="s">
        <v>372</v>
      </c>
      <c r="C37" s="14">
        <v>39</v>
      </c>
      <c r="D37" s="14">
        <v>25</v>
      </c>
      <c r="E37" s="31">
        <v>0.56000000000000005</v>
      </c>
      <c r="F37" s="14">
        <v>41</v>
      </c>
      <c r="G37" s="14">
        <v>23</v>
      </c>
      <c r="H37" s="14">
        <v>11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27</v>
      </c>
    </row>
    <row r="38" spans="1:16" ht="22.5" x14ac:dyDescent="0.25">
      <c r="A38" s="30" t="s">
        <v>373</v>
      </c>
      <c r="B38" s="30" t="s">
        <v>374</v>
      </c>
      <c r="C38" s="14">
        <v>35</v>
      </c>
      <c r="D38" s="14">
        <v>44</v>
      </c>
      <c r="E38" s="31">
        <v>-0.204545454545455</v>
      </c>
      <c r="F38" s="14">
        <v>38</v>
      </c>
      <c r="G38" s="14">
        <v>4</v>
      </c>
      <c r="H38" s="14">
        <v>7</v>
      </c>
      <c r="I38" s="14">
        <v>7</v>
      </c>
      <c r="J38" s="14">
        <v>0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24">
        <v>5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113</v>
      </c>
      <c r="D41" s="14">
        <v>105</v>
      </c>
      <c r="E41" s="31">
        <v>7.6190476190476197E-2</v>
      </c>
      <c r="F41" s="14">
        <v>6</v>
      </c>
      <c r="G41" s="14">
        <v>14</v>
      </c>
      <c r="H41" s="14">
        <v>24</v>
      </c>
      <c r="I41" s="14">
        <v>15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37</v>
      </c>
    </row>
    <row r="42" spans="1:16" x14ac:dyDescent="0.25">
      <c r="A42" s="190" t="s">
        <v>381</v>
      </c>
      <c r="B42" s="191"/>
      <c r="C42" s="27">
        <v>1091</v>
      </c>
      <c r="D42" s="27">
        <v>749</v>
      </c>
      <c r="E42" s="28">
        <v>0.45660881174899898</v>
      </c>
      <c r="F42" s="27">
        <v>594</v>
      </c>
      <c r="G42" s="27">
        <v>100</v>
      </c>
      <c r="H42" s="27">
        <v>226</v>
      </c>
      <c r="I42" s="27">
        <v>63</v>
      </c>
      <c r="J42" s="27">
        <v>2</v>
      </c>
      <c r="K42" s="27">
        <v>1</v>
      </c>
      <c r="L42" s="27">
        <v>0</v>
      </c>
      <c r="M42" s="27">
        <v>1</v>
      </c>
      <c r="N42" s="27">
        <v>2</v>
      </c>
      <c r="O42" s="27">
        <v>3</v>
      </c>
      <c r="P42" s="29">
        <v>82</v>
      </c>
    </row>
    <row r="43" spans="1:16" x14ac:dyDescent="0.25">
      <c r="A43" s="30" t="s">
        <v>382</v>
      </c>
      <c r="B43" s="30" t="s">
        <v>383</v>
      </c>
      <c r="C43" s="14">
        <v>11</v>
      </c>
      <c r="D43" s="14">
        <v>17</v>
      </c>
      <c r="E43" s="31">
        <v>-0.35294117647058798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2</v>
      </c>
    </row>
    <row r="44" spans="1:16" ht="22.5" x14ac:dyDescent="0.25">
      <c r="A44" s="30" t="s">
        <v>384</v>
      </c>
      <c r="B44" s="30" t="s">
        <v>385</v>
      </c>
      <c r="C44" s="14">
        <v>1063</v>
      </c>
      <c r="D44" s="14">
        <v>710</v>
      </c>
      <c r="E44" s="31">
        <v>0.49718309859154902</v>
      </c>
      <c r="F44" s="14">
        <v>594</v>
      </c>
      <c r="G44" s="14">
        <v>98</v>
      </c>
      <c r="H44" s="14">
        <v>224</v>
      </c>
      <c r="I44" s="14">
        <v>59</v>
      </c>
      <c r="J44" s="14">
        <v>2</v>
      </c>
      <c r="K44" s="14">
        <v>1</v>
      </c>
      <c r="L44" s="14">
        <v>0</v>
      </c>
      <c r="M44" s="14">
        <v>1</v>
      </c>
      <c r="N44" s="14">
        <v>0</v>
      </c>
      <c r="O44" s="14">
        <v>3</v>
      </c>
      <c r="P44" s="24">
        <v>78</v>
      </c>
    </row>
    <row r="45" spans="1:16" x14ac:dyDescent="0.25">
      <c r="A45" s="30" t="s">
        <v>386</v>
      </c>
      <c r="B45" s="30" t="s">
        <v>387</v>
      </c>
      <c r="C45" s="14">
        <v>1</v>
      </c>
      <c r="D45" s="14">
        <v>1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2</v>
      </c>
      <c r="H46" s="14">
        <v>0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11</v>
      </c>
      <c r="D48" s="14">
        <v>15</v>
      </c>
      <c r="E48" s="31">
        <v>-0.266666666666667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25">
      <c r="A49" s="30" t="s">
        <v>394</v>
      </c>
      <c r="B49" s="30" t="s">
        <v>395</v>
      </c>
      <c r="C49" s="14">
        <v>4</v>
      </c>
      <c r="D49" s="14">
        <v>6</v>
      </c>
      <c r="E49" s="31">
        <v>-0.33333333333333298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821</v>
      </c>
      <c r="D50" s="27">
        <v>611</v>
      </c>
      <c r="E50" s="28">
        <v>0.34369885433715203</v>
      </c>
      <c r="F50" s="27">
        <v>61</v>
      </c>
      <c r="G50" s="27">
        <v>43</v>
      </c>
      <c r="H50" s="27">
        <v>142</v>
      </c>
      <c r="I50" s="27">
        <v>89</v>
      </c>
      <c r="J50" s="27">
        <v>62</v>
      </c>
      <c r="K50" s="27">
        <v>49</v>
      </c>
      <c r="L50" s="27">
        <v>0</v>
      </c>
      <c r="M50" s="27">
        <v>0</v>
      </c>
      <c r="N50" s="27">
        <v>13</v>
      </c>
      <c r="O50" s="27">
        <v>13</v>
      </c>
      <c r="P50" s="29">
        <v>154</v>
      </c>
    </row>
    <row r="51" spans="1:16" x14ac:dyDescent="0.25">
      <c r="A51" s="30" t="s">
        <v>397</v>
      </c>
      <c r="B51" s="30" t="s">
        <v>398</v>
      </c>
      <c r="C51" s="14">
        <v>372</v>
      </c>
      <c r="D51" s="14">
        <v>217</v>
      </c>
      <c r="E51" s="31">
        <v>0.71428571428571397</v>
      </c>
      <c r="F51" s="14">
        <v>10</v>
      </c>
      <c r="G51" s="14">
        <v>7</v>
      </c>
      <c r="H51" s="14">
        <v>11</v>
      </c>
      <c r="I51" s="14">
        <v>10</v>
      </c>
      <c r="J51" s="14">
        <v>32</v>
      </c>
      <c r="K51" s="14">
        <v>12</v>
      </c>
      <c r="L51" s="14">
        <v>0</v>
      </c>
      <c r="M51" s="14">
        <v>0</v>
      </c>
      <c r="N51" s="14">
        <v>1</v>
      </c>
      <c r="O51" s="14">
        <v>6</v>
      </c>
      <c r="P51" s="24">
        <v>18</v>
      </c>
    </row>
    <row r="52" spans="1:16" x14ac:dyDescent="0.25">
      <c r="A52" s="30" t="s">
        <v>399</v>
      </c>
      <c r="B52" s="30" t="s">
        <v>400</v>
      </c>
      <c r="C52" s="14">
        <v>3</v>
      </c>
      <c r="D52" s="14">
        <v>4</v>
      </c>
      <c r="E52" s="31">
        <v>-0.25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401</v>
      </c>
      <c r="B53" s="30" t="s">
        <v>402</v>
      </c>
      <c r="C53" s="14">
        <v>259</v>
      </c>
      <c r="D53" s="14">
        <v>239</v>
      </c>
      <c r="E53" s="31">
        <v>8.3682008368200805E-2</v>
      </c>
      <c r="F53" s="14">
        <v>34</v>
      </c>
      <c r="G53" s="14">
        <v>21</v>
      </c>
      <c r="H53" s="14">
        <v>77</v>
      </c>
      <c r="I53" s="14">
        <v>23</v>
      </c>
      <c r="J53" s="14">
        <v>16</v>
      </c>
      <c r="K53" s="14">
        <v>3</v>
      </c>
      <c r="L53" s="14">
        <v>0</v>
      </c>
      <c r="M53" s="14">
        <v>0</v>
      </c>
      <c r="N53" s="14">
        <v>4</v>
      </c>
      <c r="O53" s="14">
        <v>4</v>
      </c>
      <c r="P53" s="24">
        <v>70</v>
      </c>
    </row>
    <row r="54" spans="1:16" ht="22.5" x14ac:dyDescent="0.25">
      <c r="A54" s="30" t="s">
        <v>403</v>
      </c>
      <c r="B54" s="30" t="s">
        <v>404</v>
      </c>
      <c r="C54" s="14">
        <v>15</v>
      </c>
      <c r="D54" s="14">
        <v>8</v>
      </c>
      <c r="E54" s="31">
        <v>0.875</v>
      </c>
      <c r="F54" s="14">
        <v>0</v>
      </c>
      <c r="G54" s="14">
        <v>0</v>
      </c>
      <c r="H54" s="14">
        <v>0</v>
      </c>
      <c r="I54" s="14">
        <v>0</v>
      </c>
      <c r="J54" s="14">
        <v>5</v>
      </c>
      <c r="K54" s="14">
        <v>7</v>
      </c>
      <c r="L54" s="14">
        <v>0</v>
      </c>
      <c r="M54" s="14">
        <v>0</v>
      </c>
      <c r="N54" s="14">
        <v>0</v>
      </c>
      <c r="O54" s="14">
        <v>0</v>
      </c>
      <c r="P54" s="24">
        <v>4</v>
      </c>
    </row>
    <row r="55" spans="1:16" x14ac:dyDescent="0.25">
      <c r="A55" s="30" t="s">
        <v>405</v>
      </c>
      <c r="B55" s="30" t="s">
        <v>406</v>
      </c>
      <c r="C55" s="14">
        <v>3</v>
      </c>
      <c r="D55" s="14">
        <v>5</v>
      </c>
      <c r="E55" s="31">
        <v>-0.4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3</v>
      </c>
    </row>
    <row r="56" spans="1:16" x14ac:dyDescent="0.25">
      <c r="A56" s="30" t="s">
        <v>407</v>
      </c>
      <c r="B56" s="30" t="s">
        <v>408</v>
      </c>
      <c r="C56" s="14">
        <v>24</v>
      </c>
      <c r="D56" s="14">
        <v>16</v>
      </c>
      <c r="E56" s="31">
        <v>0.5</v>
      </c>
      <c r="F56" s="14">
        <v>1</v>
      </c>
      <c r="G56" s="14">
        <v>1</v>
      </c>
      <c r="H56" s="14">
        <v>6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409</v>
      </c>
      <c r="B57" s="30" t="s">
        <v>410</v>
      </c>
      <c r="C57" s="14">
        <v>19</v>
      </c>
      <c r="D57" s="14">
        <v>15</v>
      </c>
      <c r="E57" s="31">
        <v>0.266666666666667</v>
      </c>
      <c r="F57" s="14">
        <v>14</v>
      </c>
      <c r="G57" s="14">
        <v>14</v>
      </c>
      <c r="H57" s="14">
        <v>9</v>
      </c>
      <c r="I57" s="14">
        <v>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14</v>
      </c>
    </row>
    <row r="58" spans="1:16" ht="22.5" x14ac:dyDescent="0.25">
      <c r="A58" s="30" t="s">
        <v>411</v>
      </c>
      <c r="B58" s="30" t="s">
        <v>412</v>
      </c>
      <c r="C58" s="14">
        <v>3</v>
      </c>
      <c r="D58" s="14">
        <v>3</v>
      </c>
      <c r="E58" s="31">
        <v>0</v>
      </c>
      <c r="F58" s="14">
        <v>0</v>
      </c>
      <c r="G58" s="14">
        <v>0</v>
      </c>
      <c r="H58" s="14">
        <v>1</v>
      </c>
      <c r="I58" s="14">
        <v>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6</v>
      </c>
      <c r="D59" s="14">
        <v>3</v>
      </c>
      <c r="E59" s="31">
        <v>1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415</v>
      </c>
      <c r="B60" s="30" t="s">
        <v>416</v>
      </c>
      <c r="C60" s="14">
        <v>2</v>
      </c>
      <c r="D60" s="14">
        <v>4</v>
      </c>
      <c r="E60" s="31">
        <v>-0.5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417</v>
      </c>
      <c r="B61" s="30" t="s">
        <v>418</v>
      </c>
      <c r="C61" s="14">
        <v>24</v>
      </c>
      <c r="D61" s="14">
        <v>15</v>
      </c>
      <c r="E61" s="31">
        <v>0.6</v>
      </c>
      <c r="F61" s="14">
        <v>0</v>
      </c>
      <c r="G61" s="14">
        <v>0</v>
      </c>
      <c r="H61" s="14">
        <v>9</v>
      </c>
      <c r="I61" s="14">
        <v>14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11</v>
      </c>
    </row>
    <row r="62" spans="1:16" x14ac:dyDescent="0.25">
      <c r="A62" s="30" t="s">
        <v>419</v>
      </c>
      <c r="B62" s="30" t="s">
        <v>420</v>
      </c>
      <c r="C62" s="14">
        <v>12</v>
      </c>
      <c r="D62" s="14">
        <v>10</v>
      </c>
      <c r="E62" s="31">
        <v>0.2</v>
      </c>
      <c r="F62" s="14">
        <v>0</v>
      </c>
      <c r="G62" s="14">
        <v>0</v>
      </c>
      <c r="H62" s="14">
        <v>5</v>
      </c>
      <c r="I62" s="14">
        <v>3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2</v>
      </c>
    </row>
    <row r="63" spans="1:16" ht="22.5" x14ac:dyDescent="0.25">
      <c r="A63" s="30" t="s">
        <v>421</v>
      </c>
      <c r="B63" s="30" t="s">
        <v>422</v>
      </c>
      <c r="C63" s="14">
        <v>44</v>
      </c>
      <c r="D63" s="14">
        <v>37</v>
      </c>
      <c r="E63" s="31">
        <v>0.18918918918918901</v>
      </c>
      <c r="F63" s="14">
        <v>2</v>
      </c>
      <c r="G63" s="14">
        <v>0</v>
      </c>
      <c r="H63" s="14">
        <v>12</v>
      </c>
      <c r="I63" s="14">
        <v>24</v>
      </c>
      <c r="J63" s="14">
        <v>5</v>
      </c>
      <c r="K63" s="14">
        <v>12</v>
      </c>
      <c r="L63" s="14">
        <v>0</v>
      </c>
      <c r="M63" s="14">
        <v>0</v>
      </c>
      <c r="N63" s="14">
        <v>6</v>
      </c>
      <c r="O63" s="14">
        <v>1</v>
      </c>
      <c r="P63" s="24">
        <v>25</v>
      </c>
    </row>
    <row r="64" spans="1:16" ht="22.5" x14ac:dyDescent="0.25">
      <c r="A64" s="30" t="s">
        <v>423</v>
      </c>
      <c r="B64" s="30" t="s">
        <v>424</v>
      </c>
      <c r="C64" s="14">
        <v>17</v>
      </c>
      <c r="D64" s="14">
        <v>19</v>
      </c>
      <c r="E64" s="31">
        <v>-0.105263157894737</v>
      </c>
      <c r="F64" s="14">
        <v>0</v>
      </c>
      <c r="G64" s="14">
        <v>0</v>
      </c>
      <c r="H64" s="14">
        <v>1</v>
      </c>
      <c r="I64" s="14">
        <v>2</v>
      </c>
      <c r="J64" s="14">
        <v>4</v>
      </c>
      <c r="K64" s="14">
        <v>8</v>
      </c>
      <c r="L64" s="14">
        <v>0</v>
      </c>
      <c r="M64" s="14">
        <v>0</v>
      </c>
      <c r="N64" s="14">
        <v>1</v>
      </c>
      <c r="O64" s="14">
        <v>1</v>
      </c>
      <c r="P64" s="24">
        <v>1</v>
      </c>
    </row>
    <row r="65" spans="1:16" ht="33.75" x14ac:dyDescent="0.25">
      <c r="A65" s="30" t="s">
        <v>425</v>
      </c>
      <c r="B65" s="30" t="s">
        <v>426</v>
      </c>
      <c r="C65" s="14">
        <v>7</v>
      </c>
      <c r="D65" s="14">
        <v>9</v>
      </c>
      <c r="E65" s="31">
        <v>-0.22222222222222199</v>
      </c>
      <c r="F65" s="14">
        <v>0</v>
      </c>
      <c r="G65" s="14">
        <v>0</v>
      </c>
      <c r="H65" s="14">
        <v>5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2</v>
      </c>
      <c r="D66" s="14">
        <v>2</v>
      </c>
      <c r="E66" s="31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24">
        <v>1</v>
      </c>
    </row>
    <row r="67" spans="1:16" ht="33.75" x14ac:dyDescent="0.25">
      <c r="A67" s="30" t="s">
        <v>429</v>
      </c>
      <c r="B67" s="30" t="s">
        <v>430</v>
      </c>
      <c r="C67" s="14">
        <v>1</v>
      </c>
      <c r="D67" s="14">
        <v>1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4</v>
      </c>
      <c r="D68" s="14">
        <v>3</v>
      </c>
      <c r="E68" s="31">
        <v>0.33333333333333298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2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2</v>
      </c>
      <c r="D71" s="14">
        <v>1</v>
      </c>
      <c r="E71" s="31">
        <v>1</v>
      </c>
      <c r="F71" s="14">
        <v>0</v>
      </c>
      <c r="G71" s="14">
        <v>0</v>
      </c>
      <c r="H71" s="14">
        <v>2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12</v>
      </c>
      <c r="D72" s="27">
        <v>8</v>
      </c>
      <c r="E72" s="28">
        <v>0.5</v>
      </c>
      <c r="F72" s="27">
        <v>0</v>
      </c>
      <c r="G72" s="27">
        <v>0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3</v>
      </c>
    </row>
    <row r="73" spans="1:16" x14ac:dyDescent="0.25">
      <c r="A73" s="30" t="s">
        <v>440</v>
      </c>
      <c r="B73" s="30" t="s">
        <v>441</v>
      </c>
      <c r="C73" s="14">
        <v>12</v>
      </c>
      <c r="D73" s="14">
        <v>8</v>
      </c>
      <c r="E73" s="31">
        <v>0.5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3</v>
      </c>
    </row>
    <row r="74" spans="1:16" x14ac:dyDescent="0.25">
      <c r="A74" s="190" t="s">
        <v>442</v>
      </c>
      <c r="B74" s="191"/>
      <c r="C74" s="27">
        <v>129</v>
      </c>
      <c r="D74" s="27">
        <v>123</v>
      </c>
      <c r="E74" s="28">
        <v>4.8780487804878002E-2</v>
      </c>
      <c r="F74" s="27">
        <v>13</v>
      </c>
      <c r="G74" s="27">
        <v>5</v>
      </c>
      <c r="H74" s="27">
        <v>15</v>
      </c>
      <c r="I74" s="27">
        <v>23</v>
      </c>
      <c r="J74" s="27">
        <v>0</v>
      </c>
      <c r="K74" s="27">
        <v>1</v>
      </c>
      <c r="L74" s="27">
        <v>4</v>
      </c>
      <c r="M74" s="27">
        <v>1</v>
      </c>
      <c r="N74" s="27">
        <v>1</v>
      </c>
      <c r="O74" s="27">
        <v>0</v>
      </c>
      <c r="P74" s="29">
        <v>21</v>
      </c>
    </row>
    <row r="75" spans="1:16" x14ac:dyDescent="0.25">
      <c r="A75" s="30" t="s">
        <v>443</v>
      </c>
      <c r="B75" s="30" t="s">
        <v>444</v>
      </c>
      <c r="C75" s="14">
        <v>30</v>
      </c>
      <c r="D75" s="14">
        <v>37</v>
      </c>
      <c r="E75" s="31">
        <v>-0.18918918918918901</v>
      </c>
      <c r="F75" s="14">
        <v>1</v>
      </c>
      <c r="G75" s="14">
        <v>1</v>
      </c>
      <c r="H75" s="14">
        <v>6</v>
      </c>
      <c r="I75" s="14">
        <v>14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3.75" x14ac:dyDescent="0.25">
      <c r="A76" s="30" t="s">
        <v>445</v>
      </c>
      <c r="B76" s="30" t="s">
        <v>446</v>
      </c>
      <c r="C76" s="14">
        <v>1</v>
      </c>
      <c r="D76" s="14">
        <v>3</v>
      </c>
      <c r="E76" s="31">
        <v>-0.66666666666666696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60</v>
      </c>
      <c r="D77" s="14">
        <v>49</v>
      </c>
      <c r="E77" s="31">
        <v>0.22448979591836701</v>
      </c>
      <c r="F77" s="14">
        <v>10</v>
      </c>
      <c r="G77" s="14">
        <v>1</v>
      </c>
      <c r="H77" s="14">
        <v>3</v>
      </c>
      <c r="I77" s="14">
        <v>0</v>
      </c>
      <c r="J77" s="14">
        <v>0</v>
      </c>
      <c r="K77" s="14">
        <v>0</v>
      </c>
      <c r="L77" s="14">
        <v>3</v>
      </c>
      <c r="M77" s="14">
        <v>1</v>
      </c>
      <c r="N77" s="14">
        <v>0</v>
      </c>
      <c r="O77" s="14">
        <v>0</v>
      </c>
      <c r="P77" s="24">
        <v>6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1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2</v>
      </c>
    </row>
    <row r="79" spans="1:16" ht="22.5" x14ac:dyDescent="0.25">
      <c r="A79" s="30" t="s">
        <v>451</v>
      </c>
      <c r="B79" s="30" t="s">
        <v>452</v>
      </c>
      <c r="C79" s="14">
        <v>36</v>
      </c>
      <c r="D79" s="14">
        <v>30</v>
      </c>
      <c r="E79" s="31">
        <v>0.2</v>
      </c>
      <c r="F79" s="14">
        <v>0</v>
      </c>
      <c r="G79" s="14">
        <v>1</v>
      </c>
      <c r="H79" s="14">
        <v>6</v>
      </c>
      <c r="I79" s="14">
        <v>5</v>
      </c>
      <c r="J79" s="14">
        <v>0</v>
      </c>
      <c r="K79" s="14">
        <v>0</v>
      </c>
      <c r="L79" s="14">
        <v>1</v>
      </c>
      <c r="M79" s="14">
        <v>0</v>
      </c>
      <c r="N79" s="14">
        <v>1</v>
      </c>
      <c r="O79" s="14">
        <v>0</v>
      </c>
      <c r="P79" s="24">
        <v>10</v>
      </c>
    </row>
    <row r="80" spans="1:16" ht="33.75" x14ac:dyDescent="0.25">
      <c r="A80" s="30" t="s">
        <v>453</v>
      </c>
      <c r="B80" s="30" t="s">
        <v>454</v>
      </c>
      <c r="C80" s="14">
        <v>1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1</v>
      </c>
      <c r="D81" s="14">
        <v>3</v>
      </c>
      <c r="E81" s="31">
        <v>-0.66666666666666696</v>
      </c>
      <c r="F81" s="14">
        <v>1</v>
      </c>
      <c r="G81" s="14">
        <v>2</v>
      </c>
      <c r="H81" s="14">
        <v>0</v>
      </c>
      <c r="I81" s="14">
        <v>4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90" t="s">
        <v>457</v>
      </c>
      <c r="B82" s="191"/>
      <c r="C82" s="27">
        <v>139</v>
      </c>
      <c r="D82" s="27">
        <v>131</v>
      </c>
      <c r="E82" s="28">
        <v>6.1068702290076299E-2</v>
      </c>
      <c r="F82" s="27">
        <v>2</v>
      </c>
      <c r="G82" s="27">
        <v>7</v>
      </c>
      <c r="H82" s="27">
        <v>9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8</v>
      </c>
      <c r="O82" s="27">
        <v>0</v>
      </c>
      <c r="P82" s="29">
        <v>17</v>
      </c>
    </row>
    <row r="83" spans="1:16" x14ac:dyDescent="0.25">
      <c r="A83" s="30" t="s">
        <v>458</v>
      </c>
      <c r="B83" s="30" t="s">
        <v>459</v>
      </c>
      <c r="C83" s="14">
        <v>51</v>
      </c>
      <c r="D83" s="14">
        <v>41</v>
      </c>
      <c r="E83" s="31">
        <v>0.24390243902438999</v>
      </c>
      <c r="F83" s="14">
        <v>0</v>
      </c>
      <c r="G83" s="14">
        <v>0</v>
      </c>
      <c r="H83" s="14">
        <v>7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3</v>
      </c>
    </row>
    <row r="84" spans="1:16" x14ac:dyDescent="0.25">
      <c r="A84" s="30" t="s">
        <v>460</v>
      </c>
      <c r="B84" s="30" t="s">
        <v>461</v>
      </c>
      <c r="C84" s="14">
        <v>88</v>
      </c>
      <c r="D84" s="14">
        <v>90</v>
      </c>
      <c r="E84" s="31">
        <v>-2.2222222222222199E-2</v>
      </c>
      <c r="F84" s="14">
        <v>2</v>
      </c>
      <c r="G84" s="14">
        <v>7</v>
      </c>
      <c r="H84" s="14">
        <v>2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7</v>
      </c>
      <c r="O84" s="14">
        <v>0</v>
      </c>
      <c r="P84" s="24">
        <v>14</v>
      </c>
    </row>
    <row r="85" spans="1:16" x14ac:dyDescent="0.25">
      <c r="A85" s="190" t="s">
        <v>462</v>
      </c>
      <c r="B85" s="191"/>
      <c r="C85" s="27">
        <v>924</v>
      </c>
      <c r="D85" s="27">
        <v>989</v>
      </c>
      <c r="E85" s="28">
        <v>-6.5722952477249699E-2</v>
      </c>
      <c r="F85" s="27">
        <v>6</v>
      </c>
      <c r="G85" s="27">
        <v>4</v>
      </c>
      <c r="H85" s="27">
        <v>471</v>
      </c>
      <c r="I85" s="27">
        <v>324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0</v>
      </c>
      <c r="P85" s="29">
        <v>253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1</v>
      </c>
      <c r="E87" s="31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1</v>
      </c>
      <c r="D88" s="14">
        <v>2</v>
      </c>
      <c r="E88" s="31">
        <v>-0.5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1</v>
      </c>
    </row>
    <row r="89" spans="1:16" ht="22.5" x14ac:dyDescent="0.25">
      <c r="A89" s="30" t="s">
        <v>469</v>
      </c>
      <c r="B89" s="30" t="s">
        <v>470</v>
      </c>
      <c r="C89" s="14">
        <v>17</v>
      </c>
      <c r="D89" s="14">
        <v>21</v>
      </c>
      <c r="E89" s="31">
        <v>-0.19047619047618999</v>
      </c>
      <c r="F89" s="14">
        <v>0</v>
      </c>
      <c r="G89" s="14">
        <v>1</v>
      </c>
      <c r="H89" s="14">
        <v>3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49</v>
      </c>
      <c r="D91" s="14">
        <v>33</v>
      </c>
      <c r="E91" s="31">
        <v>0.48484848484848497</v>
      </c>
      <c r="F91" s="14">
        <v>0</v>
      </c>
      <c r="G91" s="14">
        <v>0</v>
      </c>
      <c r="H91" s="14">
        <v>1</v>
      </c>
      <c r="I91" s="14">
        <v>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25">
      <c r="A92" s="30" t="s">
        <v>475</v>
      </c>
      <c r="B92" s="30" t="s">
        <v>476</v>
      </c>
      <c r="C92" s="14">
        <v>136</v>
      </c>
      <c r="D92" s="14">
        <v>157</v>
      </c>
      <c r="E92" s="31">
        <v>-0.13375796178343899</v>
      </c>
      <c r="F92" s="14">
        <v>0</v>
      </c>
      <c r="G92" s="14">
        <v>0</v>
      </c>
      <c r="H92" s="14">
        <v>83</v>
      </c>
      <c r="I92" s="14">
        <v>126</v>
      </c>
      <c r="J92" s="14">
        <v>0</v>
      </c>
      <c r="K92" s="14">
        <v>0</v>
      </c>
      <c r="L92" s="14">
        <v>0</v>
      </c>
      <c r="M92" s="14">
        <v>0</v>
      </c>
      <c r="N92" s="14">
        <v>4</v>
      </c>
      <c r="O92" s="14">
        <v>0</v>
      </c>
      <c r="P92" s="24">
        <v>134</v>
      </c>
    </row>
    <row r="93" spans="1:16" x14ac:dyDescent="0.25">
      <c r="A93" s="30" t="s">
        <v>477</v>
      </c>
      <c r="B93" s="30" t="s">
        <v>478</v>
      </c>
      <c r="C93" s="14">
        <v>66</v>
      </c>
      <c r="D93" s="14">
        <v>38</v>
      </c>
      <c r="E93" s="31">
        <v>0.73684210526315796</v>
      </c>
      <c r="F93" s="14">
        <v>3</v>
      </c>
      <c r="G93" s="14">
        <v>2</v>
      </c>
      <c r="H93" s="14">
        <v>18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6</v>
      </c>
    </row>
    <row r="94" spans="1:16" x14ac:dyDescent="0.25">
      <c r="A94" s="30" t="s">
        <v>479</v>
      </c>
      <c r="B94" s="30" t="s">
        <v>480</v>
      </c>
      <c r="C94" s="14">
        <v>643</v>
      </c>
      <c r="D94" s="14">
        <v>730</v>
      </c>
      <c r="E94" s="31">
        <v>-0.119178082191781</v>
      </c>
      <c r="F94" s="14">
        <v>1</v>
      </c>
      <c r="G94" s="14">
        <v>0</v>
      </c>
      <c r="H94" s="14">
        <v>364</v>
      </c>
      <c r="I94" s="14">
        <v>190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110</v>
      </c>
    </row>
    <row r="95" spans="1:16" ht="22.5" x14ac:dyDescent="0.25">
      <c r="A95" s="30" t="s">
        <v>481</v>
      </c>
      <c r="B95" s="30" t="s">
        <v>482</v>
      </c>
      <c r="C95" s="14">
        <v>9</v>
      </c>
      <c r="D95" s="14">
        <v>5</v>
      </c>
      <c r="E95" s="31">
        <v>0.8</v>
      </c>
      <c r="F95" s="14">
        <v>2</v>
      </c>
      <c r="G95" s="14">
        <v>1</v>
      </c>
      <c r="H95" s="14">
        <v>2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10621</v>
      </c>
      <c r="D97" s="27">
        <v>8575</v>
      </c>
      <c r="E97" s="28">
        <v>0.23860058309037899</v>
      </c>
      <c r="F97" s="27">
        <v>932</v>
      </c>
      <c r="G97" s="27">
        <v>812</v>
      </c>
      <c r="H97" s="27">
        <v>2339</v>
      </c>
      <c r="I97" s="27">
        <v>1834</v>
      </c>
      <c r="J97" s="27">
        <v>2</v>
      </c>
      <c r="K97" s="27">
        <v>4</v>
      </c>
      <c r="L97" s="27">
        <v>2</v>
      </c>
      <c r="M97" s="27">
        <v>2</v>
      </c>
      <c r="N97" s="27">
        <v>29</v>
      </c>
      <c r="O97" s="27">
        <v>137</v>
      </c>
      <c r="P97" s="29">
        <v>2274</v>
      </c>
    </row>
    <row r="98" spans="1:16" x14ac:dyDescent="0.25">
      <c r="A98" s="30" t="s">
        <v>486</v>
      </c>
      <c r="B98" s="30" t="s">
        <v>487</v>
      </c>
      <c r="C98" s="14">
        <v>1710</v>
      </c>
      <c r="D98" s="14">
        <v>1171</v>
      </c>
      <c r="E98" s="31">
        <v>0.46029035012809599</v>
      </c>
      <c r="F98" s="14">
        <v>280</v>
      </c>
      <c r="G98" s="14">
        <v>262</v>
      </c>
      <c r="H98" s="14">
        <v>308</v>
      </c>
      <c r="I98" s="14">
        <v>234</v>
      </c>
      <c r="J98" s="14">
        <v>0</v>
      </c>
      <c r="K98" s="14">
        <v>0</v>
      </c>
      <c r="L98" s="14">
        <v>1</v>
      </c>
      <c r="M98" s="14">
        <v>0</v>
      </c>
      <c r="N98" s="14">
        <v>6</v>
      </c>
      <c r="O98" s="14">
        <v>3</v>
      </c>
      <c r="P98" s="24">
        <v>462</v>
      </c>
    </row>
    <row r="99" spans="1:16" x14ac:dyDescent="0.25">
      <c r="A99" s="30" t="s">
        <v>488</v>
      </c>
      <c r="B99" s="30" t="s">
        <v>489</v>
      </c>
      <c r="C99" s="14">
        <v>1134</v>
      </c>
      <c r="D99" s="14">
        <v>1029</v>
      </c>
      <c r="E99" s="31">
        <v>0.102040816326531</v>
      </c>
      <c r="F99" s="14">
        <v>242</v>
      </c>
      <c r="G99" s="14">
        <v>192</v>
      </c>
      <c r="H99" s="14">
        <v>547</v>
      </c>
      <c r="I99" s="14">
        <v>225</v>
      </c>
      <c r="J99" s="14">
        <v>2</v>
      </c>
      <c r="K99" s="14">
        <v>0</v>
      </c>
      <c r="L99" s="14">
        <v>0</v>
      </c>
      <c r="M99" s="14">
        <v>0</v>
      </c>
      <c r="N99" s="14">
        <v>2</v>
      </c>
      <c r="O99" s="14">
        <v>43</v>
      </c>
      <c r="P99" s="24">
        <v>416</v>
      </c>
    </row>
    <row r="100" spans="1:16" ht="33.75" x14ac:dyDescent="0.25">
      <c r="A100" s="30" t="s">
        <v>490</v>
      </c>
      <c r="B100" s="30" t="s">
        <v>491</v>
      </c>
      <c r="C100" s="14">
        <v>117</v>
      </c>
      <c r="D100" s="14">
        <v>124</v>
      </c>
      <c r="E100" s="31">
        <v>-5.6451612903225798E-2</v>
      </c>
      <c r="F100" s="14">
        <v>34</v>
      </c>
      <c r="G100" s="14">
        <v>52</v>
      </c>
      <c r="H100" s="14">
        <v>56</v>
      </c>
      <c r="I100" s="14">
        <v>200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10</v>
      </c>
      <c r="P100" s="24">
        <v>152</v>
      </c>
    </row>
    <row r="101" spans="1:16" ht="22.5" x14ac:dyDescent="0.25">
      <c r="A101" s="30" t="s">
        <v>492</v>
      </c>
      <c r="B101" s="30" t="s">
        <v>493</v>
      </c>
      <c r="C101" s="14">
        <v>910</v>
      </c>
      <c r="D101" s="14">
        <v>734</v>
      </c>
      <c r="E101" s="31">
        <v>0.239782016348774</v>
      </c>
      <c r="F101" s="14">
        <v>168</v>
      </c>
      <c r="G101" s="14">
        <v>126</v>
      </c>
      <c r="H101" s="14">
        <v>232</v>
      </c>
      <c r="I101" s="14">
        <v>198</v>
      </c>
      <c r="J101" s="14">
        <v>0</v>
      </c>
      <c r="K101" s="14">
        <v>1</v>
      </c>
      <c r="L101" s="14">
        <v>0</v>
      </c>
      <c r="M101" s="14">
        <v>1</v>
      </c>
      <c r="N101" s="14">
        <v>0</v>
      </c>
      <c r="O101" s="14">
        <v>77</v>
      </c>
      <c r="P101" s="24">
        <v>227</v>
      </c>
    </row>
    <row r="102" spans="1:16" x14ac:dyDescent="0.25">
      <c r="A102" s="30" t="s">
        <v>494</v>
      </c>
      <c r="B102" s="30" t="s">
        <v>495</v>
      </c>
      <c r="C102" s="14">
        <v>51</v>
      </c>
      <c r="D102" s="14">
        <v>25</v>
      </c>
      <c r="E102" s="31">
        <v>1.04</v>
      </c>
      <c r="F102" s="14">
        <v>1</v>
      </c>
      <c r="G102" s="14">
        <v>2</v>
      </c>
      <c r="H102" s="14">
        <v>5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4">
        <v>1</v>
      </c>
    </row>
    <row r="103" spans="1:16" ht="22.5" x14ac:dyDescent="0.25">
      <c r="A103" s="30" t="s">
        <v>496</v>
      </c>
      <c r="B103" s="30" t="s">
        <v>497</v>
      </c>
      <c r="C103" s="14">
        <v>288</v>
      </c>
      <c r="D103" s="14">
        <v>211</v>
      </c>
      <c r="E103" s="31">
        <v>0.36492890995260702</v>
      </c>
      <c r="F103" s="14">
        <v>26</v>
      </c>
      <c r="G103" s="14">
        <v>15</v>
      </c>
      <c r="H103" s="14">
        <v>23</v>
      </c>
      <c r="I103" s="14">
        <v>17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34</v>
      </c>
    </row>
    <row r="104" spans="1:16" x14ac:dyDescent="0.25">
      <c r="A104" s="30" t="s">
        <v>498</v>
      </c>
      <c r="B104" s="30" t="s">
        <v>499</v>
      </c>
      <c r="C104" s="14">
        <v>374</v>
      </c>
      <c r="D104" s="14">
        <v>367</v>
      </c>
      <c r="E104" s="31">
        <v>1.9073569482288801E-2</v>
      </c>
      <c r="F104" s="14">
        <v>5</v>
      </c>
      <c r="G104" s="14">
        <v>4</v>
      </c>
      <c r="H104" s="14">
        <v>19</v>
      </c>
      <c r="I104" s="14">
        <v>6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22</v>
      </c>
    </row>
    <row r="105" spans="1:16" x14ac:dyDescent="0.25">
      <c r="A105" s="30" t="s">
        <v>500</v>
      </c>
      <c r="B105" s="30" t="s">
        <v>501</v>
      </c>
      <c r="C105" s="14">
        <v>3061</v>
      </c>
      <c r="D105" s="14">
        <v>2432</v>
      </c>
      <c r="E105" s="31">
        <v>0.25863486842105299</v>
      </c>
      <c r="F105" s="14">
        <v>28</v>
      </c>
      <c r="G105" s="14">
        <v>33</v>
      </c>
      <c r="H105" s="14">
        <v>650</v>
      </c>
      <c r="I105" s="14">
        <v>478</v>
      </c>
      <c r="J105" s="14">
        <v>0</v>
      </c>
      <c r="K105" s="14">
        <v>0</v>
      </c>
      <c r="L105" s="14">
        <v>1</v>
      </c>
      <c r="M105" s="14">
        <v>1</v>
      </c>
      <c r="N105" s="14">
        <v>6</v>
      </c>
      <c r="O105" s="14">
        <v>3</v>
      </c>
      <c r="P105" s="24">
        <v>315</v>
      </c>
    </row>
    <row r="106" spans="1:16" ht="22.5" x14ac:dyDescent="0.25">
      <c r="A106" s="30" t="s">
        <v>502</v>
      </c>
      <c r="B106" s="30" t="s">
        <v>503</v>
      </c>
      <c r="C106" s="14">
        <v>1444</v>
      </c>
      <c r="D106" s="14">
        <v>1001</v>
      </c>
      <c r="E106" s="31">
        <v>0.442557442557443</v>
      </c>
      <c r="F106" s="14">
        <v>17</v>
      </c>
      <c r="G106" s="14">
        <v>15</v>
      </c>
      <c r="H106" s="14">
        <v>166</v>
      </c>
      <c r="I106" s="14">
        <v>138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131</v>
      </c>
    </row>
    <row r="107" spans="1:16" ht="22.5" x14ac:dyDescent="0.25">
      <c r="A107" s="30" t="s">
        <v>504</v>
      </c>
      <c r="B107" s="30" t="s">
        <v>505</v>
      </c>
      <c r="C107" s="14">
        <v>40</v>
      </c>
      <c r="D107" s="14">
        <v>46</v>
      </c>
      <c r="E107" s="31">
        <v>-0.13043478260869601</v>
      </c>
      <c r="F107" s="14">
        <v>0</v>
      </c>
      <c r="G107" s="14">
        <v>0</v>
      </c>
      <c r="H107" s="14">
        <v>11</v>
      </c>
      <c r="I107" s="14">
        <v>19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0</v>
      </c>
      <c r="P107" s="24">
        <v>40</v>
      </c>
    </row>
    <row r="108" spans="1:16" x14ac:dyDescent="0.25">
      <c r="A108" s="30" t="s">
        <v>506</v>
      </c>
      <c r="B108" s="30" t="s">
        <v>507</v>
      </c>
      <c r="C108" s="14">
        <v>7</v>
      </c>
      <c r="D108" s="14">
        <v>14</v>
      </c>
      <c r="E108" s="31">
        <v>-0.5</v>
      </c>
      <c r="F108" s="14">
        <v>0</v>
      </c>
      <c r="G108" s="14">
        <v>0</v>
      </c>
      <c r="H108" s="14">
        <v>9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5</v>
      </c>
    </row>
    <row r="109" spans="1:16" x14ac:dyDescent="0.25">
      <c r="A109" s="30" t="s">
        <v>508</v>
      </c>
      <c r="B109" s="30" t="s">
        <v>509</v>
      </c>
      <c r="C109" s="14">
        <v>13</v>
      </c>
      <c r="D109" s="14">
        <v>6</v>
      </c>
      <c r="E109" s="31">
        <v>1.1666666666666701</v>
      </c>
      <c r="F109" s="14">
        <v>0</v>
      </c>
      <c r="G109" s="14">
        <v>0</v>
      </c>
      <c r="H109" s="14">
        <v>10</v>
      </c>
      <c r="I109" s="14">
        <v>9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4">
        <v>8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1</v>
      </c>
      <c r="E110" s="31">
        <v>-1</v>
      </c>
      <c r="F110" s="14">
        <v>0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1253</v>
      </c>
      <c r="D111" s="14">
        <v>1179</v>
      </c>
      <c r="E111" s="31">
        <v>6.2765055131467296E-2</v>
      </c>
      <c r="F111" s="14">
        <v>124</v>
      </c>
      <c r="G111" s="14">
        <v>99</v>
      </c>
      <c r="H111" s="14">
        <v>189</v>
      </c>
      <c r="I111" s="14">
        <v>157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24">
        <v>248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1</v>
      </c>
      <c r="E112" s="31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2</v>
      </c>
      <c r="D113" s="14">
        <v>1</v>
      </c>
      <c r="E113" s="31">
        <v>1</v>
      </c>
      <c r="F113" s="14">
        <v>0</v>
      </c>
      <c r="G113" s="14">
        <v>2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9</v>
      </c>
      <c r="D114" s="14">
        <v>4</v>
      </c>
      <c r="E114" s="31">
        <v>1.25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14</v>
      </c>
      <c r="D115" s="14">
        <v>10</v>
      </c>
      <c r="E115" s="31">
        <v>0.4</v>
      </c>
      <c r="F115" s="14">
        <v>0</v>
      </c>
      <c r="G115" s="14">
        <v>0</v>
      </c>
      <c r="H115" s="14">
        <v>5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6</v>
      </c>
    </row>
    <row r="116" spans="1:16" ht="33.75" x14ac:dyDescent="0.25">
      <c r="A116" s="30" t="s">
        <v>522</v>
      </c>
      <c r="B116" s="30" t="s">
        <v>523</v>
      </c>
      <c r="C116" s="14">
        <v>29</v>
      </c>
      <c r="D116" s="14">
        <v>27</v>
      </c>
      <c r="E116" s="31">
        <v>7.4074074074074098E-2</v>
      </c>
      <c r="F116" s="14">
        <v>0</v>
      </c>
      <c r="G116" s="14">
        <v>0</v>
      </c>
      <c r="H116" s="14">
        <v>7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7</v>
      </c>
    </row>
    <row r="117" spans="1:16" ht="22.5" x14ac:dyDescent="0.25">
      <c r="A117" s="30" t="s">
        <v>524</v>
      </c>
      <c r="B117" s="30" t="s">
        <v>525</v>
      </c>
      <c r="C117" s="14">
        <v>3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2</v>
      </c>
      <c r="D118" s="14">
        <v>0</v>
      </c>
      <c r="E118" s="31">
        <v>0</v>
      </c>
      <c r="F118" s="14">
        <v>1</v>
      </c>
      <c r="G118" s="14">
        <v>0</v>
      </c>
      <c r="H118" s="14">
        <v>1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6</v>
      </c>
    </row>
    <row r="119" spans="1:16" ht="22.5" x14ac:dyDescent="0.25">
      <c r="A119" s="30" t="s">
        <v>528</v>
      </c>
      <c r="B119" s="30" t="s">
        <v>529</v>
      </c>
      <c r="C119" s="14">
        <v>2</v>
      </c>
      <c r="D119" s="14">
        <v>2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5</v>
      </c>
      <c r="D120" s="14">
        <v>13</v>
      </c>
      <c r="E120" s="31">
        <v>-0.61538461538461497</v>
      </c>
      <c r="F120" s="14">
        <v>0</v>
      </c>
      <c r="G120" s="14">
        <v>0</v>
      </c>
      <c r="H120" s="14">
        <v>4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64</v>
      </c>
      <c r="D121" s="14">
        <v>54</v>
      </c>
      <c r="E121" s="31">
        <v>0.18518518518518501</v>
      </c>
      <c r="F121" s="14">
        <v>4</v>
      </c>
      <c r="G121" s="14">
        <v>6</v>
      </c>
      <c r="H121" s="14">
        <v>30</v>
      </c>
      <c r="I121" s="14">
        <v>64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24">
        <v>87</v>
      </c>
    </row>
    <row r="122" spans="1:16" x14ac:dyDescent="0.25">
      <c r="A122" s="30" t="s">
        <v>534</v>
      </c>
      <c r="B122" s="30" t="s">
        <v>535</v>
      </c>
      <c r="C122" s="14">
        <v>19</v>
      </c>
      <c r="D122" s="14">
        <v>23</v>
      </c>
      <c r="E122" s="31">
        <v>-0.173913043478261</v>
      </c>
      <c r="F122" s="14">
        <v>0</v>
      </c>
      <c r="G122" s="14">
        <v>0</v>
      </c>
      <c r="H122" s="14">
        <v>12</v>
      </c>
      <c r="I122" s="14">
        <v>10</v>
      </c>
      <c r="J122" s="14">
        <v>0</v>
      </c>
      <c r="K122" s="14">
        <v>0</v>
      </c>
      <c r="L122" s="14">
        <v>0</v>
      </c>
      <c r="M122" s="14">
        <v>0</v>
      </c>
      <c r="N122" s="14">
        <v>3</v>
      </c>
      <c r="O122" s="14">
        <v>0</v>
      </c>
      <c r="P122" s="24">
        <v>5</v>
      </c>
    </row>
    <row r="123" spans="1:16" x14ac:dyDescent="0.25">
      <c r="A123" s="30" t="s">
        <v>536</v>
      </c>
      <c r="B123" s="30" t="s">
        <v>537</v>
      </c>
      <c r="C123" s="14">
        <v>2</v>
      </c>
      <c r="D123" s="14">
        <v>2</v>
      </c>
      <c r="E123" s="31">
        <v>0</v>
      </c>
      <c r="F123" s="14">
        <v>0</v>
      </c>
      <c r="G123" s="14">
        <v>1</v>
      </c>
      <c r="H123" s="14">
        <v>1</v>
      </c>
      <c r="I123" s="14">
        <v>2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1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1</v>
      </c>
      <c r="E124" s="31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20</v>
      </c>
      <c r="D126" s="14">
        <v>22</v>
      </c>
      <c r="E126" s="31">
        <v>-9.0909090909090898E-2</v>
      </c>
      <c r="F126" s="14">
        <v>0</v>
      </c>
      <c r="G126" s="14">
        <v>0</v>
      </c>
      <c r="H126" s="14">
        <v>3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1</v>
      </c>
    </row>
    <row r="127" spans="1:16" ht="22.5" x14ac:dyDescent="0.25">
      <c r="A127" s="30" t="s">
        <v>544</v>
      </c>
      <c r="B127" s="30" t="s">
        <v>545</v>
      </c>
      <c r="C127" s="14">
        <v>5</v>
      </c>
      <c r="D127" s="14">
        <v>0</v>
      </c>
      <c r="E127" s="31">
        <v>0</v>
      </c>
      <c r="F127" s="14">
        <v>0</v>
      </c>
      <c r="G127" s="14">
        <v>1</v>
      </c>
      <c r="H127" s="14">
        <v>3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4</v>
      </c>
    </row>
    <row r="128" spans="1:16" ht="22.5" x14ac:dyDescent="0.25">
      <c r="A128" s="30" t="s">
        <v>546</v>
      </c>
      <c r="B128" s="30" t="s">
        <v>547</v>
      </c>
      <c r="C128" s="14">
        <v>42</v>
      </c>
      <c r="D128" s="14">
        <v>71</v>
      </c>
      <c r="E128" s="31">
        <v>-0.40845070422535201</v>
      </c>
      <c r="F128" s="14">
        <v>2</v>
      </c>
      <c r="G128" s="14">
        <v>2</v>
      </c>
      <c r="H128" s="14">
        <v>45</v>
      </c>
      <c r="I128" s="14">
        <v>52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90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2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1</v>
      </c>
      <c r="D130" s="14">
        <v>4</v>
      </c>
      <c r="E130" s="31">
        <v>-0.75</v>
      </c>
      <c r="F130" s="14">
        <v>0</v>
      </c>
      <c r="G130" s="14">
        <v>0</v>
      </c>
      <c r="H130" s="14">
        <v>2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6</v>
      </c>
    </row>
    <row r="131" spans="1:16" x14ac:dyDescent="0.25">
      <c r="A131" s="190" t="s">
        <v>552</v>
      </c>
      <c r="B131" s="191"/>
      <c r="C131" s="27">
        <v>21</v>
      </c>
      <c r="D131" s="27">
        <v>73</v>
      </c>
      <c r="E131" s="28">
        <v>-0.71232876712328796</v>
      </c>
      <c r="F131" s="27">
        <v>0</v>
      </c>
      <c r="G131" s="27">
        <v>0</v>
      </c>
      <c r="H131" s="27">
        <v>25</v>
      </c>
      <c r="I131" s="27">
        <v>14</v>
      </c>
      <c r="J131" s="27">
        <v>0</v>
      </c>
      <c r="K131" s="27">
        <v>0</v>
      </c>
      <c r="L131" s="27">
        <v>0</v>
      </c>
      <c r="M131" s="27">
        <v>0</v>
      </c>
      <c r="N131" s="27">
        <v>15</v>
      </c>
      <c r="O131" s="27">
        <v>0</v>
      </c>
      <c r="P131" s="29">
        <v>14</v>
      </c>
    </row>
    <row r="132" spans="1:16" x14ac:dyDescent="0.25">
      <c r="A132" s="30" t="s">
        <v>553</v>
      </c>
      <c r="B132" s="30" t="s">
        <v>554</v>
      </c>
      <c r="C132" s="14">
        <v>11</v>
      </c>
      <c r="D132" s="14">
        <v>5</v>
      </c>
      <c r="E132" s="31">
        <v>1.2</v>
      </c>
      <c r="F132" s="14">
        <v>0</v>
      </c>
      <c r="G132" s="14">
        <v>0</v>
      </c>
      <c r="H132" s="14">
        <v>12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14</v>
      </c>
      <c r="O132" s="14">
        <v>0</v>
      </c>
      <c r="P132" s="24">
        <v>9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9</v>
      </c>
      <c r="D134" s="14">
        <v>59</v>
      </c>
      <c r="E134" s="31">
        <v>-0.84745762711864403</v>
      </c>
      <c r="F134" s="14">
        <v>0</v>
      </c>
      <c r="G134" s="14">
        <v>0</v>
      </c>
      <c r="H134" s="14">
        <v>12</v>
      </c>
      <c r="I134" s="14">
        <v>8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4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9</v>
      </c>
      <c r="E135" s="31">
        <v>-1</v>
      </c>
      <c r="F135" s="14">
        <v>0</v>
      </c>
      <c r="G135" s="14">
        <v>0</v>
      </c>
      <c r="H135" s="14">
        <v>1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1</v>
      </c>
    </row>
    <row r="136" spans="1:16" x14ac:dyDescent="0.25">
      <c r="A136" s="30" t="s">
        <v>561</v>
      </c>
      <c r="B136" s="30" t="s">
        <v>562</v>
      </c>
      <c r="C136" s="14">
        <v>1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11</v>
      </c>
      <c r="D137" s="27">
        <v>12</v>
      </c>
      <c r="E137" s="28">
        <v>-8.3333333333333301E-2</v>
      </c>
      <c r="F137" s="27">
        <v>0</v>
      </c>
      <c r="G137" s="27">
        <v>1</v>
      </c>
      <c r="H137" s="27">
        <v>1</v>
      </c>
      <c r="I137" s="27">
        <v>17</v>
      </c>
      <c r="J137" s="27">
        <v>0</v>
      </c>
      <c r="K137" s="27">
        <v>0</v>
      </c>
      <c r="L137" s="27">
        <v>0</v>
      </c>
      <c r="M137" s="27">
        <v>0</v>
      </c>
      <c r="N137" s="27">
        <v>2</v>
      </c>
      <c r="O137" s="27">
        <v>0</v>
      </c>
      <c r="P137" s="29">
        <v>5</v>
      </c>
    </row>
    <row r="138" spans="1:16" ht="22.5" x14ac:dyDescent="0.25">
      <c r="A138" s="30" t="s">
        <v>564</v>
      </c>
      <c r="B138" s="30" t="s">
        <v>565</v>
      </c>
      <c r="C138" s="14">
        <v>5</v>
      </c>
      <c r="D138" s="14">
        <v>3</v>
      </c>
      <c r="E138" s="31">
        <v>0.66666666666666696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2</v>
      </c>
      <c r="D139" s="14">
        <v>1</v>
      </c>
      <c r="E139" s="31">
        <v>1</v>
      </c>
      <c r="F139" s="14">
        <v>0</v>
      </c>
      <c r="G139" s="14">
        <v>1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1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2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2</v>
      </c>
      <c r="D142" s="14">
        <v>6</v>
      </c>
      <c r="E142" s="31">
        <v>-0.66666666666666696</v>
      </c>
      <c r="F142" s="14">
        <v>0</v>
      </c>
      <c r="G142" s="14">
        <v>0</v>
      </c>
      <c r="H142" s="14">
        <v>1</v>
      </c>
      <c r="I142" s="14">
        <v>13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4">
        <v>1</v>
      </c>
    </row>
    <row r="143" spans="1:16" ht="33.75" x14ac:dyDescent="0.25">
      <c r="A143" s="30" t="s">
        <v>574</v>
      </c>
      <c r="B143" s="30" t="s">
        <v>575</v>
      </c>
      <c r="C143" s="14">
        <v>1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4</v>
      </c>
    </row>
    <row r="144" spans="1:16" x14ac:dyDescent="0.25">
      <c r="A144" s="190" t="s">
        <v>576</v>
      </c>
      <c r="B144" s="191"/>
      <c r="C144" s="27">
        <v>54</v>
      </c>
      <c r="D144" s="27">
        <v>56</v>
      </c>
      <c r="E144" s="28">
        <v>-3.5714285714285698E-2</v>
      </c>
      <c r="F144" s="27">
        <v>17</v>
      </c>
      <c r="G144" s="27">
        <v>13</v>
      </c>
      <c r="H144" s="27">
        <v>21</v>
      </c>
      <c r="I144" s="27">
        <v>8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4</v>
      </c>
      <c r="P144" s="29">
        <v>24</v>
      </c>
    </row>
    <row r="145" spans="1:16" ht="33.75" x14ac:dyDescent="0.25">
      <c r="A145" s="30" t="s">
        <v>577</v>
      </c>
      <c r="B145" s="30" t="s">
        <v>578</v>
      </c>
      <c r="C145" s="14">
        <v>26</v>
      </c>
      <c r="D145" s="14">
        <v>0</v>
      </c>
      <c r="E145" s="31">
        <v>0</v>
      </c>
      <c r="F145" s="14">
        <v>9</v>
      </c>
      <c r="G145" s="14">
        <v>0</v>
      </c>
      <c r="H145" s="14">
        <v>0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2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28</v>
      </c>
      <c r="D146" s="14">
        <v>56</v>
      </c>
      <c r="E146" s="31">
        <v>-0.5</v>
      </c>
      <c r="F146" s="14">
        <v>8</v>
      </c>
      <c r="G146" s="14">
        <v>13</v>
      </c>
      <c r="H146" s="14">
        <v>21</v>
      </c>
      <c r="I146" s="14">
        <v>6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4">
        <v>24</v>
      </c>
    </row>
    <row r="147" spans="1:16" x14ac:dyDescent="0.25">
      <c r="A147" s="190" t="s">
        <v>581</v>
      </c>
      <c r="B147" s="191"/>
      <c r="C147" s="27">
        <v>184</v>
      </c>
      <c r="D147" s="27">
        <v>193</v>
      </c>
      <c r="E147" s="28">
        <v>-4.6632124352331598E-2</v>
      </c>
      <c r="F147" s="27">
        <v>8</v>
      </c>
      <c r="G147" s="27">
        <v>5</v>
      </c>
      <c r="H147" s="27">
        <v>111</v>
      </c>
      <c r="I147" s="27">
        <v>53</v>
      </c>
      <c r="J147" s="27">
        <v>0</v>
      </c>
      <c r="K147" s="27">
        <v>0</v>
      </c>
      <c r="L147" s="27">
        <v>0</v>
      </c>
      <c r="M147" s="27">
        <v>0</v>
      </c>
      <c r="N147" s="27">
        <v>169</v>
      </c>
      <c r="O147" s="27">
        <v>0</v>
      </c>
      <c r="P147" s="29">
        <v>57</v>
      </c>
    </row>
    <row r="148" spans="1:16" ht="22.5" x14ac:dyDescent="0.25">
      <c r="A148" s="30" t="s">
        <v>582</v>
      </c>
      <c r="B148" s="30" t="s">
        <v>583</v>
      </c>
      <c r="C148" s="14">
        <v>79</v>
      </c>
      <c r="D148" s="14">
        <v>73</v>
      </c>
      <c r="E148" s="31">
        <v>8.2191780821917804E-2</v>
      </c>
      <c r="F148" s="14">
        <v>2</v>
      </c>
      <c r="G148" s="14">
        <v>1</v>
      </c>
      <c r="H148" s="14">
        <v>60</v>
      </c>
      <c r="I148" s="14">
        <v>26</v>
      </c>
      <c r="J148" s="14">
        <v>0</v>
      </c>
      <c r="K148" s="14">
        <v>0</v>
      </c>
      <c r="L148" s="14">
        <v>0</v>
      </c>
      <c r="M148" s="14">
        <v>0</v>
      </c>
      <c r="N148" s="14">
        <v>90</v>
      </c>
      <c r="O148" s="14">
        <v>0</v>
      </c>
      <c r="P148" s="24">
        <v>28</v>
      </c>
    </row>
    <row r="149" spans="1:16" ht="22.5" x14ac:dyDescent="0.25">
      <c r="A149" s="30" t="s">
        <v>584</v>
      </c>
      <c r="B149" s="30" t="s">
        <v>585</v>
      </c>
      <c r="C149" s="14">
        <v>15</v>
      </c>
      <c r="D149" s="14">
        <v>25</v>
      </c>
      <c r="E149" s="31">
        <v>-0.4</v>
      </c>
      <c r="F149" s="14">
        <v>0</v>
      </c>
      <c r="G149" s="14">
        <v>0</v>
      </c>
      <c r="H149" s="14">
        <v>4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6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1</v>
      </c>
      <c r="D150" s="14">
        <v>1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9</v>
      </c>
      <c r="D151" s="14">
        <v>5</v>
      </c>
      <c r="E151" s="31">
        <v>0.8</v>
      </c>
      <c r="F151" s="14">
        <v>0</v>
      </c>
      <c r="G151" s="14">
        <v>0</v>
      </c>
      <c r="H151" s="14">
        <v>3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2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2</v>
      </c>
      <c r="D153" s="14">
        <v>1</v>
      </c>
      <c r="E153" s="31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43</v>
      </c>
      <c r="D154" s="14">
        <v>52</v>
      </c>
      <c r="E154" s="31">
        <v>-0.17307692307692299</v>
      </c>
      <c r="F154" s="14">
        <v>4</v>
      </c>
      <c r="G154" s="14">
        <v>1</v>
      </c>
      <c r="H154" s="14">
        <v>32</v>
      </c>
      <c r="I154" s="14">
        <v>17</v>
      </c>
      <c r="J154" s="14">
        <v>0</v>
      </c>
      <c r="K154" s="14">
        <v>0</v>
      </c>
      <c r="L154" s="14">
        <v>0</v>
      </c>
      <c r="M154" s="14">
        <v>0</v>
      </c>
      <c r="N154" s="14">
        <v>25</v>
      </c>
      <c r="O154" s="14">
        <v>0</v>
      </c>
      <c r="P154" s="24">
        <v>17</v>
      </c>
    </row>
    <row r="155" spans="1:16" ht="22.5" x14ac:dyDescent="0.25">
      <c r="A155" s="30" t="s">
        <v>596</v>
      </c>
      <c r="B155" s="30" t="s">
        <v>597</v>
      </c>
      <c r="C155" s="14">
        <v>35</v>
      </c>
      <c r="D155" s="14">
        <v>34</v>
      </c>
      <c r="E155" s="31">
        <v>2.9411764705882401E-2</v>
      </c>
      <c r="F155" s="14">
        <v>2</v>
      </c>
      <c r="G155" s="14">
        <v>3</v>
      </c>
      <c r="H155" s="14">
        <v>12</v>
      </c>
      <c r="I155" s="14">
        <v>10</v>
      </c>
      <c r="J155" s="14">
        <v>0</v>
      </c>
      <c r="K155" s="14">
        <v>0</v>
      </c>
      <c r="L155" s="14">
        <v>0</v>
      </c>
      <c r="M155" s="14">
        <v>0</v>
      </c>
      <c r="N155" s="14">
        <v>38</v>
      </c>
      <c r="O155" s="14">
        <v>0</v>
      </c>
      <c r="P155" s="24">
        <v>12</v>
      </c>
    </row>
    <row r="156" spans="1:16" x14ac:dyDescent="0.25">
      <c r="A156" s="190" t="s">
        <v>598</v>
      </c>
      <c r="B156" s="191"/>
      <c r="C156" s="27">
        <v>63</v>
      </c>
      <c r="D156" s="27">
        <v>54</v>
      </c>
      <c r="E156" s="28">
        <v>0.16666666666666699</v>
      </c>
      <c r="F156" s="27">
        <v>3</v>
      </c>
      <c r="G156" s="27">
        <v>0</v>
      </c>
      <c r="H156" s="27">
        <v>10</v>
      </c>
      <c r="I156" s="27">
        <v>3</v>
      </c>
      <c r="J156" s="27">
        <v>3</v>
      </c>
      <c r="K156" s="27">
        <v>5</v>
      </c>
      <c r="L156" s="27">
        <v>0</v>
      </c>
      <c r="M156" s="27">
        <v>0</v>
      </c>
      <c r="N156" s="27">
        <v>2</v>
      </c>
      <c r="O156" s="27">
        <v>1</v>
      </c>
      <c r="P156" s="29">
        <v>7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1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1</v>
      </c>
    </row>
    <row r="161" spans="1:16" ht="22.5" x14ac:dyDescent="0.25">
      <c r="A161" s="30" t="s">
        <v>607</v>
      </c>
      <c r="B161" s="30" t="s">
        <v>608</v>
      </c>
      <c r="C161" s="14">
        <v>11</v>
      </c>
      <c r="D161" s="14">
        <v>8</v>
      </c>
      <c r="E161" s="31">
        <v>0.375</v>
      </c>
      <c r="F161" s="14">
        <v>0</v>
      </c>
      <c r="G161" s="14">
        <v>0</v>
      </c>
      <c r="H161" s="14">
        <v>4</v>
      </c>
      <c r="I161" s="14">
        <v>0</v>
      </c>
      <c r="J161" s="14">
        <v>2</v>
      </c>
      <c r="K161" s="14">
        <v>5</v>
      </c>
      <c r="L161" s="14">
        <v>0</v>
      </c>
      <c r="M161" s="14">
        <v>0</v>
      </c>
      <c r="N161" s="14">
        <v>0</v>
      </c>
      <c r="O161" s="14">
        <v>1</v>
      </c>
      <c r="P161" s="24">
        <v>2</v>
      </c>
    </row>
    <row r="162" spans="1:16" x14ac:dyDescent="0.25">
      <c r="A162" s="30" t="s">
        <v>609</v>
      </c>
      <c r="B162" s="30" t="s">
        <v>610</v>
      </c>
      <c r="C162" s="14">
        <v>28</v>
      </c>
      <c r="D162" s="14">
        <v>27</v>
      </c>
      <c r="E162" s="31">
        <v>3.7037037037037E-2</v>
      </c>
      <c r="F162" s="14">
        <v>0</v>
      </c>
      <c r="G162" s="14">
        <v>0</v>
      </c>
      <c r="H162" s="14">
        <v>2</v>
      </c>
      <c r="I162" s="14">
        <v>0</v>
      </c>
      <c r="J162" s="14">
        <v>1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3</v>
      </c>
      <c r="D163" s="14">
        <v>1</v>
      </c>
      <c r="E163" s="31">
        <v>2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7</v>
      </c>
      <c r="D164" s="14">
        <v>7</v>
      </c>
      <c r="E164" s="31">
        <v>0</v>
      </c>
      <c r="F164" s="14">
        <v>1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14</v>
      </c>
      <c r="D165" s="14">
        <v>11</v>
      </c>
      <c r="E165" s="31">
        <v>0.27272727272727298</v>
      </c>
      <c r="F165" s="14">
        <v>2</v>
      </c>
      <c r="G165" s="14">
        <v>0</v>
      </c>
      <c r="H165" s="14">
        <v>3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3</v>
      </c>
    </row>
    <row r="166" spans="1:16" x14ac:dyDescent="0.25">
      <c r="A166" s="190" t="s">
        <v>617</v>
      </c>
      <c r="B166" s="191"/>
      <c r="C166" s="27">
        <v>1256</v>
      </c>
      <c r="D166" s="27">
        <v>1395</v>
      </c>
      <c r="E166" s="28">
        <v>-9.9641577060931893E-2</v>
      </c>
      <c r="F166" s="27">
        <v>45</v>
      </c>
      <c r="G166" s="27">
        <v>41</v>
      </c>
      <c r="H166" s="27">
        <v>705</v>
      </c>
      <c r="I166" s="27">
        <v>634</v>
      </c>
      <c r="J166" s="27">
        <v>13</v>
      </c>
      <c r="K166" s="27">
        <v>13</v>
      </c>
      <c r="L166" s="27">
        <v>1</v>
      </c>
      <c r="M166" s="27">
        <v>0</v>
      </c>
      <c r="N166" s="27">
        <v>9</v>
      </c>
      <c r="O166" s="27">
        <v>216</v>
      </c>
      <c r="P166" s="29">
        <v>612</v>
      </c>
    </row>
    <row r="167" spans="1:16" ht="22.5" x14ac:dyDescent="0.25">
      <c r="A167" s="30" t="s">
        <v>618</v>
      </c>
      <c r="B167" s="30" t="s">
        <v>619</v>
      </c>
      <c r="C167" s="14">
        <v>40</v>
      </c>
      <c r="D167" s="14">
        <v>129</v>
      </c>
      <c r="E167" s="31">
        <v>-0.68992248062015504</v>
      </c>
      <c r="F167" s="14">
        <v>0</v>
      </c>
      <c r="G167" s="14">
        <v>0</v>
      </c>
      <c r="H167" s="14">
        <v>14</v>
      </c>
      <c r="I167" s="14">
        <v>5</v>
      </c>
      <c r="J167" s="14">
        <v>0</v>
      </c>
      <c r="K167" s="14">
        <v>0</v>
      </c>
      <c r="L167" s="14">
        <v>1</v>
      </c>
      <c r="M167" s="14">
        <v>0</v>
      </c>
      <c r="N167" s="14">
        <v>0</v>
      </c>
      <c r="O167" s="14">
        <v>8</v>
      </c>
      <c r="P167" s="24">
        <v>1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2</v>
      </c>
      <c r="E169" s="31">
        <v>-1</v>
      </c>
      <c r="F169" s="14">
        <v>0</v>
      </c>
      <c r="G169" s="14">
        <v>0</v>
      </c>
      <c r="H169" s="14">
        <v>2</v>
      </c>
      <c r="I169" s="14">
        <v>3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2</v>
      </c>
      <c r="E170" s="31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1</v>
      </c>
      <c r="D171" s="14">
        <v>3</v>
      </c>
      <c r="E171" s="31">
        <v>-0.66666666666666696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366</v>
      </c>
      <c r="D173" s="14">
        <v>491</v>
      </c>
      <c r="E173" s="31">
        <v>-0.25458248472505102</v>
      </c>
      <c r="F173" s="14">
        <v>4</v>
      </c>
      <c r="G173" s="14">
        <v>1</v>
      </c>
      <c r="H173" s="14">
        <v>227</v>
      </c>
      <c r="I173" s="14">
        <v>198</v>
      </c>
      <c r="J173" s="14">
        <v>5</v>
      </c>
      <c r="K173" s="14">
        <v>3</v>
      </c>
      <c r="L173" s="14">
        <v>0</v>
      </c>
      <c r="M173" s="14">
        <v>0</v>
      </c>
      <c r="N173" s="14">
        <v>2</v>
      </c>
      <c r="O173" s="14">
        <v>123</v>
      </c>
      <c r="P173" s="24">
        <v>191</v>
      </c>
    </row>
    <row r="174" spans="1:16" ht="22.5" x14ac:dyDescent="0.25">
      <c r="A174" s="30" t="s">
        <v>632</v>
      </c>
      <c r="B174" s="30" t="s">
        <v>633</v>
      </c>
      <c r="C174" s="14">
        <v>635</v>
      </c>
      <c r="D174" s="14">
        <v>569</v>
      </c>
      <c r="E174" s="31">
        <v>0.115992970123023</v>
      </c>
      <c r="F174" s="14">
        <v>34</v>
      </c>
      <c r="G174" s="14">
        <v>34</v>
      </c>
      <c r="H174" s="14">
        <v>319</v>
      </c>
      <c r="I174" s="14">
        <v>339</v>
      </c>
      <c r="J174" s="14">
        <v>4</v>
      </c>
      <c r="K174" s="14">
        <v>2</v>
      </c>
      <c r="L174" s="14">
        <v>0</v>
      </c>
      <c r="M174" s="14">
        <v>0</v>
      </c>
      <c r="N174" s="14">
        <v>6</v>
      </c>
      <c r="O174" s="14">
        <v>37</v>
      </c>
      <c r="P174" s="24">
        <v>385</v>
      </c>
    </row>
    <row r="175" spans="1:16" x14ac:dyDescent="0.25">
      <c r="A175" s="30" t="s">
        <v>634</v>
      </c>
      <c r="B175" s="30" t="s">
        <v>635</v>
      </c>
      <c r="C175" s="14">
        <v>214</v>
      </c>
      <c r="D175" s="14">
        <v>199</v>
      </c>
      <c r="E175" s="31">
        <v>7.5376884422110602E-2</v>
      </c>
      <c r="F175" s="14">
        <v>7</v>
      </c>
      <c r="G175" s="14">
        <v>6</v>
      </c>
      <c r="H175" s="14">
        <v>141</v>
      </c>
      <c r="I175" s="14">
        <v>89</v>
      </c>
      <c r="J175" s="14">
        <v>4</v>
      </c>
      <c r="K175" s="14">
        <v>8</v>
      </c>
      <c r="L175" s="14">
        <v>0</v>
      </c>
      <c r="M175" s="14">
        <v>0</v>
      </c>
      <c r="N175" s="14">
        <v>0</v>
      </c>
      <c r="O175" s="14">
        <v>48</v>
      </c>
      <c r="P175" s="24">
        <v>33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1</v>
      </c>
    </row>
    <row r="178" spans="1:16" x14ac:dyDescent="0.25">
      <c r="A178" s="190" t="s">
        <v>640</v>
      </c>
      <c r="B178" s="191"/>
      <c r="C178" s="27">
        <v>812</v>
      </c>
      <c r="D178" s="27">
        <v>821</v>
      </c>
      <c r="E178" s="28">
        <v>-1.0962241169305701E-2</v>
      </c>
      <c r="F178" s="27">
        <v>3642</v>
      </c>
      <c r="G178" s="27">
        <v>3538</v>
      </c>
      <c r="H178" s="27">
        <v>534</v>
      </c>
      <c r="I178" s="27">
        <v>522</v>
      </c>
      <c r="J178" s="27">
        <v>1</v>
      </c>
      <c r="K178" s="27">
        <v>2</v>
      </c>
      <c r="L178" s="27">
        <v>0</v>
      </c>
      <c r="M178" s="27">
        <v>1</v>
      </c>
      <c r="N178" s="27">
        <v>17</v>
      </c>
      <c r="O178" s="27">
        <v>3</v>
      </c>
      <c r="P178" s="29">
        <v>4342</v>
      </c>
    </row>
    <row r="179" spans="1:16" ht="22.5" x14ac:dyDescent="0.25">
      <c r="A179" s="30" t="s">
        <v>641</v>
      </c>
      <c r="B179" s="30" t="s">
        <v>642</v>
      </c>
      <c r="C179" s="14">
        <v>42</v>
      </c>
      <c r="D179" s="14">
        <v>33</v>
      </c>
      <c r="E179" s="31">
        <v>0.27272727272727298</v>
      </c>
      <c r="F179" s="14">
        <v>34</v>
      </c>
      <c r="G179" s="14">
        <v>31</v>
      </c>
      <c r="H179" s="14">
        <v>17</v>
      </c>
      <c r="I179" s="14">
        <v>10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35</v>
      </c>
    </row>
    <row r="180" spans="1:16" ht="22.5" x14ac:dyDescent="0.25">
      <c r="A180" s="30" t="s">
        <v>643</v>
      </c>
      <c r="B180" s="30" t="s">
        <v>644</v>
      </c>
      <c r="C180" s="14">
        <v>360</v>
      </c>
      <c r="D180" s="14">
        <v>369</v>
      </c>
      <c r="E180" s="31">
        <v>-2.4390243902439001E-2</v>
      </c>
      <c r="F180" s="14">
        <v>2085</v>
      </c>
      <c r="G180" s="14">
        <v>2106</v>
      </c>
      <c r="H180" s="14">
        <v>234</v>
      </c>
      <c r="I180" s="14">
        <v>222</v>
      </c>
      <c r="J180" s="14">
        <v>0</v>
      </c>
      <c r="K180" s="14">
        <v>0</v>
      </c>
      <c r="L180" s="14">
        <v>0</v>
      </c>
      <c r="M180" s="14">
        <v>1</v>
      </c>
      <c r="N180" s="14">
        <v>0</v>
      </c>
      <c r="O180" s="14">
        <v>1</v>
      </c>
      <c r="P180" s="24">
        <v>2502</v>
      </c>
    </row>
    <row r="181" spans="1:16" x14ac:dyDescent="0.25">
      <c r="A181" s="30" t="s">
        <v>645</v>
      </c>
      <c r="B181" s="30" t="s">
        <v>646</v>
      </c>
      <c r="C181" s="14">
        <v>64</v>
      </c>
      <c r="D181" s="14">
        <v>74</v>
      </c>
      <c r="E181" s="31">
        <v>-0.135135135135135</v>
      </c>
      <c r="F181" s="14">
        <v>59</v>
      </c>
      <c r="G181" s="14">
        <v>51</v>
      </c>
      <c r="H181" s="14">
        <v>39</v>
      </c>
      <c r="I181" s="14">
        <v>40</v>
      </c>
      <c r="J181" s="14">
        <v>1</v>
      </c>
      <c r="K181" s="14">
        <v>1</v>
      </c>
      <c r="L181" s="14">
        <v>0</v>
      </c>
      <c r="M181" s="14">
        <v>0</v>
      </c>
      <c r="N181" s="14">
        <v>0</v>
      </c>
      <c r="O181" s="14">
        <v>0</v>
      </c>
      <c r="P181" s="24">
        <v>88</v>
      </c>
    </row>
    <row r="182" spans="1:16" ht="22.5" x14ac:dyDescent="0.25">
      <c r="A182" s="30" t="s">
        <v>647</v>
      </c>
      <c r="B182" s="30" t="s">
        <v>648</v>
      </c>
      <c r="C182" s="14">
        <v>25</v>
      </c>
      <c r="D182" s="14">
        <v>23</v>
      </c>
      <c r="E182" s="31">
        <v>8.6956521739130405E-2</v>
      </c>
      <c r="F182" s="14">
        <v>6</v>
      </c>
      <c r="G182" s="14">
        <v>0</v>
      </c>
      <c r="H182" s="14">
        <v>4</v>
      </c>
      <c r="I182" s="14">
        <v>4</v>
      </c>
      <c r="J182" s="14">
        <v>0</v>
      </c>
      <c r="K182" s="14">
        <v>1</v>
      </c>
      <c r="L182" s="14">
        <v>0</v>
      </c>
      <c r="M182" s="14">
        <v>0</v>
      </c>
      <c r="N182" s="14">
        <v>0</v>
      </c>
      <c r="O182" s="14">
        <v>0</v>
      </c>
      <c r="P182" s="24">
        <v>8</v>
      </c>
    </row>
    <row r="183" spans="1:16" ht="22.5" x14ac:dyDescent="0.25">
      <c r="A183" s="30" t="s">
        <v>649</v>
      </c>
      <c r="B183" s="30" t="s">
        <v>650</v>
      </c>
      <c r="C183" s="14">
        <v>10</v>
      </c>
      <c r="D183" s="14">
        <v>11</v>
      </c>
      <c r="E183" s="31">
        <v>-9.0909090909090898E-2</v>
      </c>
      <c r="F183" s="14">
        <v>36</v>
      </c>
      <c r="G183" s="14">
        <v>48</v>
      </c>
      <c r="H183" s="14">
        <v>8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111</v>
      </c>
    </row>
    <row r="184" spans="1:16" ht="22.5" x14ac:dyDescent="0.25">
      <c r="A184" s="30" t="s">
        <v>651</v>
      </c>
      <c r="B184" s="30" t="s">
        <v>652</v>
      </c>
      <c r="C184" s="14">
        <v>299</v>
      </c>
      <c r="D184" s="14">
        <v>308</v>
      </c>
      <c r="E184" s="31">
        <v>-2.9220779220779199E-2</v>
      </c>
      <c r="F184" s="14">
        <v>1417</v>
      </c>
      <c r="G184" s="14">
        <v>1302</v>
      </c>
      <c r="H184" s="14">
        <v>231</v>
      </c>
      <c r="I184" s="14">
        <v>237</v>
      </c>
      <c r="J184" s="14">
        <v>0</v>
      </c>
      <c r="K184" s="14">
        <v>0</v>
      </c>
      <c r="L184" s="14">
        <v>0</v>
      </c>
      <c r="M184" s="14">
        <v>0</v>
      </c>
      <c r="N184" s="14">
        <v>17</v>
      </c>
      <c r="O184" s="14">
        <v>2</v>
      </c>
      <c r="P184" s="24">
        <v>1598</v>
      </c>
    </row>
    <row r="185" spans="1:16" ht="22.5" x14ac:dyDescent="0.25">
      <c r="A185" s="30" t="s">
        <v>653</v>
      </c>
      <c r="B185" s="30" t="s">
        <v>654</v>
      </c>
      <c r="C185" s="14">
        <v>12</v>
      </c>
      <c r="D185" s="14">
        <v>3</v>
      </c>
      <c r="E185" s="31">
        <v>3</v>
      </c>
      <c r="F185" s="14">
        <v>5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90" t="s">
        <v>655</v>
      </c>
      <c r="B186" s="191"/>
      <c r="C186" s="27">
        <v>505</v>
      </c>
      <c r="D186" s="27">
        <v>593</v>
      </c>
      <c r="E186" s="28">
        <v>-0.14839797639123101</v>
      </c>
      <c r="F186" s="27">
        <v>154</v>
      </c>
      <c r="G186" s="27">
        <v>164</v>
      </c>
      <c r="H186" s="27">
        <v>215</v>
      </c>
      <c r="I186" s="27">
        <v>245</v>
      </c>
      <c r="J186" s="27">
        <v>2</v>
      </c>
      <c r="K186" s="27">
        <v>3</v>
      </c>
      <c r="L186" s="27">
        <v>0</v>
      </c>
      <c r="M186" s="27">
        <v>0</v>
      </c>
      <c r="N186" s="27">
        <v>23</v>
      </c>
      <c r="O186" s="27">
        <v>2</v>
      </c>
      <c r="P186" s="29">
        <v>371</v>
      </c>
    </row>
    <row r="187" spans="1:16" x14ac:dyDescent="0.25">
      <c r="A187" s="30" t="s">
        <v>656</v>
      </c>
      <c r="B187" s="30" t="s">
        <v>657</v>
      </c>
      <c r="C187" s="14">
        <v>23</v>
      </c>
      <c r="D187" s="14">
        <v>36</v>
      </c>
      <c r="E187" s="31">
        <v>-0.36111111111111099</v>
      </c>
      <c r="F187" s="14">
        <v>0</v>
      </c>
      <c r="G187" s="14">
        <v>0</v>
      </c>
      <c r="H187" s="14">
        <v>5</v>
      </c>
      <c r="I187" s="14">
        <v>3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3</v>
      </c>
    </row>
    <row r="188" spans="1:16" ht="22.5" x14ac:dyDescent="0.25">
      <c r="A188" s="30" t="s">
        <v>658</v>
      </c>
      <c r="B188" s="30" t="s">
        <v>659</v>
      </c>
      <c r="C188" s="14">
        <v>1</v>
      </c>
      <c r="D188" s="14">
        <v>3</v>
      </c>
      <c r="E188" s="31">
        <v>-0.66666666666666696</v>
      </c>
      <c r="F188" s="14">
        <v>0</v>
      </c>
      <c r="G188" s="14">
        <v>0</v>
      </c>
      <c r="H188" s="14">
        <v>0</v>
      </c>
      <c r="I188" s="14">
        <v>0</v>
      </c>
      <c r="J188" s="14">
        <v>1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257</v>
      </c>
      <c r="D189" s="14">
        <v>330</v>
      </c>
      <c r="E189" s="31">
        <v>-0.221212121212121</v>
      </c>
      <c r="F189" s="14">
        <v>104</v>
      </c>
      <c r="G189" s="14">
        <v>103</v>
      </c>
      <c r="H189" s="14">
        <v>117</v>
      </c>
      <c r="I189" s="14">
        <v>83</v>
      </c>
      <c r="J189" s="14">
        <v>0</v>
      </c>
      <c r="K189" s="14">
        <v>0</v>
      </c>
      <c r="L189" s="14">
        <v>0</v>
      </c>
      <c r="M189" s="14">
        <v>0</v>
      </c>
      <c r="N189" s="14">
        <v>21</v>
      </c>
      <c r="O189" s="14">
        <v>2</v>
      </c>
      <c r="P189" s="24">
        <v>225</v>
      </c>
    </row>
    <row r="190" spans="1:16" ht="22.5" x14ac:dyDescent="0.25">
      <c r="A190" s="30" t="s">
        <v>662</v>
      </c>
      <c r="B190" s="30" t="s">
        <v>663</v>
      </c>
      <c r="C190" s="14">
        <v>2</v>
      </c>
      <c r="D190" s="14">
        <v>4</v>
      </c>
      <c r="E190" s="31">
        <v>-0.5</v>
      </c>
      <c r="F190" s="14">
        <v>1</v>
      </c>
      <c r="G190" s="14">
        <v>2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9</v>
      </c>
    </row>
    <row r="191" spans="1:16" ht="33.75" x14ac:dyDescent="0.25">
      <c r="A191" s="30" t="s">
        <v>664</v>
      </c>
      <c r="B191" s="30" t="s">
        <v>665</v>
      </c>
      <c r="C191" s="14">
        <v>67</v>
      </c>
      <c r="D191" s="14">
        <v>86</v>
      </c>
      <c r="E191" s="31">
        <v>-0.22093023255814001</v>
      </c>
      <c r="F191" s="14">
        <v>32</v>
      </c>
      <c r="G191" s="14">
        <v>39</v>
      </c>
      <c r="H191" s="14">
        <v>41</v>
      </c>
      <c r="I191" s="14">
        <v>140</v>
      </c>
      <c r="J191" s="14">
        <v>0</v>
      </c>
      <c r="K191" s="14">
        <v>2</v>
      </c>
      <c r="L191" s="14">
        <v>0</v>
      </c>
      <c r="M191" s="14">
        <v>0</v>
      </c>
      <c r="N191" s="14">
        <v>1</v>
      </c>
      <c r="O191" s="14">
        <v>0</v>
      </c>
      <c r="P191" s="24">
        <v>86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70</v>
      </c>
      <c r="D193" s="14">
        <v>73</v>
      </c>
      <c r="E193" s="31">
        <v>-4.1095890410958902E-2</v>
      </c>
      <c r="F193" s="14">
        <v>8</v>
      </c>
      <c r="G193" s="14">
        <v>9</v>
      </c>
      <c r="H193" s="14">
        <v>28</v>
      </c>
      <c r="I193" s="14">
        <v>12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26</v>
      </c>
    </row>
    <row r="194" spans="1:16" x14ac:dyDescent="0.25">
      <c r="A194" s="30" t="s">
        <v>670</v>
      </c>
      <c r="B194" s="30" t="s">
        <v>671</v>
      </c>
      <c r="C194" s="14">
        <v>12</v>
      </c>
      <c r="D194" s="14">
        <v>9</v>
      </c>
      <c r="E194" s="31">
        <v>0.33333333333333298</v>
      </c>
      <c r="F194" s="14">
        <v>3</v>
      </c>
      <c r="G194" s="14">
        <v>2</v>
      </c>
      <c r="H194" s="14">
        <v>6</v>
      </c>
      <c r="I194" s="14">
        <v>4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7</v>
      </c>
    </row>
    <row r="195" spans="1:16" ht="22.5" x14ac:dyDescent="0.25">
      <c r="A195" s="30" t="s">
        <v>672</v>
      </c>
      <c r="B195" s="30" t="s">
        <v>673</v>
      </c>
      <c r="C195" s="14">
        <v>1</v>
      </c>
      <c r="D195" s="14">
        <v>2</v>
      </c>
      <c r="E195" s="31">
        <v>-0.5</v>
      </c>
      <c r="F195" s="14">
        <v>0</v>
      </c>
      <c r="G195" s="14">
        <v>0</v>
      </c>
      <c r="H195" s="14">
        <v>1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2</v>
      </c>
      <c r="D196" s="14">
        <v>0</v>
      </c>
      <c r="E196" s="31">
        <v>0</v>
      </c>
      <c r="F196" s="14">
        <v>5</v>
      </c>
      <c r="G196" s="14">
        <v>8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10</v>
      </c>
    </row>
    <row r="197" spans="1:16" x14ac:dyDescent="0.25">
      <c r="A197" s="30" t="s">
        <v>676</v>
      </c>
      <c r="B197" s="30" t="s">
        <v>677</v>
      </c>
      <c r="C197" s="14">
        <v>51</v>
      </c>
      <c r="D197" s="14">
        <v>42</v>
      </c>
      <c r="E197" s="31">
        <v>0.214285714285714</v>
      </c>
      <c r="F197" s="14">
        <v>0</v>
      </c>
      <c r="G197" s="14">
        <v>0</v>
      </c>
      <c r="H197" s="14">
        <v>8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0</v>
      </c>
      <c r="E198" s="31">
        <v>0</v>
      </c>
      <c r="F198" s="14">
        <v>1</v>
      </c>
      <c r="G198" s="14">
        <v>1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25">
      <c r="A199" s="30" t="s">
        <v>680</v>
      </c>
      <c r="B199" s="30" t="s">
        <v>681</v>
      </c>
      <c r="C199" s="14">
        <v>18</v>
      </c>
      <c r="D199" s="14">
        <v>8</v>
      </c>
      <c r="E199" s="31">
        <v>1.25</v>
      </c>
      <c r="F199" s="14">
        <v>0</v>
      </c>
      <c r="G199" s="14">
        <v>0</v>
      </c>
      <c r="H199" s="14">
        <v>7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2</v>
      </c>
    </row>
    <row r="200" spans="1:16" ht="22.5" x14ac:dyDescent="0.25">
      <c r="A200" s="30" t="s">
        <v>682</v>
      </c>
      <c r="B200" s="30" t="s">
        <v>683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90" t="s">
        <v>684</v>
      </c>
      <c r="B201" s="191"/>
      <c r="C201" s="27">
        <v>148</v>
      </c>
      <c r="D201" s="27">
        <v>177</v>
      </c>
      <c r="E201" s="28">
        <v>-0.16384180790960501</v>
      </c>
      <c r="F201" s="27">
        <v>52</v>
      </c>
      <c r="G201" s="27">
        <v>60</v>
      </c>
      <c r="H201" s="27">
        <v>67</v>
      </c>
      <c r="I201" s="27">
        <v>55</v>
      </c>
      <c r="J201" s="27">
        <v>0</v>
      </c>
      <c r="K201" s="27">
        <v>0</v>
      </c>
      <c r="L201" s="27">
        <v>2</v>
      </c>
      <c r="M201" s="27">
        <v>3</v>
      </c>
      <c r="N201" s="27">
        <v>20</v>
      </c>
      <c r="O201" s="27">
        <v>0</v>
      </c>
      <c r="P201" s="29">
        <v>125</v>
      </c>
    </row>
    <row r="202" spans="1:16" x14ac:dyDescent="0.25">
      <c r="A202" s="30" t="s">
        <v>685</v>
      </c>
      <c r="B202" s="30" t="s">
        <v>686</v>
      </c>
      <c r="C202" s="14">
        <v>24</v>
      </c>
      <c r="D202" s="14">
        <v>25</v>
      </c>
      <c r="E202" s="31">
        <v>-0.04</v>
      </c>
      <c r="F202" s="14">
        <v>0</v>
      </c>
      <c r="G202" s="14">
        <v>0</v>
      </c>
      <c r="H202" s="14">
        <v>7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12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2</v>
      </c>
      <c r="E204" s="31">
        <v>-1</v>
      </c>
      <c r="F204" s="14">
        <v>0</v>
      </c>
      <c r="G204" s="14">
        <v>0</v>
      </c>
      <c r="H204" s="14">
        <v>2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96</v>
      </c>
      <c r="D206" s="14">
        <v>112</v>
      </c>
      <c r="E206" s="31">
        <v>-0.14285714285714299</v>
      </c>
      <c r="F206" s="14">
        <v>52</v>
      </c>
      <c r="G206" s="14">
        <v>60</v>
      </c>
      <c r="H206" s="14">
        <v>49</v>
      </c>
      <c r="I206" s="14">
        <v>50</v>
      </c>
      <c r="J206" s="14">
        <v>0</v>
      </c>
      <c r="K206" s="14">
        <v>0</v>
      </c>
      <c r="L206" s="14">
        <v>0</v>
      </c>
      <c r="M206" s="14">
        <v>0</v>
      </c>
      <c r="N206" s="14">
        <v>7</v>
      </c>
      <c r="O206" s="14">
        <v>0</v>
      </c>
      <c r="P206" s="24">
        <v>122</v>
      </c>
    </row>
    <row r="207" spans="1:16" ht="22.5" x14ac:dyDescent="0.25">
      <c r="A207" s="30" t="s">
        <v>695</v>
      </c>
      <c r="B207" s="30" t="s">
        <v>696</v>
      </c>
      <c r="C207" s="14">
        <v>1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1</v>
      </c>
      <c r="M208" s="14">
        <v>1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1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2</v>
      </c>
      <c r="D212" s="14">
        <v>2</v>
      </c>
      <c r="E212" s="31">
        <v>0</v>
      </c>
      <c r="F212" s="14">
        <v>0</v>
      </c>
      <c r="G212" s="14">
        <v>0</v>
      </c>
      <c r="H212" s="14">
        <v>5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1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2</v>
      </c>
      <c r="D214" s="14">
        <v>4</v>
      </c>
      <c r="E214" s="31">
        <v>-0.5</v>
      </c>
      <c r="F214" s="14">
        <v>0</v>
      </c>
      <c r="G214" s="14">
        <v>0</v>
      </c>
      <c r="H214" s="14">
        <v>2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1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18</v>
      </c>
      <c r="D218" s="14">
        <v>27</v>
      </c>
      <c r="E218" s="31">
        <v>-0.33333333333333298</v>
      </c>
      <c r="F218" s="14">
        <v>0</v>
      </c>
      <c r="G218" s="14">
        <v>0</v>
      </c>
      <c r="H218" s="14">
        <v>1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4</v>
      </c>
      <c r="D222" s="14">
        <v>3</v>
      </c>
      <c r="E222" s="31">
        <v>0.33333333333333298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1680</v>
      </c>
      <c r="D223" s="27">
        <v>1256</v>
      </c>
      <c r="E223" s="28">
        <v>0.337579617834395</v>
      </c>
      <c r="F223" s="27">
        <v>869</v>
      </c>
      <c r="G223" s="27">
        <v>578</v>
      </c>
      <c r="H223" s="27">
        <v>603</v>
      </c>
      <c r="I223" s="27">
        <v>460</v>
      </c>
      <c r="J223" s="27">
        <v>0</v>
      </c>
      <c r="K223" s="27">
        <v>1</v>
      </c>
      <c r="L223" s="27">
        <v>1</v>
      </c>
      <c r="M223" s="27">
        <v>0</v>
      </c>
      <c r="N223" s="27">
        <v>3</v>
      </c>
      <c r="O223" s="27">
        <v>30</v>
      </c>
      <c r="P223" s="29">
        <v>761</v>
      </c>
    </row>
    <row r="224" spans="1:16" x14ac:dyDescent="0.25">
      <c r="A224" s="30" t="s">
        <v>728</v>
      </c>
      <c r="B224" s="30" t="s">
        <v>729</v>
      </c>
      <c r="C224" s="14">
        <v>1</v>
      </c>
      <c r="D224" s="14">
        <v>2</v>
      </c>
      <c r="E224" s="31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2</v>
      </c>
      <c r="D229" s="14">
        <v>2</v>
      </c>
      <c r="E229" s="31">
        <v>0</v>
      </c>
      <c r="F229" s="14">
        <v>1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4</v>
      </c>
    </row>
    <row r="230" spans="1:16" ht="22.5" x14ac:dyDescent="0.25">
      <c r="A230" s="30" t="s">
        <v>740</v>
      </c>
      <c r="B230" s="30" t="s">
        <v>741</v>
      </c>
      <c r="C230" s="14">
        <v>5</v>
      </c>
      <c r="D230" s="14">
        <v>4</v>
      </c>
      <c r="E230" s="31">
        <v>0.25</v>
      </c>
      <c r="F230" s="14">
        <v>2</v>
      </c>
      <c r="G230" s="14">
        <v>3</v>
      </c>
      <c r="H230" s="14">
        <v>2</v>
      </c>
      <c r="I230" s="14">
        <v>6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2</v>
      </c>
    </row>
    <row r="231" spans="1:16" x14ac:dyDescent="0.25">
      <c r="A231" s="30" t="s">
        <v>742</v>
      </c>
      <c r="B231" s="30" t="s">
        <v>743</v>
      </c>
      <c r="C231" s="14">
        <v>52</v>
      </c>
      <c r="D231" s="14">
        <v>60</v>
      </c>
      <c r="E231" s="31">
        <v>-0.133333333333333</v>
      </c>
      <c r="F231" s="14">
        <v>4</v>
      </c>
      <c r="G231" s="14">
        <v>3</v>
      </c>
      <c r="H231" s="14">
        <v>20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17</v>
      </c>
    </row>
    <row r="232" spans="1:16" x14ac:dyDescent="0.25">
      <c r="A232" s="30" t="s">
        <v>744</v>
      </c>
      <c r="B232" s="30" t="s">
        <v>745</v>
      </c>
      <c r="C232" s="14">
        <v>58</v>
      </c>
      <c r="D232" s="14">
        <v>54</v>
      </c>
      <c r="E232" s="31">
        <v>7.4074074074074098E-2</v>
      </c>
      <c r="F232" s="14">
        <v>14</v>
      </c>
      <c r="G232" s="14">
        <v>12</v>
      </c>
      <c r="H232" s="14">
        <v>28</v>
      </c>
      <c r="I232" s="14">
        <v>22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40</v>
      </c>
    </row>
    <row r="233" spans="1:16" x14ac:dyDescent="0.25">
      <c r="A233" s="30" t="s">
        <v>746</v>
      </c>
      <c r="B233" s="30" t="s">
        <v>747</v>
      </c>
      <c r="C233" s="14">
        <v>44</v>
      </c>
      <c r="D233" s="14">
        <v>45</v>
      </c>
      <c r="E233" s="31">
        <v>-2.2222222222222199E-2</v>
      </c>
      <c r="F233" s="14">
        <v>1</v>
      </c>
      <c r="G233" s="14">
        <v>0</v>
      </c>
      <c r="H233" s="14">
        <v>18</v>
      </c>
      <c r="I233" s="14">
        <v>11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10</v>
      </c>
    </row>
    <row r="234" spans="1:16" ht="22.5" x14ac:dyDescent="0.25">
      <c r="A234" s="30" t="s">
        <v>748</v>
      </c>
      <c r="B234" s="30" t="s">
        <v>749</v>
      </c>
      <c r="C234" s="14">
        <v>5</v>
      </c>
      <c r="D234" s="14">
        <v>5</v>
      </c>
      <c r="E234" s="31">
        <v>0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33.75" x14ac:dyDescent="0.25">
      <c r="A235" s="30" t="s">
        <v>750</v>
      </c>
      <c r="B235" s="30" t="s">
        <v>751</v>
      </c>
      <c r="C235" s="14">
        <v>12</v>
      </c>
      <c r="D235" s="14">
        <v>6</v>
      </c>
      <c r="E235" s="31">
        <v>1</v>
      </c>
      <c r="F235" s="14">
        <v>0</v>
      </c>
      <c r="G235" s="14">
        <v>2</v>
      </c>
      <c r="H235" s="14">
        <v>4</v>
      </c>
      <c r="I235" s="14">
        <v>19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8</v>
      </c>
    </row>
    <row r="236" spans="1:16" x14ac:dyDescent="0.25">
      <c r="A236" s="30" t="s">
        <v>752</v>
      </c>
      <c r="B236" s="30" t="s">
        <v>753</v>
      </c>
      <c r="C236" s="14">
        <v>4</v>
      </c>
      <c r="D236" s="14">
        <v>2</v>
      </c>
      <c r="E236" s="31">
        <v>1</v>
      </c>
      <c r="F236" s="14">
        <v>0</v>
      </c>
      <c r="G236" s="14">
        <v>0</v>
      </c>
      <c r="H236" s="14">
        <v>1</v>
      </c>
      <c r="I236" s="14">
        <v>5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1482</v>
      </c>
      <c r="D238" s="14">
        <v>1057</v>
      </c>
      <c r="E238" s="31">
        <v>0.40208136234626302</v>
      </c>
      <c r="F238" s="14">
        <v>846</v>
      </c>
      <c r="G238" s="14">
        <v>555</v>
      </c>
      <c r="H238" s="14">
        <v>522</v>
      </c>
      <c r="I238" s="14">
        <v>382</v>
      </c>
      <c r="J238" s="14">
        <v>0</v>
      </c>
      <c r="K238" s="14">
        <v>1</v>
      </c>
      <c r="L238" s="14">
        <v>1</v>
      </c>
      <c r="M238" s="14">
        <v>0</v>
      </c>
      <c r="N238" s="14">
        <v>1</v>
      </c>
      <c r="O238" s="14">
        <v>30</v>
      </c>
      <c r="P238" s="24">
        <v>676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2</v>
      </c>
      <c r="D241" s="14">
        <v>2</v>
      </c>
      <c r="E241" s="31">
        <v>0</v>
      </c>
      <c r="F241" s="14">
        <v>1</v>
      </c>
      <c r="G241" s="14">
        <v>0</v>
      </c>
      <c r="H241" s="14">
        <v>1</v>
      </c>
      <c r="I241" s="14">
        <v>2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45" x14ac:dyDescent="0.25">
      <c r="A242" s="30" t="s">
        <v>764</v>
      </c>
      <c r="B242" s="30" t="s">
        <v>765</v>
      </c>
      <c r="C242" s="14">
        <v>11</v>
      </c>
      <c r="D242" s="14">
        <v>13</v>
      </c>
      <c r="E242" s="31">
        <v>-0.15384615384615399</v>
      </c>
      <c r="F242" s="14">
        <v>0</v>
      </c>
      <c r="G242" s="14">
        <v>2</v>
      </c>
      <c r="H242" s="14">
        <v>6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766</v>
      </c>
      <c r="B243" s="30" t="s">
        <v>767</v>
      </c>
      <c r="C243" s="14">
        <v>2</v>
      </c>
      <c r="D243" s="14">
        <v>3</v>
      </c>
      <c r="E243" s="31">
        <v>-0.33333333333333298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13</v>
      </c>
      <c r="D244" s="27">
        <v>9</v>
      </c>
      <c r="E244" s="28">
        <v>0.44444444444444398</v>
      </c>
      <c r="F244" s="27">
        <v>2</v>
      </c>
      <c r="G244" s="27">
        <v>1</v>
      </c>
      <c r="H244" s="27">
        <v>0</v>
      </c>
      <c r="I244" s="27">
        <v>2</v>
      </c>
      <c r="J244" s="27">
        <v>0</v>
      </c>
      <c r="K244" s="27">
        <v>1</v>
      </c>
      <c r="L244" s="27">
        <v>0</v>
      </c>
      <c r="M244" s="27">
        <v>0</v>
      </c>
      <c r="N244" s="27">
        <v>9</v>
      </c>
      <c r="O244" s="27">
        <v>0</v>
      </c>
      <c r="P244" s="29">
        <v>13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1</v>
      </c>
      <c r="E248" s="31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7</v>
      </c>
      <c r="D249" s="14">
        <v>2</v>
      </c>
      <c r="E249" s="31">
        <v>2.5</v>
      </c>
      <c r="F249" s="14">
        <v>2</v>
      </c>
      <c r="G249" s="14">
        <v>1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9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2</v>
      </c>
      <c r="E250" s="31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2</v>
      </c>
    </row>
    <row r="253" spans="1:16" ht="22.5" x14ac:dyDescent="0.25">
      <c r="A253" s="30" t="s">
        <v>785</v>
      </c>
      <c r="B253" s="30" t="s">
        <v>786</v>
      </c>
      <c r="C253" s="14">
        <v>1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1</v>
      </c>
      <c r="L253" s="14">
        <v>0</v>
      </c>
      <c r="M253" s="14">
        <v>0</v>
      </c>
      <c r="N253" s="14">
        <v>0</v>
      </c>
      <c r="O253" s="14">
        <v>0</v>
      </c>
      <c r="P253" s="24">
        <v>11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2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1</v>
      </c>
      <c r="E257" s="31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1</v>
      </c>
      <c r="E258" s="31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3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2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350</v>
      </c>
      <c r="D271" s="27">
        <v>335</v>
      </c>
      <c r="E271" s="28">
        <v>4.47761194029851E-2</v>
      </c>
      <c r="F271" s="27">
        <v>570</v>
      </c>
      <c r="G271" s="27">
        <v>478</v>
      </c>
      <c r="H271" s="27">
        <v>215</v>
      </c>
      <c r="I271" s="27">
        <v>287</v>
      </c>
      <c r="J271" s="27">
        <v>1</v>
      </c>
      <c r="K271" s="27">
        <v>4</v>
      </c>
      <c r="L271" s="27">
        <v>0</v>
      </c>
      <c r="M271" s="27">
        <v>2</v>
      </c>
      <c r="N271" s="27">
        <v>2</v>
      </c>
      <c r="O271" s="27">
        <v>10</v>
      </c>
      <c r="P271" s="29">
        <v>841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136</v>
      </c>
      <c r="D273" s="14">
        <v>161</v>
      </c>
      <c r="E273" s="31">
        <v>-0.15527950310558999</v>
      </c>
      <c r="F273" s="14">
        <v>203</v>
      </c>
      <c r="G273" s="14">
        <v>241</v>
      </c>
      <c r="H273" s="14">
        <v>112</v>
      </c>
      <c r="I273" s="14">
        <v>149</v>
      </c>
      <c r="J273" s="14">
        <v>1</v>
      </c>
      <c r="K273" s="14">
        <v>1</v>
      </c>
      <c r="L273" s="14">
        <v>0</v>
      </c>
      <c r="M273" s="14">
        <v>0</v>
      </c>
      <c r="N273" s="14">
        <v>0</v>
      </c>
      <c r="O273" s="14">
        <v>5</v>
      </c>
      <c r="P273" s="24">
        <v>332</v>
      </c>
    </row>
    <row r="274" spans="1:16" ht="33.75" x14ac:dyDescent="0.25">
      <c r="A274" s="30" t="s">
        <v>826</v>
      </c>
      <c r="B274" s="30" t="s">
        <v>827</v>
      </c>
      <c r="C274" s="14">
        <v>146</v>
      </c>
      <c r="D274" s="14">
        <v>122</v>
      </c>
      <c r="E274" s="31">
        <v>0.19672131147541</v>
      </c>
      <c r="F274" s="14">
        <v>355</v>
      </c>
      <c r="G274" s="14">
        <v>228</v>
      </c>
      <c r="H274" s="14">
        <v>77</v>
      </c>
      <c r="I274" s="14">
        <v>80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2</v>
      </c>
      <c r="P274" s="24">
        <v>413</v>
      </c>
    </row>
    <row r="275" spans="1:16" ht="22.5" x14ac:dyDescent="0.25">
      <c r="A275" s="30" t="s">
        <v>828</v>
      </c>
      <c r="B275" s="30" t="s">
        <v>829</v>
      </c>
      <c r="C275" s="14">
        <v>3</v>
      </c>
      <c r="D275" s="14">
        <v>5</v>
      </c>
      <c r="E275" s="31">
        <v>-0.4</v>
      </c>
      <c r="F275" s="14">
        <v>5</v>
      </c>
      <c r="G275" s="14">
        <v>3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17</v>
      </c>
    </row>
    <row r="276" spans="1:16" x14ac:dyDescent="0.25">
      <c r="A276" s="30" t="s">
        <v>830</v>
      </c>
      <c r="B276" s="30" t="s">
        <v>831</v>
      </c>
      <c r="C276" s="14">
        <v>4</v>
      </c>
      <c r="D276" s="14">
        <v>3</v>
      </c>
      <c r="E276" s="31">
        <v>0.33333333333333298</v>
      </c>
      <c r="F276" s="14">
        <v>1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3</v>
      </c>
    </row>
    <row r="277" spans="1:16" ht="22.5" x14ac:dyDescent="0.25">
      <c r="A277" s="30" t="s">
        <v>832</v>
      </c>
      <c r="B277" s="30" t="s">
        <v>833</v>
      </c>
      <c r="C277" s="14">
        <v>26</v>
      </c>
      <c r="D277" s="14">
        <v>23</v>
      </c>
      <c r="E277" s="31">
        <v>0.13043478260869601</v>
      </c>
      <c r="F277" s="14">
        <v>5</v>
      </c>
      <c r="G277" s="14">
        <v>4</v>
      </c>
      <c r="H277" s="14">
        <v>11</v>
      </c>
      <c r="I277" s="14">
        <v>18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3</v>
      </c>
      <c r="P277" s="24">
        <v>26</v>
      </c>
    </row>
    <row r="278" spans="1:16" ht="22.5" x14ac:dyDescent="0.25">
      <c r="A278" s="30" t="s">
        <v>834</v>
      </c>
      <c r="B278" s="30" t="s">
        <v>835</v>
      </c>
      <c r="C278" s="14">
        <v>19</v>
      </c>
      <c r="D278" s="14">
        <v>10</v>
      </c>
      <c r="E278" s="31">
        <v>0.9</v>
      </c>
      <c r="F278" s="14">
        <v>1</v>
      </c>
      <c r="G278" s="14">
        <v>1</v>
      </c>
      <c r="H278" s="14">
        <v>14</v>
      </c>
      <c r="I278" s="14">
        <v>17</v>
      </c>
      <c r="J278" s="14">
        <v>0</v>
      </c>
      <c r="K278" s="14">
        <v>1</v>
      </c>
      <c r="L278" s="14">
        <v>0</v>
      </c>
      <c r="M278" s="14">
        <v>1</v>
      </c>
      <c r="N278" s="14">
        <v>0</v>
      </c>
      <c r="O278" s="14">
        <v>0</v>
      </c>
      <c r="P278" s="24">
        <v>32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4">
        <v>3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1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1</v>
      </c>
      <c r="O280" s="14">
        <v>0</v>
      </c>
      <c r="P280" s="24">
        <v>1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1</v>
      </c>
      <c r="E283" s="31">
        <v>-1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1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3</v>
      </c>
      <c r="D288" s="14">
        <v>3</v>
      </c>
      <c r="E288" s="31">
        <v>0</v>
      </c>
      <c r="F288" s="14">
        <v>0</v>
      </c>
      <c r="G288" s="14">
        <v>0</v>
      </c>
      <c r="H288" s="14">
        <v>0</v>
      </c>
      <c r="I288" s="14">
        <v>1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1</v>
      </c>
      <c r="E289" s="31">
        <v>-1</v>
      </c>
      <c r="F289" s="14">
        <v>0</v>
      </c>
      <c r="G289" s="14">
        <v>1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2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17</v>
      </c>
      <c r="J291" s="14">
        <v>0</v>
      </c>
      <c r="K291" s="14">
        <v>1</v>
      </c>
      <c r="L291" s="14">
        <v>0</v>
      </c>
      <c r="M291" s="14">
        <v>1</v>
      </c>
      <c r="N291" s="14">
        <v>0</v>
      </c>
      <c r="O291" s="14">
        <v>0</v>
      </c>
      <c r="P291" s="24">
        <v>5</v>
      </c>
    </row>
    <row r="292" spans="1:16" ht="22.5" x14ac:dyDescent="0.25">
      <c r="A292" s="30" t="s">
        <v>862</v>
      </c>
      <c r="B292" s="30" t="s">
        <v>863</v>
      </c>
      <c r="C292" s="14">
        <v>1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2</v>
      </c>
      <c r="D294" s="14">
        <v>3</v>
      </c>
      <c r="E294" s="31">
        <v>-0.33333333333333298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7</v>
      </c>
    </row>
    <row r="295" spans="1:16" ht="22.5" x14ac:dyDescent="0.25">
      <c r="A295" s="30" t="s">
        <v>868</v>
      </c>
      <c r="B295" s="30" t="s">
        <v>869</v>
      </c>
      <c r="C295" s="14">
        <v>7</v>
      </c>
      <c r="D295" s="14">
        <v>2</v>
      </c>
      <c r="E295" s="31">
        <v>2.5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1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1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1</v>
      </c>
      <c r="D301" s="27">
        <v>1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1</v>
      </c>
      <c r="D304" s="14">
        <v>1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90" t="s">
        <v>887</v>
      </c>
      <c r="B305" s="191"/>
      <c r="C305" s="27">
        <v>11</v>
      </c>
      <c r="D305" s="27">
        <v>13</v>
      </c>
      <c r="E305" s="28">
        <v>-0.15384615384615399</v>
      </c>
      <c r="F305" s="27">
        <v>0</v>
      </c>
      <c r="G305" s="27">
        <v>0</v>
      </c>
      <c r="H305" s="27">
        <v>1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2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2</v>
      </c>
      <c r="E306" s="31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2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11</v>
      </c>
      <c r="D308" s="14">
        <v>11</v>
      </c>
      <c r="E308" s="31">
        <v>0</v>
      </c>
      <c r="F308" s="14">
        <v>0</v>
      </c>
      <c r="G308" s="14">
        <v>0</v>
      </c>
      <c r="H308" s="14">
        <v>1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19</v>
      </c>
      <c r="D312" s="27">
        <v>19</v>
      </c>
      <c r="E312" s="28">
        <v>0</v>
      </c>
      <c r="F312" s="27">
        <v>0</v>
      </c>
      <c r="G312" s="27">
        <v>0</v>
      </c>
      <c r="H312" s="27">
        <v>21</v>
      </c>
      <c r="I312" s="27">
        <v>12</v>
      </c>
      <c r="J312" s="27">
        <v>0</v>
      </c>
      <c r="K312" s="27">
        <v>0</v>
      </c>
      <c r="L312" s="27">
        <v>0</v>
      </c>
      <c r="M312" s="27">
        <v>0</v>
      </c>
      <c r="N312" s="27">
        <v>1</v>
      </c>
      <c r="O312" s="27">
        <v>0</v>
      </c>
      <c r="P312" s="29">
        <v>6</v>
      </c>
    </row>
    <row r="313" spans="1:16" x14ac:dyDescent="0.25">
      <c r="A313" s="30" t="s">
        <v>901</v>
      </c>
      <c r="B313" s="30" t="s">
        <v>902</v>
      </c>
      <c r="C313" s="14">
        <v>16</v>
      </c>
      <c r="D313" s="14">
        <v>19</v>
      </c>
      <c r="E313" s="31">
        <v>-0.157894736842105</v>
      </c>
      <c r="F313" s="14">
        <v>0</v>
      </c>
      <c r="G313" s="14">
        <v>0</v>
      </c>
      <c r="H313" s="14">
        <v>19</v>
      </c>
      <c r="I313" s="14">
        <v>10</v>
      </c>
      <c r="J313" s="14">
        <v>0</v>
      </c>
      <c r="K313" s="14">
        <v>0</v>
      </c>
      <c r="L313" s="14">
        <v>0</v>
      </c>
      <c r="M313" s="14">
        <v>0</v>
      </c>
      <c r="N313" s="14">
        <v>1</v>
      </c>
      <c r="O313" s="14">
        <v>0</v>
      </c>
      <c r="P313" s="24">
        <v>6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3</v>
      </c>
      <c r="D315" s="14">
        <v>0</v>
      </c>
      <c r="E315" s="31">
        <v>0</v>
      </c>
      <c r="F315" s="14">
        <v>0</v>
      </c>
      <c r="G315" s="14">
        <v>0</v>
      </c>
      <c r="H315" s="14">
        <v>2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3</v>
      </c>
      <c r="D318" s="27">
        <v>1</v>
      </c>
      <c r="E318" s="28">
        <v>2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5</v>
      </c>
    </row>
    <row r="319" spans="1:16" x14ac:dyDescent="0.25">
      <c r="A319" s="30" t="s">
        <v>912</v>
      </c>
      <c r="B319" s="30" t="s">
        <v>913</v>
      </c>
      <c r="C319" s="14">
        <v>3</v>
      </c>
      <c r="D319" s="14">
        <v>1</v>
      </c>
      <c r="E319" s="31">
        <v>2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5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40888</v>
      </c>
      <c r="D323" s="27">
        <v>40968</v>
      </c>
      <c r="E323" s="28">
        <v>-1.95274360476469E-3</v>
      </c>
      <c r="F323" s="27">
        <v>2060</v>
      </c>
      <c r="G323" s="27">
        <v>0</v>
      </c>
      <c r="H323" s="27">
        <v>1029</v>
      </c>
      <c r="I323" s="27">
        <v>0</v>
      </c>
      <c r="J323" s="27">
        <v>16</v>
      </c>
      <c r="K323" s="27">
        <v>0</v>
      </c>
      <c r="L323" s="27">
        <v>5</v>
      </c>
      <c r="M323" s="27">
        <v>0</v>
      </c>
      <c r="N323" s="27">
        <v>37</v>
      </c>
      <c r="O323" s="27">
        <v>49</v>
      </c>
      <c r="P323" s="29">
        <v>19</v>
      </c>
    </row>
    <row r="324" spans="1:16" x14ac:dyDescent="0.25">
      <c r="A324" s="30" t="s">
        <v>920</v>
      </c>
      <c r="B324" s="30" t="s">
        <v>921</v>
      </c>
      <c r="C324" s="14">
        <v>40888</v>
      </c>
      <c r="D324" s="14">
        <v>40968</v>
      </c>
      <c r="E324" s="31">
        <v>-1.95274360476469E-3</v>
      </c>
      <c r="F324" s="14">
        <v>2060</v>
      </c>
      <c r="G324" s="14">
        <v>0</v>
      </c>
      <c r="H324" s="14">
        <v>1029</v>
      </c>
      <c r="I324" s="14">
        <v>0</v>
      </c>
      <c r="J324" s="14">
        <v>16</v>
      </c>
      <c r="K324" s="14">
        <v>0</v>
      </c>
      <c r="L324" s="14">
        <v>5</v>
      </c>
      <c r="M324" s="14">
        <v>0</v>
      </c>
      <c r="N324" s="14">
        <v>37</v>
      </c>
      <c r="O324" s="14">
        <v>49</v>
      </c>
      <c r="P324" s="24">
        <v>19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95130</v>
      </c>
      <c r="D341" s="32">
        <v>86891</v>
      </c>
      <c r="E341" s="33">
        <v>9.48199468299364E-2</v>
      </c>
      <c r="F341" s="32">
        <v>12120</v>
      </c>
      <c r="G341" s="32">
        <v>7233</v>
      </c>
      <c r="H341" s="32">
        <v>8170</v>
      </c>
      <c r="I341" s="32">
        <v>5678</v>
      </c>
      <c r="J341" s="32">
        <v>139</v>
      </c>
      <c r="K341" s="32">
        <v>111</v>
      </c>
      <c r="L341" s="32">
        <v>29</v>
      </c>
      <c r="M341" s="32">
        <v>18</v>
      </c>
      <c r="N341" s="32">
        <v>596</v>
      </c>
      <c r="O341" s="32">
        <v>560</v>
      </c>
      <c r="P341" s="32">
        <v>12122</v>
      </c>
    </row>
  </sheetData>
  <sheetProtection algorithmName="SHA-512" hashValue="2y9oTfwhSMjTN9VGoyWs0JpqwXTESeI4MKHMjUPwmJVC7+N5tSZ4zcpf4C6Xl+LnP8FjpQ3Cw4aX/bSrCy7FPg==" saltValue="k/HPu4e/bKdGULtNY2JJf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5</v>
      </c>
    </row>
    <row r="6" spans="1:3" x14ac:dyDescent="0.25">
      <c r="A6" s="181"/>
      <c r="B6" s="13" t="s">
        <v>329</v>
      </c>
      <c r="C6" s="24">
        <v>530</v>
      </c>
    </row>
    <row r="7" spans="1:3" x14ac:dyDescent="0.25">
      <c r="A7" s="181"/>
      <c r="B7" s="13" t="s">
        <v>956</v>
      </c>
      <c r="C7" s="24">
        <v>25</v>
      </c>
    </row>
    <row r="8" spans="1:3" x14ac:dyDescent="0.25">
      <c r="A8" s="181"/>
      <c r="B8" s="13" t="s">
        <v>957</v>
      </c>
      <c r="C8" s="24">
        <v>29</v>
      </c>
    </row>
    <row r="9" spans="1:3" x14ac:dyDescent="0.25">
      <c r="A9" s="181"/>
      <c r="B9" s="13" t="s">
        <v>958</v>
      </c>
      <c r="C9" s="24">
        <v>84</v>
      </c>
    </row>
    <row r="10" spans="1:3" x14ac:dyDescent="0.25">
      <c r="A10" s="181"/>
      <c r="B10" s="13" t="s">
        <v>959</v>
      </c>
      <c r="C10" s="24">
        <v>99</v>
      </c>
    </row>
    <row r="11" spans="1:3" x14ac:dyDescent="0.25">
      <c r="A11" s="181"/>
      <c r="B11" s="13" t="s">
        <v>960</v>
      </c>
      <c r="C11" s="24">
        <v>377</v>
      </c>
    </row>
    <row r="12" spans="1:3" x14ac:dyDescent="0.25">
      <c r="A12" s="181"/>
      <c r="B12" s="13" t="s">
        <v>513</v>
      </c>
      <c r="C12" s="24">
        <v>82</v>
      </c>
    </row>
    <row r="13" spans="1:3" x14ac:dyDescent="0.25">
      <c r="A13" s="181"/>
      <c r="B13" s="13" t="s">
        <v>961</v>
      </c>
      <c r="C13" s="24">
        <v>45</v>
      </c>
    </row>
    <row r="14" spans="1:3" x14ac:dyDescent="0.25">
      <c r="A14" s="181"/>
      <c r="B14" s="13" t="s">
        <v>962</v>
      </c>
      <c r="C14" s="24">
        <v>0</v>
      </c>
    </row>
    <row r="15" spans="1:3" x14ac:dyDescent="0.25">
      <c r="A15" s="181"/>
      <c r="B15" s="13" t="s">
        <v>646</v>
      </c>
      <c r="C15" s="24">
        <v>5</v>
      </c>
    </row>
    <row r="16" spans="1:3" x14ac:dyDescent="0.25">
      <c r="A16" s="181"/>
      <c r="B16" s="13" t="s">
        <v>963</v>
      </c>
      <c r="C16" s="24">
        <v>71</v>
      </c>
    </row>
    <row r="17" spans="1:3" x14ac:dyDescent="0.25">
      <c r="A17" s="181"/>
      <c r="B17" s="13" t="s">
        <v>964</v>
      </c>
      <c r="C17" s="24">
        <v>201</v>
      </c>
    </row>
    <row r="18" spans="1:3" x14ac:dyDescent="0.25">
      <c r="A18" s="181"/>
      <c r="B18" s="13" t="s">
        <v>965</v>
      </c>
      <c r="C18" s="24">
        <v>3</v>
      </c>
    </row>
    <row r="19" spans="1:3" x14ac:dyDescent="0.25">
      <c r="A19" s="182"/>
      <c r="B19" s="13" t="s">
        <v>106</v>
      </c>
      <c r="C19" s="24">
        <v>97</v>
      </c>
    </row>
    <row r="20" spans="1:3" x14ac:dyDescent="0.25">
      <c r="A20" s="180" t="s">
        <v>966</v>
      </c>
      <c r="B20" s="13" t="s">
        <v>967</v>
      </c>
      <c r="C20" s="24">
        <v>61</v>
      </c>
    </row>
    <row r="21" spans="1:3" x14ac:dyDescent="0.25">
      <c r="A21" s="182"/>
      <c r="B21" s="13" t="s">
        <v>968</v>
      </c>
      <c r="C21" s="24">
        <v>1</v>
      </c>
    </row>
    <row r="22" spans="1:3" x14ac:dyDescent="0.25">
      <c r="A22" s="180" t="s">
        <v>969</v>
      </c>
      <c r="B22" s="13" t="s">
        <v>970</v>
      </c>
      <c r="C22" s="24">
        <v>234</v>
      </c>
    </row>
    <row r="23" spans="1:3" x14ac:dyDescent="0.25">
      <c r="A23" s="181"/>
      <c r="B23" s="13" t="s">
        <v>971</v>
      </c>
      <c r="C23" s="24">
        <v>274</v>
      </c>
    </row>
    <row r="24" spans="1:3" x14ac:dyDescent="0.25">
      <c r="A24" s="182"/>
      <c r="B24" s="13" t="s">
        <v>972</v>
      </c>
      <c r="C24" s="24">
        <v>20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1106</v>
      </c>
    </row>
    <row r="29" spans="1:3" x14ac:dyDescent="0.25">
      <c r="A29" s="180" t="s">
        <v>975</v>
      </c>
      <c r="B29" s="13" t="s">
        <v>976</v>
      </c>
      <c r="C29" s="24">
        <v>2</v>
      </c>
    </row>
    <row r="30" spans="1:3" x14ac:dyDescent="0.25">
      <c r="A30" s="181"/>
      <c r="B30" s="13" t="s">
        <v>977</v>
      </c>
      <c r="C30" s="24">
        <v>250</v>
      </c>
    </row>
    <row r="31" spans="1:3" x14ac:dyDescent="0.25">
      <c r="A31" s="181"/>
      <c r="B31" s="13" t="s">
        <v>978</v>
      </c>
      <c r="C31" s="24">
        <v>4</v>
      </c>
    </row>
    <row r="32" spans="1:3" x14ac:dyDescent="0.25">
      <c r="A32" s="182"/>
      <c r="B32" s="13" t="s">
        <v>979</v>
      </c>
      <c r="C32" s="24">
        <v>21</v>
      </c>
    </row>
    <row r="33" spans="1:3" x14ac:dyDescent="0.25">
      <c r="A33" s="12" t="s">
        <v>980</v>
      </c>
      <c r="B33" s="17"/>
      <c r="C33" s="24">
        <v>52</v>
      </c>
    </row>
    <row r="34" spans="1:3" x14ac:dyDescent="0.25">
      <c r="A34" s="12" t="s">
        <v>981</v>
      </c>
      <c r="B34" s="17"/>
      <c r="C34" s="24">
        <v>638</v>
      </c>
    </row>
    <row r="35" spans="1:3" x14ac:dyDescent="0.25">
      <c r="A35" s="12" t="s">
        <v>982</v>
      </c>
      <c r="B35" s="17"/>
      <c r="C35" s="24">
        <v>75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23</v>
      </c>
    </row>
    <row r="38" spans="1:3" x14ac:dyDescent="0.25">
      <c r="A38" s="12" t="s">
        <v>985</v>
      </c>
      <c r="B38" s="17"/>
      <c r="C38" s="24">
        <v>23</v>
      </c>
    </row>
    <row r="39" spans="1:3" x14ac:dyDescent="0.25">
      <c r="A39" s="12" t="s">
        <v>972</v>
      </c>
      <c r="B39" s="17"/>
      <c r="C39" s="24">
        <v>156</v>
      </c>
    </row>
    <row r="40" spans="1:3" x14ac:dyDescent="0.25">
      <c r="A40" s="180" t="s">
        <v>986</v>
      </c>
      <c r="B40" s="13" t="s">
        <v>987</v>
      </c>
      <c r="C40" s="24">
        <v>119</v>
      </c>
    </row>
    <row r="41" spans="1:3" x14ac:dyDescent="0.25">
      <c r="A41" s="181"/>
      <c r="B41" s="13" t="s">
        <v>988</v>
      </c>
      <c r="C41" s="24">
        <v>59</v>
      </c>
    </row>
    <row r="42" spans="1:3" x14ac:dyDescent="0.25">
      <c r="A42" s="181"/>
      <c r="B42" s="13" t="s">
        <v>989</v>
      </c>
      <c r="C42" s="24">
        <v>103</v>
      </c>
    </row>
    <row r="43" spans="1:3" x14ac:dyDescent="0.25">
      <c r="A43" s="181"/>
      <c r="B43" s="13" t="s">
        <v>990</v>
      </c>
      <c r="C43" s="24">
        <v>0</v>
      </c>
    </row>
    <row r="44" spans="1:3" x14ac:dyDescent="0.25">
      <c r="A44" s="182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199</v>
      </c>
    </row>
    <row r="49" spans="1:3" x14ac:dyDescent="0.25">
      <c r="A49" s="180" t="s">
        <v>76</v>
      </c>
      <c r="B49" s="13" t="s">
        <v>993</v>
      </c>
      <c r="C49" s="24">
        <v>281</v>
      </c>
    </row>
    <row r="50" spans="1:3" x14ac:dyDescent="0.25">
      <c r="A50" s="182"/>
      <c r="B50" s="13" t="s">
        <v>994</v>
      </c>
      <c r="C50" s="24">
        <v>621</v>
      </c>
    </row>
    <row r="51" spans="1:3" x14ac:dyDescent="0.25">
      <c r="A51" s="180" t="s">
        <v>995</v>
      </c>
      <c r="B51" s="13" t="s">
        <v>996</v>
      </c>
      <c r="C51" s="24">
        <v>2</v>
      </c>
    </row>
    <row r="52" spans="1:3" x14ac:dyDescent="0.25">
      <c r="A52" s="182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3208</v>
      </c>
    </row>
    <row r="57" spans="1:3" x14ac:dyDescent="0.25">
      <c r="A57" s="181"/>
      <c r="B57" s="13" t="s">
        <v>999</v>
      </c>
      <c r="C57" s="24">
        <v>344</v>
      </c>
    </row>
    <row r="58" spans="1:3" x14ac:dyDescent="0.25">
      <c r="A58" s="181"/>
      <c r="B58" s="13" t="s">
        <v>1000</v>
      </c>
      <c r="C58" s="24">
        <v>353</v>
      </c>
    </row>
    <row r="59" spans="1:3" x14ac:dyDescent="0.25">
      <c r="A59" s="181"/>
      <c r="B59" s="13" t="s">
        <v>1001</v>
      </c>
      <c r="C59" s="24">
        <v>1555</v>
      </c>
    </row>
    <row r="60" spans="1:3" x14ac:dyDescent="0.25">
      <c r="A60" s="182"/>
      <c r="B60" s="13" t="s">
        <v>1002</v>
      </c>
      <c r="C60" s="24">
        <v>292</v>
      </c>
    </row>
    <row r="61" spans="1:3" x14ac:dyDescent="0.25">
      <c r="A61" s="180" t="s">
        <v>1003</v>
      </c>
      <c r="B61" s="13" t="s">
        <v>1004</v>
      </c>
      <c r="C61" s="24">
        <v>1113</v>
      </c>
    </row>
    <row r="62" spans="1:3" x14ac:dyDescent="0.25">
      <c r="A62" s="181"/>
      <c r="B62" s="13" t="s">
        <v>1005</v>
      </c>
      <c r="C62" s="24">
        <v>221</v>
      </c>
    </row>
    <row r="63" spans="1:3" x14ac:dyDescent="0.25">
      <c r="A63" s="181"/>
      <c r="B63" s="13" t="s">
        <v>1006</v>
      </c>
      <c r="C63" s="24">
        <v>6</v>
      </c>
    </row>
    <row r="64" spans="1:3" x14ac:dyDescent="0.25">
      <c r="A64" s="181"/>
      <c r="B64" s="13" t="s">
        <v>1007</v>
      </c>
      <c r="C64" s="24">
        <v>518</v>
      </c>
    </row>
    <row r="65" spans="1:3" x14ac:dyDescent="0.25">
      <c r="A65" s="182"/>
      <c r="B65" s="13" t="s">
        <v>1002</v>
      </c>
      <c r="C65" s="24">
        <v>388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243</v>
      </c>
    </row>
    <row r="70" spans="1:3" ht="22.5" x14ac:dyDescent="0.25">
      <c r="A70" s="12" t="s">
        <v>1010</v>
      </c>
      <c r="B70" s="17"/>
      <c r="C70" s="24">
        <v>14</v>
      </c>
    </row>
    <row r="71" spans="1:3" ht="22.5" x14ac:dyDescent="0.25">
      <c r="A71" s="12" t="s">
        <v>1011</v>
      </c>
      <c r="B71" s="17"/>
      <c r="C71" s="24">
        <v>1810</v>
      </c>
    </row>
    <row r="72" spans="1:3" x14ac:dyDescent="0.25">
      <c r="A72" s="180" t="s">
        <v>1012</v>
      </c>
      <c r="B72" s="13" t="s">
        <v>1013</v>
      </c>
      <c r="C72" s="24">
        <v>15</v>
      </c>
    </row>
    <row r="73" spans="1:3" x14ac:dyDescent="0.25">
      <c r="A73" s="182"/>
      <c r="B73" s="13" t="s">
        <v>1014</v>
      </c>
      <c r="C73" s="24">
        <v>7</v>
      </c>
    </row>
    <row r="74" spans="1:3" x14ac:dyDescent="0.25">
      <c r="A74" s="12" t="s">
        <v>1015</v>
      </c>
      <c r="B74" s="17"/>
      <c r="C74" s="24">
        <v>13</v>
      </c>
    </row>
    <row r="75" spans="1:3" x14ac:dyDescent="0.25">
      <c r="A75" s="12" t="s">
        <v>1016</v>
      </c>
      <c r="B75" s="17"/>
      <c r="C75" s="24">
        <v>37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4">
        <v>57</v>
      </c>
    </row>
    <row r="78" spans="1:3" x14ac:dyDescent="0.25">
      <c r="A78" s="12" t="s">
        <v>1019</v>
      </c>
      <c r="B78" s="17"/>
      <c r="C78" s="24">
        <v>3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NL2WfjZ5sMurjTI8JkRLG0qQO45n4kZb5K57fC/glbpnAQ9uopiwfV5eeIfKE5XthZktTVQp5d1CKtOdKKUEnQ==" saltValue="2hTXVviAPdXfiQsZJFOsC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88</v>
      </c>
    </row>
    <row r="6" spans="1:3" x14ac:dyDescent="0.25">
      <c r="A6" s="197"/>
      <c r="B6" s="39" t="s">
        <v>299</v>
      </c>
      <c r="C6" s="40">
        <v>178</v>
      </c>
    </row>
    <row r="7" spans="1:3" x14ac:dyDescent="0.25">
      <c r="A7" s="197"/>
      <c r="B7" s="39" t="s">
        <v>1025</v>
      </c>
      <c r="C7" s="40">
        <v>23</v>
      </c>
    </row>
    <row r="8" spans="1:3" x14ac:dyDescent="0.25">
      <c r="A8" s="197"/>
      <c r="B8" s="39" t="s">
        <v>1026</v>
      </c>
      <c r="C8" s="23"/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204</v>
      </c>
    </row>
    <row r="13" spans="1:3" x14ac:dyDescent="0.25">
      <c r="A13" s="197"/>
      <c r="B13" s="39" t="s">
        <v>1031</v>
      </c>
      <c r="C13" s="40">
        <v>28</v>
      </c>
    </row>
    <row r="14" spans="1:3" x14ac:dyDescent="0.25">
      <c r="A14" s="197"/>
      <c r="B14" s="39" t="s">
        <v>1032</v>
      </c>
      <c r="C14" s="40">
        <v>21</v>
      </c>
    </row>
    <row r="15" spans="1:3" x14ac:dyDescent="0.25">
      <c r="A15" s="198"/>
      <c r="B15" s="39" t="s">
        <v>1033</v>
      </c>
      <c r="C15" s="40">
        <v>20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35</v>
      </c>
    </row>
    <row r="20" spans="1:3" x14ac:dyDescent="0.25">
      <c r="A20" s="38" t="s">
        <v>1036</v>
      </c>
      <c r="B20" s="41"/>
      <c r="C20" s="40">
        <v>3</v>
      </c>
    </row>
    <row r="21" spans="1:3" x14ac:dyDescent="0.25">
      <c r="A21" s="38" t="s">
        <v>1037</v>
      </c>
      <c r="B21" s="41"/>
      <c r="C21" s="40">
        <v>24</v>
      </c>
    </row>
    <row r="22" spans="1:3" x14ac:dyDescent="0.25">
      <c r="A22" s="38" t="s">
        <v>1038</v>
      </c>
      <c r="B22" s="41"/>
      <c r="C22" s="40">
        <v>9</v>
      </c>
    </row>
    <row r="23" spans="1:3" x14ac:dyDescent="0.25">
      <c r="A23" s="38" t="s">
        <v>1039</v>
      </c>
      <c r="B23" s="41"/>
      <c r="C23" s="40">
        <v>144</v>
      </c>
    </row>
    <row r="24" spans="1:3" x14ac:dyDescent="0.25">
      <c r="A24" s="38" t="s">
        <v>1040</v>
      </c>
      <c r="B24" s="41"/>
      <c r="C24" s="40">
        <v>58</v>
      </c>
    </row>
    <row r="25" spans="1:3" x14ac:dyDescent="0.25">
      <c r="A25" s="38" t="s">
        <v>1041</v>
      </c>
      <c r="B25" s="41"/>
      <c r="C25" s="40">
        <v>52</v>
      </c>
    </row>
    <row r="26" spans="1:3" x14ac:dyDescent="0.25">
      <c r="A26" s="38" t="s">
        <v>1042</v>
      </c>
      <c r="B26" s="41"/>
      <c r="C26" s="40">
        <v>1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38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5</v>
      </c>
    </row>
    <row r="33" spans="1:6" x14ac:dyDescent="0.25">
      <c r="A33" s="38" t="s">
        <v>1047</v>
      </c>
      <c r="B33" s="41"/>
      <c r="C33" s="40">
        <v>13</v>
      </c>
    </row>
    <row r="34" spans="1:6" x14ac:dyDescent="0.25">
      <c r="A34" s="38" t="s">
        <v>1048</v>
      </c>
      <c r="B34" s="41"/>
      <c r="C34" s="40">
        <v>3</v>
      </c>
    </row>
    <row r="35" spans="1:6" x14ac:dyDescent="0.25">
      <c r="A35" s="38" t="s">
        <v>1049</v>
      </c>
      <c r="B35" s="41"/>
      <c r="C35" s="40">
        <v>3</v>
      </c>
    </row>
    <row r="36" spans="1:6" x14ac:dyDescent="0.25">
      <c r="A36" s="38" t="s">
        <v>1050</v>
      </c>
      <c r="B36" s="41"/>
      <c r="C36" s="23"/>
    </row>
    <row r="37" spans="1:6" x14ac:dyDescent="0.25">
      <c r="A37" s="38" t="s">
        <v>1051</v>
      </c>
      <c r="B37" s="41"/>
      <c r="C37" s="40">
        <v>3</v>
      </c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23"/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200"/>
      <c r="B49" s="44" t="s">
        <v>1059</v>
      </c>
      <c r="C49" s="18"/>
      <c r="D49" s="18"/>
      <c r="E49" s="18"/>
      <c r="F49" s="23"/>
    </row>
    <row r="50" spans="1:6" x14ac:dyDescent="0.25">
      <c r="A50" s="200"/>
      <c r="B50" s="44" t="s">
        <v>1060</v>
      </c>
      <c r="C50" s="18"/>
      <c r="D50" s="18"/>
      <c r="E50" s="18"/>
      <c r="F50" s="23"/>
    </row>
    <row r="51" spans="1:6" x14ac:dyDescent="0.25">
      <c r="A51" s="200"/>
      <c r="B51" s="44" t="s">
        <v>1061</v>
      </c>
      <c r="C51" s="18"/>
      <c r="D51" s="18"/>
      <c r="E51" s="18"/>
      <c r="F51" s="23"/>
    </row>
    <row r="52" spans="1:6" x14ac:dyDescent="0.25">
      <c r="A52" s="200"/>
      <c r="B52" s="44" t="s">
        <v>329</v>
      </c>
      <c r="C52" s="45">
        <v>11</v>
      </c>
      <c r="D52" s="45">
        <v>34</v>
      </c>
      <c r="E52" s="45">
        <v>9</v>
      </c>
      <c r="F52" s="40">
        <v>3</v>
      </c>
    </row>
    <row r="53" spans="1:6" x14ac:dyDescent="0.25">
      <c r="A53" s="200"/>
      <c r="B53" s="44" t="s">
        <v>1062</v>
      </c>
      <c r="C53" s="45">
        <v>189</v>
      </c>
      <c r="D53" s="45">
        <v>77</v>
      </c>
      <c r="E53" s="45">
        <v>12</v>
      </c>
      <c r="F53" s="40">
        <v>23</v>
      </c>
    </row>
    <row r="54" spans="1:6" x14ac:dyDescent="0.25">
      <c r="A54" s="200"/>
      <c r="B54" s="44" t="s">
        <v>1063</v>
      </c>
      <c r="C54" s="45">
        <v>104</v>
      </c>
      <c r="D54" s="45">
        <v>39</v>
      </c>
      <c r="E54" s="45">
        <v>3</v>
      </c>
      <c r="F54" s="40">
        <v>9</v>
      </c>
    </row>
    <row r="55" spans="1:6" x14ac:dyDescent="0.25">
      <c r="A55" s="200"/>
      <c r="B55" s="44" t="s">
        <v>1064</v>
      </c>
      <c r="C55" s="18"/>
      <c r="D55" s="18"/>
      <c r="E55" s="18"/>
      <c r="F55" s="23"/>
    </row>
    <row r="56" spans="1:6" x14ac:dyDescent="0.25">
      <c r="A56" s="200"/>
      <c r="B56" s="44" t="s">
        <v>1065</v>
      </c>
      <c r="C56" s="18"/>
      <c r="D56" s="18"/>
      <c r="E56" s="18"/>
      <c r="F56" s="23"/>
    </row>
    <row r="57" spans="1:6" x14ac:dyDescent="0.25">
      <c r="A57" s="200"/>
      <c r="B57" s="44" t="s">
        <v>1066</v>
      </c>
      <c r="C57" s="45">
        <v>6</v>
      </c>
      <c r="D57" s="45">
        <v>12</v>
      </c>
      <c r="E57" s="45">
        <v>7</v>
      </c>
      <c r="F57" s="40">
        <v>6</v>
      </c>
    </row>
    <row r="58" spans="1:6" x14ac:dyDescent="0.25">
      <c r="A58" s="200"/>
      <c r="B58" s="44" t="s">
        <v>1067</v>
      </c>
      <c r="C58" s="45">
        <v>0</v>
      </c>
      <c r="D58" s="45">
        <v>2</v>
      </c>
      <c r="E58" s="45">
        <v>0</v>
      </c>
      <c r="F58" s="40">
        <v>0</v>
      </c>
    </row>
    <row r="59" spans="1:6" x14ac:dyDescent="0.25">
      <c r="A59" s="200"/>
      <c r="B59" s="44" t="s">
        <v>1068</v>
      </c>
      <c r="C59" s="18"/>
      <c r="D59" s="18"/>
      <c r="E59" s="18"/>
      <c r="F59" s="23"/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18"/>
      <c r="D61" s="18"/>
      <c r="E61" s="18"/>
      <c r="F61" s="23"/>
    </row>
    <row r="62" spans="1:6" x14ac:dyDescent="0.25">
      <c r="A62" s="200"/>
      <c r="B62" s="44" t="s">
        <v>1070</v>
      </c>
      <c r="C62" s="18"/>
      <c r="D62" s="18"/>
      <c r="E62" s="18"/>
      <c r="F62" s="23"/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11</v>
      </c>
      <c r="D64" s="45">
        <v>17</v>
      </c>
      <c r="E64" s="45">
        <v>2</v>
      </c>
      <c r="F64" s="40">
        <v>1</v>
      </c>
    </row>
    <row r="65" spans="1:6" x14ac:dyDescent="0.25">
      <c r="A65" s="200"/>
      <c r="B65" s="44" t="s">
        <v>1073</v>
      </c>
      <c r="C65" s="45">
        <v>0</v>
      </c>
      <c r="D65" s="45">
        <v>2</v>
      </c>
      <c r="E65" s="45">
        <v>0</v>
      </c>
      <c r="F65" s="40">
        <v>0</v>
      </c>
    </row>
    <row r="66" spans="1:6" x14ac:dyDescent="0.25">
      <c r="A66" s="201"/>
      <c r="B66" s="44" t="s">
        <v>1074</v>
      </c>
      <c r="C66" s="18"/>
      <c r="D66" s="18"/>
      <c r="E66" s="18"/>
      <c r="F66" s="23"/>
    </row>
    <row r="67" spans="1:6" x14ac:dyDescent="0.25">
      <c r="A67" s="194" t="s">
        <v>1075</v>
      </c>
      <c r="B67" s="195"/>
      <c r="C67" s="46">
        <v>321</v>
      </c>
      <c r="D67" s="46">
        <v>183</v>
      </c>
      <c r="E67" s="46">
        <v>33</v>
      </c>
      <c r="F67" s="46">
        <v>42</v>
      </c>
    </row>
    <row r="68" spans="1:6" x14ac:dyDescent="0.25">
      <c r="A68" s="199" t="s">
        <v>969</v>
      </c>
      <c r="B68" s="44" t="s">
        <v>1076</v>
      </c>
      <c r="C68" s="45">
        <v>4</v>
      </c>
      <c r="D68" s="45">
        <v>0</v>
      </c>
      <c r="E68" s="45">
        <v>0</v>
      </c>
      <c r="F68" s="40">
        <v>0</v>
      </c>
    </row>
    <row r="69" spans="1:6" x14ac:dyDescent="0.25">
      <c r="A69" s="200"/>
      <c r="B69" s="44" t="s">
        <v>1077</v>
      </c>
      <c r="C69" s="45">
        <v>1</v>
      </c>
      <c r="D69" s="45">
        <v>0</v>
      </c>
      <c r="E69" s="45">
        <v>0</v>
      </c>
      <c r="F69" s="40">
        <v>0</v>
      </c>
    </row>
    <row r="70" spans="1:6" x14ac:dyDescent="0.25">
      <c r="A70" s="201"/>
      <c r="B70" s="44" t="s">
        <v>106</v>
      </c>
      <c r="C70" s="45">
        <v>2</v>
      </c>
      <c r="D70" s="45">
        <v>0</v>
      </c>
      <c r="E70" s="45">
        <v>0</v>
      </c>
      <c r="F70" s="40">
        <v>0</v>
      </c>
    </row>
    <row r="71" spans="1:6" x14ac:dyDescent="0.25">
      <c r="A71" s="194" t="s">
        <v>1078</v>
      </c>
      <c r="B71" s="195"/>
      <c r="C71" s="46">
        <v>7</v>
      </c>
      <c r="D71" s="46">
        <v>0</v>
      </c>
      <c r="E71" s="46">
        <v>0</v>
      </c>
      <c r="F71" s="46">
        <v>0</v>
      </c>
    </row>
  </sheetData>
  <sheetProtection algorithmName="SHA-512" hashValue="UNxdr3AwORB+Xf7+MZPAYjqMrPFVQpTaJ8uHlJtKYZvRxlGWMffJ6eRW795C1h8INFuFnuf8FLRzxGIcYmT7Xg==" saltValue="R3kPKjZAdryiW/wfrFr30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3072</v>
      </c>
    </row>
    <row r="6" spans="1:3" x14ac:dyDescent="0.25">
      <c r="A6" s="188"/>
      <c r="B6" s="13" t="s">
        <v>1024</v>
      </c>
      <c r="C6" s="24">
        <v>648</v>
      </c>
    </row>
    <row r="7" spans="1:3" x14ac:dyDescent="0.25">
      <c r="A7" s="188"/>
      <c r="B7" s="13" t="s">
        <v>1083</v>
      </c>
      <c r="C7" s="24">
        <v>2920</v>
      </c>
    </row>
    <row r="8" spans="1:3" x14ac:dyDescent="0.25">
      <c r="A8" s="188"/>
      <c r="B8" s="13" t="s">
        <v>1084</v>
      </c>
      <c r="C8" s="24">
        <v>395</v>
      </c>
    </row>
    <row r="9" spans="1:3" x14ac:dyDescent="0.25">
      <c r="A9" s="188"/>
      <c r="B9" s="13" t="s">
        <v>1026</v>
      </c>
      <c r="C9" s="24">
        <v>10</v>
      </c>
    </row>
    <row r="10" spans="1:3" x14ac:dyDescent="0.25">
      <c r="A10" s="188"/>
      <c r="B10" s="13" t="s">
        <v>1027</v>
      </c>
      <c r="C10" s="24">
        <v>7</v>
      </c>
    </row>
    <row r="11" spans="1:3" x14ac:dyDescent="0.25">
      <c r="A11" s="188"/>
      <c r="B11" s="13" t="s">
        <v>1085</v>
      </c>
      <c r="C11" s="24">
        <v>1</v>
      </c>
    </row>
    <row r="12" spans="1:3" x14ac:dyDescent="0.25">
      <c r="A12" s="189"/>
      <c r="B12" s="13" t="s">
        <v>1086</v>
      </c>
      <c r="C12" s="24">
        <v>5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1864</v>
      </c>
    </row>
    <row r="17" spans="1:3" x14ac:dyDescent="0.25">
      <c r="A17" s="22" t="s">
        <v>1089</v>
      </c>
      <c r="B17" s="17"/>
      <c r="C17" s="24">
        <v>50</v>
      </c>
    </row>
    <row r="18" spans="1:3" x14ac:dyDescent="0.25">
      <c r="A18" s="22" t="s">
        <v>1090</v>
      </c>
      <c r="B18" s="17"/>
      <c r="C18" s="24">
        <v>354</v>
      </c>
    </row>
    <row r="19" spans="1:3" x14ac:dyDescent="0.25">
      <c r="A19" s="22" t="s">
        <v>1091</v>
      </c>
      <c r="B19" s="17"/>
      <c r="C19" s="24">
        <v>264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4">
        <v>2</v>
      </c>
    </row>
    <row r="33" spans="1:3" x14ac:dyDescent="0.25">
      <c r="A33" s="22" t="s">
        <v>1101</v>
      </c>
      <c r="B33" s="17"/>
      <c r="C33" s="24">
        <v>2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54</v>
      </c>
    </row>
    <row r="38" spans="1:3" x14ac:dyDescent="0.25">
      <c r="A38" s="22" t="s">
        <v>1103</v>
      </c>
      <c r="B38" s="17"/>
      <c r="C38" s="24">
        <v>354</v>
      </c>
    </row>
    <row r="39" spans="1:3" x14ac:dyDescent="0.25">
      <c r="A39" s="22" t="s">
        <v>1104</v>
      </c>
      <c r="B39" s="17"/>
      <c r="C39" s="24">
        <v>62</v>
      </c>
    </row>
    <row r="40" spans="1:3" x14ac:dyDescent="0.25">
      <c r="A40" s="22" t="s">
        <v>1105</v>
      </c>
      <c r="B40" s="17"/>
      <c r="C40" s="24">
        <v>21</v>
      </c>
    </row>
    <row r="41" spans="1:3" x14ac:dyDescent="0.25">
      <c r="A41" s="22" t="s">
        <v>1106</v>
      </c>
      <c r="B41" s="17"/>
      <c r="C41" s="24">
        <v>37</v>
      </c>
    </row>
    <row r="42" spans="1:3" x14ac:dyDescent="0.25">
      <c r="A42" s="22" t="s">
        <v>1107</v>
      </c>
      <c r="B42" s="17"/>
      <c r="C42" s="24">
        <v>5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7</v>
      </c>
    </row>
    <row r="47" spans="1:3" x14ac:dyDescent="0.25">
      <c r="A47" s="22" t="s">
        <v>1110</v>
      </c>
      <c r="B47" s="17"/>
      <c r="C47" s="24">
        <v>9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4">
        <v>253</v>
      </c>
    </row>
    <row r="52" spans="1:6" x14ac:dyDescent="0.25">
      <c r="A52" s="188"/>
      <c r="B52" s="13" t="s">
        <v>1114</v>
      </c>
      <c r="C52" s="24">
        <v>197</v>
      </c>
    </row>
    <row r="53" spans="1:6" x14ac:dyDescent="0.25">
      <c r="A53" s="188"/>
      <c r="B53" s="13" t="s">
        <v>1115</v>
      </c>
      <c r="C53" s="24">
        <v>95</v>
      </c>
    </row>
    <row r="54" spans="1:6" x14ac:dyDescent="0.25">
      <c r="A54" s="189"/>
      <c r="B54" s="13" t="s">
        <v>1116</v>
      </c>
      <c r="C54" s="24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2</v>
      </c>
    </row>
    <row r="59" spans="1:6" x14ac:dyDescent="0.25">
      <c r="A59" s="22" t="s">
        <v>109</v>
      </c>
      <c r="B59" s="17"/>
      <c r="C59" s="24">
        <v>1</v>
      </c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8"/>
      <c r="D63" s="18"/>
      <c r="E63" s="18"/>
      <c r="F63" s="23"/>
    </row>
    <row r="64" spans="1:6" x14ac:dyDescent="0.25">
      <c r="A64" s="188"/>
      <c r="B64" s="13" t="s">
        <v>1059</v>
      </c>
      <c r="C64" s="18"/>
      <c r="D64" s="18"/>
      <c r="E64" s="18"/>
      <c r="F64" s="23"/>
    </row>
    <row r="65" spans="1:6" x14ac:dyDescent="0.25">
      <c r="A65" s="188"/>
      <c r="B65" s="13" t="s">
        <v>1060</v>
      </c>
      <c r="C65" s="18"/>
      <c r="D65" s="18"/>
      <c r="E65" s="18"/>
      <c r="F65" s="23"/>
    </row>
    <row r="66" spans="1:6" x14ac:dyDescent="0.25">
      <c r="A66" s="188"/>
      <c r="B66" s="13" t="s">
        <v>1061</v>
      </c>
      <c r="C66" s="18"/>
      <c r="D66" s="18"/>
      <c r="E66" s="18"/>
      <c r="F66" s="23"/>
    </row>
    <row r="67" spans="1:6" x14ac:dyDescent="0.25">
      <c r="A67" s="188"/>
      <c r="B67" s="13" t="s">
        <v>329</v>
      </c>
      <c r="C67" s="14">
        <v>82</v>
      </c>
      <c r="D67" s="14">
        <v>109</v>
      </c>
      <c r="E67" s="14">
        <v>8</v>
      </c>
      <c r="F67" s="24">
        <v>18</v>
      </c>
    </row>
    <row r="68" spans="1:6" x14ac:dyDescent="0.25">
      <c r="A68" s="188"/>
      <c r="B68" s="13" t="s">
        <v>1117</v>
      </c>
      <c r="C68" s="14">
        <v>2518</v>
      </c>
      <c r="D68" s="14">
        <v>781</v>
      </c>
      <c r="E68" s="14">
        <v>33</v>
      </c>
      <c r="F68" s="24">
        <v>230</v>
      </c>
    </row>
    <row r="69" spans="1:6" x14ac:dyDescent="0.25">
      <c r="A69" s="188"/>
      <c r="B69" s="13" t="s">
        <v>1118</v>
      </c>
      <c r="C69" s="14">
        <v>829</v>
      </c>
      <c r="D69" s="14">
        <v>95</v>
      </c>
      <c r="E69" s="14">
        <v>6</v>
      </c>
      <c r="F69" s="24">
        <v>34</v>
      </c>
    </row>
    <row r="70" spans="1:6" x14ac:dyDescent="0.25">
      <c r="A70" s="188"/>
      <c r="B70" s="13" t="s">
        <v>1064</v>
      </c>
      <c r="C70" s="14">
        <v>3</v>
      </c>
      <c r="D70" s="14">
        <v>17</v>
      </c>
      <c r="E70" s="14">
        <v>1</v>
      </c>
      <c r="F70" s="24">
        <v>8</v>
      </c>
    </row>
    <row r="71" spans="1:6" x14ac:dyDescent="0.25">
      <c r="A71" s="188"/>
      <c r="B71" s="13" t="s">
        <v>1119</v>
      </c>
      <c r="C71" s="14">
        <v>0</v>
      </c>
      <c r="D71" s="14">
        <v>4</v>
      </c>
      <c r="E71" s="14">
        <v>0</v>
      </c>
      <c r="F71" s="24">
        <v>0</v>
      </c>
    </row>
    <row r="72" spans="1:6" x14ac:dyDescent="0.25">
      <c r="A72" s="188"/>
      <c r="B72" s="13" t="s">
        <v>1120</v>
      </c>
      <c r="C72" s="14">
        <v>16</v>
      </c>
      <c r="D72" s="14">
        <v>117</v>
      </c>
      <c r="E72" s="14">
        <v>2</v>
      </c>
      <c r="F72" s="24">
        <v>33</v>
      </c>
    </row>
    <row r="73" spans="1:6" x14ac:dyDescent="0.25">
      <c r="A73" s="188"/>
      <c r="B73" s="13" t="s">
        <v>1121</v>
      </c>
      <c r="C73" s="14">
        <v>2</v>
      </c>
      <c r="D73" s="14">
        <v>31</v>
      </c>
      <c r="E73" s="14">
        <v>2</v>
      </c>
      <c r="F73" s="24">
        <v>5</v>
      </c>
    </row>
    <row r="74" spans="1:6" x14ac:dyDescent="0.25">
      <c r="A74" s="188"/>
      <c r="B74" s="13" t="s">
        <v>1068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25">
      <c r="A75" s="188"/>
      <c r="B75" s="13" t="s">
        <v>400</v>
      </c>
      <c r="C75" s="18"/>
      <c r="D75" s="18"/>
      <c r="E75" s="18"/>
      <c r="F75" s="23"/>
    </row>
    <row r="76" spans="1:6" x14ac:dyDescent="0.25">
      <c r="A76" s="188"/>
      <c r="B76" s="13" t="s">
        <v>1069</v>
      </c>
      <c r="C76" s="14">
        <v>0</v>
      </c>
      <c r="D76" s="14">
        <v>1</v>
      </c>
      <c r="E76" s="14">
        <v>0</v>
      </c>
      <c r="F76" s="24">
        <v>0</v>
      </c>
    </row>
    <row r="77" spans="1:6" x14ac:dyDescent="0.25">
      <c r="A77" s="188"/>
      <c r="B77" s="13" t="s">
        <v>1070</v>
      </c>
      <c r="C77" s="14">
        <v>8</v>
      </c>
      <c r="D77" s="14">
        <v>2</v>
      </c>
      <c r="E77" s="14">
        <v>0</v>
      </c>
      <c r="F77" s="24">
        <v>0</v>
      </c>
    </row>
    <row r="78" spans="1:6" x14ac:dyDescent="0.25">
      <c r="A78" s="188"/>
      <c r="B78" s="13" t="s">
        <v>1071</v>
      </c>
      <c r="C78" s="18"/>
      <c r="D78" s="18"/>
      <c r="E78" s="18"/>
      <c r="F78" s="23"/>
    </row>
    <row r="79" spans="1:6" x14ac:dyDescent="0.25">
      <c r="A79" s="188"/>
      <c r="B79" s="13" t="s">
        <v>1072</v>
      </c>
      <c r="C79" s="14">
        <v>456</v>
      </c>
      <c r="D79" s="14">
        <v>372</v>
      </c>
      <c r="E79" s="14">
        <v>16</v>
      </c>
      <c r="F79" s="24">
        <v>73</v>
      </c>
    </row>
    <row r="80" spans="1:6" x14ac:dyDescent="0.25">
      <c r="A80" s="188"/>
      <c r="B80" s="13" t="s">
        <v>1073</v>
      </c>
      <c r="C80" s="14">
        <v>16</v>
      </c>
      <c r="D80" s="14">
        <v>16</v>
      </c>
      <c r="E80" s="14">
        <v>1</v>
      </c>
      <c r="F80" s="24">
        <v>1</v>
      </c>
    </row>
    <row r="81" spans="1:6" x14ac:dyDescent="0.25">
      <c r="A81" s="189"/>
      <c r="B81" s="13" t="s">
        <v>1074</v>
      </c>
      <c r="C81" s="14">
        <v>1</v>
      </c>
      <c r="D81" s="14">
        <v>7</v>
      </c>
      <c r="E81" s="14">
        <v>0</v>
      </c>
      <c r="F81" s="24">
        <v>1</v>
      </c>
    </row>
    <row r="82" spans="1:6" x14ac:dyDescent="0.25">
      <c r="A82" s="202" t="s">
        <v>1075</v>
      </c>
      <c r="B82" s="203"/>
      <c r="C82" s="32">
        <v>3933</v>
      </c>
      <c r="D82" s="32">
        <v>1552</v>
      </c>
      <c r="E82" s="32">
        <v>69</v>
      </c>
      <c r="F82" s="32">
        <v>403</v>
      </c>
    </row>
    <row r="83" spans="1:6" x14ac:dyDescent="0.25">
      <c r="A83" s="187" t="s">
        <v>1122</v>
      </c>
      <c r="B83" s="13" t="s">
        <v>1076</v>
      </c>
      <c r="C83" s="14">
        <v>8</v>
      </c>
      <c r="D83" s="14">
        <v>0</v>
      </c>
      <c r="E83" s="14">
        <v>0</v>
      </c>
      <c r="F83" s="24">
        <v>0</v>
      </c>
    </row>
    <row r="84" spans="1:6" x14ac:dyDescent="0.25">
      <c r="A84" s="188"/>
      <c r="B84" s="13" t="s">
        <v>1077</v>
      </c>
      <c r="C84" s="14">
        <v>2</v>
      </c>
      <c r="D84" s="14">
        <v>0</v>
      </c>
      <c r="E84" s="14">
        <v>0</v>
      </c>
      <c r="F84" s="24">
        <v>0</v>
      </c>
    </row>
    <row r="85" spans="1:6" x14ac:dyDescent="0.25">
      <c r="A85" s="189"/>
      <c r="B85" s="13" t="s">
        <v>106</v>
      </c>
      <c r="C85" s="14">
        <v>13</v>
      </c>
      <c r="D85" s="14">
        <v>0</v>
      </c>
      <c r="E85" s="14">
        <v>0</v>
      </c>
      <c r="F85" s="24">
        <v>0</v>
      </c>
    </row>
    <row r="86" spans="1:6" x14ac:dyDescent="0.25">
      <c r="A86" s="202" t="s">
        <v>1123</v>
      </c>
      <c r="B86" s="203"/>
      <c r="C86" s="32">
        <v>23</v>
      </c>
      <c r="D86" s="32">
        <v>0</v>
      </c>
      <c r="E86" s="32">
        <v>0</v>
      </c>
      <c r="F86" s="32">
        <v>0</v>
      </c>
    </row>
  </sheetData>
  <sheetProtection algorithmName="SHA-512" hashValue="Oksw6IIJhg9wIJXtMo8MKWBSiIignSaxhtdDCuD+qO/RxylBqkDjpvtUolgftJO3UWR4FMr+so8ae9ZvmQPnyQ==" saltValue="1Adg6UbWMcrGs7AVTp8Ma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8</v>
      </c>
    </row>
    <row r="6" spans="1:3" x14ac:dyDescent="0.25">
      <c r="A6" s="12" t="s">
        <v>1127</v>
      </c>
      <c r="B6" s="17"/>
      <c r="C6" s="24">
        <v>93</v>
      </c>
    </row>
    <row r="7" spans="1:3" x14ac:dyDescent="0.25">
      <c r="A7" s="12" t="s">
        <v>1128</v>
      </c>
      <c r="B7" s="17"/>
      <c r="C7" s="24">
        <v>0</v>
      </c>
    </row>
    <row r="8" spans="1:3" x14ac:dyDescent="0.25">
      <c r="A8" s="12" t="s">
        <v>1129</v>
      </c>
      <c r="B8" s="17"/>
      <c r="C8" s="24">
        <v>0</v>
      </c>
    </row>
    <row r="9" spans="1:3" x14ac:dyDescent="0.25">
      <c r="A9" s="12" t="s">
        <v>1130</v>
      </c>
      <c r="B9" s="17"/>
      <c r="C9" s="24">
        <v>1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8</v>
      </c>
    </row>
    <row r="14" spans="1:3" x14ac:dyDescent="0.25">
      <c r="A14" s="12" t="s">
        <v>1127</v>
      </c>
      <c r="B14" s="17"/>
      <c r="C14" s="24">
        <v>93</v>
      </c>
    </row>
    <row r="15" spans="1:3" x14ac:dyDescent="0.25">
      <c r="A15" s="12" t="s">
        <v>1132</v>
      </c>
      <c r="B15" s="17"/>
      <c r="C15" s="24">
        <v>0</v>
      </c>
    </row>
    <row r="16" spans="1:3" x14ac:dyDescent="0.25">
      <c r="A16" s="12" t="s">
        <v>1129</v>
      </c>
      <c r="B16" s="17"/>
      <c r="C16" s="24">
        <v>0</v>
      </c>
    </row>
    <row r="17" spans="1:3" x14ac:dyDescent="0.25">
      <c r="A17" s="12" t="s">
        <v>1130</v>
      </c>
      <c r="B17" s="17"/>
      <c r="C17" s="24">
        <v>1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215</v>
      </c>
    </row>
    <row r="22" spans="1:3" x14ac:dyDescent="0.25">
      <c r="A22" s="12" t="s">
        <v>1134</v>
      </c>
      <c r="B22" s="17"/>
      <c r="C22" s="24">
        <v>209</v>
      </c>
    </row>
    <row r="23" spans="1:3" x14ac:dyDescent="0.25">
      <c r="A23" s="12" t="s">
        <v>1135</v>
      </c>
      <c r="B23" s="17"/>
      <c r="C23" s="24">
        <v>9</v>
      </c>
    </row>
    <row r="24" spans="1:3" x14ac:dyDescent="0.25">
      <c r="A24" s="12" t="s">
        <v>1136</v>
      </c>
      <c r="B24" s="17"/>
      <c r="C24" s="24">
        <v>6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28</v>
      </c>
    </row>
    <row r="29" spans="1:3" x14ac:dyDescent="0.25">
      <c r="A29" s="12" t="s">
        <v>1139</v>
      </c>
      <c r="B29" s="17"/>
      <c r="C29" s="24">
        <v>26</v>
      </c>
    </row>
    <row r="30" spans="1:3" x14ac:dyDescent="0.25">
      <c r="A30" s="12" t="s">
        <v>1140</v>
      </c>
      <c r="B30" s="17"/>
      <c r="C30" s="24">
        <v>8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4">
        <v>0</v>
      </c>
    </row>
    <row r="35" spans="1:3" x14ac:dyDescent="0.25">
      <c r="A35" s="12" t="s">
        <v>1143</v>
      </c>
      <c r="B35" s="17"/>
      <c r="C35" s="24">
        <v>16</v>
      </c>
    </row>
    <row r="36" spans="1:3" x14ac:dyDescent="0.25">
      <c r="A36" s="12" t="s">
        <v>1144</v>
      </c>
      <c r="B36" s="17"/>
      <c r="C36" s="24">
        <v>3</v>
      </c>
    </row>
  </sheetData>
  <sheetProtection algorithmName="SHA-512" hashValue="EqrBh3/z0Fk0Typcj0mWWKJ+93Rf9xetlFV96c3bp0VibF2gHPb7ErYHfsrg0+eblP9O26t/d5ljxHC3uMYgMQ==" saltValue="c1VaZRe4QDUTYeoC4HGix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44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3"/>
    </row>
    <row r="8" spans="1:3" x14ac:dyDescent="0.25">
      <c r="A8" s="12" t="s">
        <v>1150</v>
      </c>
      <c r="B8" s="17"/>
      <c r="C8" s="24">
        <v>40</v>
      </c>
    </row>
    <row r="9" spans="1:3" x14ac:dyDescent="0.25">
      <c r="A9" s="12" t="s">
        <v>1151</v>
      </c>
      <c r="B9" s="17"/>
      <c r="C9" s="24">
        <v>4</v>
      </c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9</v>
      </c>
    </row>
    <row r="15" spans="1:3" x14ac:dyDescent="0.25">
      <c r="A15" s="12" t="s">
        <v>1155</v>
      </c>
      <c r="B15" s="17"/>
      <c r="C15" s="24">
        <v>3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42</v>
      </c>
    </row>
    <row r="21" spans="1:3" x14ac:dyDescent="0.25">
      <c r="A21" s="12" t="s">
        <v>1159</v>
      </c>
      <c r="B21" s="17"/>
      <c r="C21" s="24">
        <v>34</v>
      </c>
    </row>
    <row r="22" spans="1:3" x14ac:dyDescent="0.25">
      <c r="A22" s="12" t="s">
        <v>1160</v>
      </c>
      <c r="B22" s="17"/>
      <c r="C22" s="24">
        <v>35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1</v>
      </c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17</v>
      </c>
    </row>
    <row r="37" spans="1:3" x14ac:dyDescent="0.25">
      <c r="A37" s="12" t="s">
        <v>1088</v>
      </c>
      <c r="B37" s="17"/>
      <c r="C37" s="24">
        <v>3</v>
      </c>
    </row>
    <row r="38" spans="1:3" x14ac:dyDescent="0.25">
      <c r="A38" s="12" t="s">
        <v>1171</v>
      </c>
      <c r="B38" s="17"/>
      <c r="C38" s="24">
        <v>3</v>
      </c>
    </row>
    <row r="39" spans="1:3" x14ac:dyDescent="0.25">
      <c r="A39" s="12" t="s">
        <v>1172</v>
      </c>
      <c r="B39" s="17"/>
      <c r="C39" s="24">
        <v>1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29</v>
      </c>
    </row>
    <row r="46" spans="1:3" x14ac:dyDescent="0.25">
      <c r="A46" s="12" t="s">
        <v>1088</v>
      </c>
      <c r="B46" s="17"/>
      <c r="C46" s="24">
        <v>19</v>
      </c>
    </row>
    <row r="47" spans="1:3" x14ac:dyDescent="0.25">
      <c r="A47" s="12" t="s">
        <v>1171</v>
      </c>
      <c r="B47" s="17"/>
      <c r="C47" s="24">
        <v>22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4">
        <v>1</v>
      </c>
    </row>
    <row r="54" spans="1:3" x14ac:dyDescent="0.25">
      <c r="A54" s="12" t="s">
        <v>1088</v>
      </c>
      <c r="B54" s="17"/>
      <c r="C54" s="24">
        <v>2</v>
      </c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1</v>
      </c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45ZW/yOXab42S4umwLWz+ns84P+cYQhEJNTjAys3g7qvSn7izKLXZGWdyfD+LtU3ybfXLr48tiSwIRDJULJjDQ==" saltValue="GfYsU3Je1QKLh75VJtcnV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812</v>
      </c>
      <c r="D4" s="32">
        <v>821</v>
      </c>
      <c r="E4" s="33">
        <v>-1</v>
      </c>
      <c r="F4" s="32">
        <v>3642</v>
      </c>
      <c r="G4" s="32">
        <v>3538</v>
      </c>
      <c r="H4" s="32">
        <v>534</v>
      </c>
      <c r="I4" s="32">
        <v>522</v>
      </c>
      <c r="J4" s="32">
        <v>1</v>
      </c>
      <c r="K4" s="32">
        <v>2</v>
      </c>
      <c r="L4" s="32">
        <v>0</v>
      </c>
      <c r="M4" s="32">
        <v>1</v>
      </c>
      <c r="N4" s="32">
        <v>17</v>
      </c>
      <c r="O4" s="32">
        <v>3</v>
      </c>
      <c r="P4" s="32">
        <v>4342</v>
      </c>
    </row>
    <row r="5" spans="1:16" ht="45" x14ac:dyDescent="0.25">
      <c r="A5" s="48" t="s">
        <v>641</v>
      </c>
      <c r="B5" s="48" t="s">
        <v>642</v>
      </c>
      <c r="C5" s="14">
        <v>42</v>
      </c>
      <c r="D5" s="14">
        <v>33</v>
      </c>
      <c r="E5" s="31">
        <v>0</v>
      </c>
      <c r="F5" s="14">
        <v>34</v>
      </c>
      <c r="G5" s="14">
        <v>31</v>
      </c>
      <c r="H5" s="14">
        <v>17</v>
      </c>
      <c r="I5" s="14">
        <v>10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35</v>
      </c>
    </row>
    <row r="6" spans="1:16" ht="33.75" x14ac:dyDescent="0.25">
      <c r="A6" s="48" t="s">
        <v>643</v>
      </c>
      <c r="B6" s="48" t="s">
        <v>644</v>
      </c>
      <c r="C6" s="14">
        <v>360</v>
      </c>
      <c r="D6" s="14">
        <v>369</v>
      </c>
      <c r="E6" s="31">
        <v>-1</v>
      </c>
      <c r="F6" s="14">
        <v>2085</v>
      </c>
      <c r="G6" s="14">
        <v>2106</v>
      </c>
      <c r="H6" s="14">
        <v>234</v>
      </c>
      <c r="I6" s="14">
        <v>222</v>
      </c>
      <c r="J6" s="14">
        <v>0</v>
      </c>
      <c r="K6" s="14">
        <v>0</v>
      </c>
      <c r="L6" s="14">
        <v>0</v>
      </c>
      <c r="M6" s="14">
        <v>1</v>
      </c>
      <c r="N6" s="14">
        <v>0</v>
      </c>
      <c r="O6" s="14">
        <v>1</v>
      </c>
      <c r="P6" s="24">
        <v>2502</v>
      </c>
    </row>
    <row r="7" spans="1:16" ht="22.5" x14ac:dyDescent="0.25">
      <c r="A7" s="48" t="s">
        <v>645</v>
      </c>
      <c r="B7" s="48" t="s">
        <v>646</v>
      </c>
      <c r="C7" s="14">
        <v>64</v>
      </c>
      <c r="D7" s="14">
        <v>74</v>
      </c>
      <c r="E7" s="31">
        <v>-1</v>
      </c>
      <c r="F7" s="14">
        <v>59</v>
      </c>
      <c r="G7" s="14">
        <v>51</v>
      </c>
      <c r="H7" s="14">
        <v>39</v>
      </c>
      <c r="I7" s="14">
        <v>40</v>
      </c>
      <c r="J7" s="14">
        <v>1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4">
        <v>88</v>
      </c>
    </row>
    <row r="8" spans="1:16" ht="33.75" x14ac:dyDescent="0.25">
      <c r="A8" s="48" t="s">
        <v>647</v>
      </c>
      <c r="B8" s="48" t="s">
        <v>648</v>
      </c>
      <c r="C8" s="14">
        <v>25</v>
      </c>
      <c r="D8" s="14">
        <v>23</v>
      </c>
      <c r="E8" s="31">
        <v>0</v>
      </c>
      <c r="F8" s="14">
        <v>6</v>
      </c>
      <c r="G8" s="14">
        <v>0</v>
      </c>
      <c r="H8" s="14">
        <v>4</v>
      </c>
      <c r="I8" s="14">
        <v>4</v>
      </c>
      <c r="J8" s="14">
        <v>0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24">
        <v>8</v>
      </c>
    </row>
    <row r="9" spans="1:16" ht="45" x14ac:dyDescent="0.25">
      <c r="A9" s="48" t="s">
        <v>649</v>
      </c>
      <c r="B9" s="48" t="s">
        <v>650</v>
      </c>
      <c r="C9" s="14">
        <v>10</v>
      </c>
      <c r="D9" s="14">
        <v>11</v>
      </c>
      <c r="E9" s="31">
        <v>-1</v>
      </c>
      <c r="F9" s="14">
        <v>36</v>
      </c>
      <c r="G9" s="14">
        <v>48</v>
      </c>
      <c r="H9" s="14">
        <v>8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111</v>
      </c>
    </row>
    <row r="10" spans="1:16" ht="33.75" x14ac:dyDescent="0.25">
      <c r="A10" s="48" t="s">
        <v>651</v>
      </c>
      <c r="B10" s="48" t="s">
        <v>652</v>
      </c>
      <c r="C10" s="14">
        <v>299</v>
      </c>
      <c r="D10" s="14">
        <v>308</v>
      </c>
      <c r="E10" s="31">
        <v>-1</v>
      </c>
      <c r="F10" s="14">
        <v>1417</v>
      </c>
      <c r="G10" s="14">
        <v>1302</v>
      </c>
      <c r="H10" s="14">
        <v>231</v>
      </c>
      <c r="I10" s="14">
        <v>237</v>
      </c>
      <c r="J10" s="14">
        <v>0</v>
      </c>
      <c r="K10" s="14">
        <v>0</v>
      </c>
      <c r="L10" s="14">
        <v>0</v>
      </c>
      <c r="M10" s="14">
        <v>0</v>
      </c>
      <c r="N10" s="14">
        <v>17</v>
      </c>
      <c r="O10" s="14">
        <v>2</v>
      </c>
      <c r="P10" s="24">
        <v>1598</v>
      </c>
    </row>
    <row r="11" spans="1:16" ht="45" x14ac:dyDescent="0.25">
      <c r="A11" s="48" t="s">
        <v>653</v>
      </c>
      <c r="B11" s="48" t="s">
        <v>654</v>
      </c>
      <c r="C11" s="14">
        <v>12</v>
      </c>
      <c r="D11" s="14">
        <v>3</v>
      </c>
      <c r="E11" s="31">
        <v>3</v>
      </c>
      <c r="F11" s="14">
        <v>5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ofL47J5Xz1AG4JnMOIHN/f+YEmsyKykUlJ5/WJAsMsVJRDTjnsi2BKiXVSHTsfQpGJb4wlPftWRO4VUK9IoBIQ==" saltValue="V1yEHGM6p1vP12V0Frqkw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27F27-489A-4148-AAE9-2F2B2793D42E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40DBC87-7EC8-427C-8740-33967B725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091A18-1FF5-40CD-BA55-026895B4C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2023-04-13T08:21:17Z</dcterms:created>
  <dcterms:modified xsi:type="dcterms:W3CDTF">2023-05-30T11:25:10Z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