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5" documentId="13_ncr:1_{1120B5D4-B19A-4DEF-9C21-710661C8E0F2}" xr6:coauthVersionLast="47" xr6:coauthVersionMax="47" xr10:uidLastSave="{FB4D3F0B-C3D5-4016-8307-55481066D307}"/>
  <workbookProtection workbookAlgorithmName="SHA-512" workbookHashValue="U83tgs3ON/Z8s+f4jp5xm0MWAICdV7aty+6qjSZ9JMZkrv/wi17g+nlKMldpc5uI3RybTLqQ6BTbqkKQ24JiIw==" workbookSaltValue="WXXAhzNZy+iIIN4ZKuefg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K43" i="16" s="1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2DC6E77-CDC4-4CE5-80A1-3927C29FE3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5C61189-B734-4301-B6DD-DEEE523BB0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C052957-48EF-4D1F-9705-181F108A10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9954C7F-36BA-429E-AC88-100FB2E282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4385A5E-23CD-4E90-BD72-348FA19567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9B3D535-EBE2-4C6B-8C43-F120B0D84E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D418116-B5C2-444A-B1D0-39FA749134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62408B6-7AD4-4A77-85A0-5464E29A26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1893748-7C59-4E90-891B-1E71FD53F7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B13E4C7-71EE-4787-8947-A432E66837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C0993D1-0F8B-47BC-BA82-5B48D75481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5B7F207-5E12-4669-A6EC-C261ACB57B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CCBBE2-5304-4E90-9FF0-E617D23509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30C1BF9-56E3-4AB7-95A7-F8DB79B41E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236003-D99F-4BCE-88C4-3DEBA06A78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6C3920-0059-4EF9-91DB-63898F8A62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A0265DB-E821-48D0-BB30-9FFFFA910D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330E907-2B61-4C47-8442-BC034395E2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3DF08EC-696E-407F-A282-4AA701447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BF53122-ECA7-47A2-88A6-6A6B5E2723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AA7DE7D-2BB8-41A6-8443-ED93F1783E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B20564-513D-4801-B314-610A51B076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78CA0D6-ADE0-460D-9038-976E780C78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21ED015-6AEC-4D05-8A8B-CFE96DE325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12BBFB2-89F5-4C4E-B4DF-D213E0F6BA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A313651-2FD2-46AC-8CA2-CA67B546F1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A161723-AAF2-4DB4-BCB4-29C61E31DC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6022B15-A94A-4C4C-9CF7-D23E6A60C5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B7F363D-A269-4D35-9B82-4430E0921C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A868E3F-9246-4776-AC48-28B64C7CD4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D930E5C-6B62-4C87-B12B-9FD0F63F1D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6FDD84D-1574-4CD2-AFD2-94DF7E940F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<sst xmlns="http://schemas.openxmlformats.org/spreadsheetml/2006/main" count="2912" uniqueCount="1831">
  <si>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</si>
  <si>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</si>
  <si>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</si>
  <si>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</si>
  <si>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</si>
  <si>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</si>
  <si>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León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</si>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</sst>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6751946-9015-4FFA-AFC5-8269C6554925}"/>
    <cellStyle name="Normal" xfId="0" builtinId="0"/>
    <cellStyle name="Normal 2" xfId="1" xr:uid="{C046C595-9459-484A-94F7-7A167EFE1B81}"/>
    <cellStyle name="Normal 3" xfId="3" xr:uid="{B0C203F6-C21D-4F6F-9F62-48775D55A0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2D-4413-9350-FB4CEC7655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2D-4413-9350-FB4CEC765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3186</c:v>
                </c:pt>
                <c:pt idx="1">
                  <c:v>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D-4413-9350-FB4CEC76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B7-40C7-AD90-C68028C454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B7-40C7-AD90-C68028C454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B7-40C7-AD90-C68028C4545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382</c:v>
                </c:pt>
                <c:pt idx="2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B7-40C7-AD90-C68028C45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5-4AE6-B282-CD11CE0F4E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5-4AE6-B282-CD11CE0F4E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5-4AE6-B282-CD11CE0F4E5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5-4AE6-B282-CD11CE0F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9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45-4AE6-B282-CD11CE0F4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4B-4423-A974-1D48F1EAB2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4B-4423-A974-1D48F1EAB2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75</c:v>
                </c:pt>
                <c:pt idx="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B-4423-A974-1D48F1EA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48-41C2-8CB2-CF57B232DA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48-41C2-8CB2-CF57B232DA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2850</c:v>
                </c:pt>
                <c:pt idx="1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8-41C2-8CB2-CF57B232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841</c:v>
              </c:pt>
              <c:pt idx="1">
                <c:v>1991</c:v>
              </c:pt>
              <c:pt idx="2">
                <c:v>18</c:v>
              </c:pt>
              <c:pt idx="3">
                <c:v>4</c:v>
              </c:pt>
              <c:pt idx="4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7A25-42A5-A419-D2C39795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1218</c:v>
              </c:pt>
              <c:pt idx="1">
                <c:v>1367</c:v>
              </c:pt>
              <c:pt idx="2">
                <c:v>50</c:v>
              </c:pt>
              <c:pt idx="3">
                <c:v>13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8C1-4060-AA27-B432DCB3E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101</c:v>
              </c:pt>
              <c:pt idx="2">
                <c:v>4</c:v>
              </c:pt>
              <c:pt idx="3">
                <c:v>3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299C-45AB-A2D0-EF3D4BD2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939393939393932E-2"/>
          <c:y val="0.1875"/>
          <c:w val="0.57436721546170366"/>
          <c:h val="0.6916666666666666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108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62E-4B1B-BB51-687F8FCF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1151</c:v>
              </c:pt>
              <c:pt idx="1">
                <c:v>18</c:v>
              </c:pt>
              <c:pt idx="2">
                <c:v>328</c:v>
              </c:pt>
              <c:pt idx="3">
                <c:v>2</c:v>
              </c:pt>
              <c:pt idx="4">
                <c:v>61</c:v>
              </c:pt>
              <c:pt idx="5">
                <c:v>1</c:v>
              </c:pt>
              <c:pt idx="6">
                <c:v>1</c:v>
              </c:pt>
              <c:pt idx="7">
                <c:v>64</c:v>
              </c:pt>
              <c:pt idx="8">
                <c:v>530</c:v>
              </c:pt>
              <c:pt idx="9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9AE5-4380-A9EF-E24014DC9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115</c:v>
              </c:pt>
              <c:pt idx="1">
                <c:v>109</c:v>
              </c:pt>
              <c:pt idx="2">
                <c:v>14</c:v>
              </c:pt>
              <c:pt idx="3">
                <c:v>27</c:v>
              </c:pt>
              <c:pt idx="4">
                <c:v>21</c:v>
              </c:pt>
              <c:pt idx="5">
                <c:v>62</c:v>
              </c:pt>
              <c:pt idx="6">
                <c:v>24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D3-4019-BD7D-C776F3328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C0-42DD-9602-1F0F513C8B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C0-42DD-9602-1F0F513C8B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C0-42DD-9602-1F0F513C8B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112</c:v>
                </c:pt>
                <c:pt idx="1">
                  <c:v>45</c:v>
                </c:pt>
                <c:pt idx="2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0-42DD-9602-1F0F513C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4154</c:v>
              </c:pt>
              <c:pt idx="1">
                <c:v>725</c:v>
              </c:pt>
              <c:pt idx="2">
                <c:v>544</c:v>
              </c:pt>
              <c:pt idx="3">
                <c:v>210</c:v>
              </c:pt>
              <c:pt idx="4">
                <c:v>218</c:v>
              </c:pt>
              <c:pt idx="5">
                <c:v>2928</c:v>
              </c:pt>
              <c:pt idx="6">
                <c:v>502</c:v>
              </c:pt>
              <c:pt idx="7">
                <c:v>411</c:v>
              </c:pt>
              <c:pt idx="8">
                <c:v>149</c:v>
              </c:pt>
              <c:pt idx="9">
                <c:v>506</c:v>
              </c:pt>
              <c:pt idx="10">
                <c:v>156</c:v>
              </c:pt>
              <c:pt idx="11">
                <c:v>1969</c:v>
              </c:pt>
              <c:pt idx="12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0-598C-45DA-B3CF-B888C697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113</c:v>
              </c:pt>
              <c:pt idx="2">
                <c:v>65</c:v>
              </c:pt>
              <c:pt idx="3">
                <c:v>846</c:v>
              </c:pt>
              <c:pt idx="4">
                <c:v>161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C52F-4975-B1EB-CEE753E6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66</c:v>
              </c:pt>
              <c:pt idx="1">
                <c:v>89</c:v>
              </c:pt>
              <c:pt idx="2">
                <c:v>79</c:v>
              </c:pt>
              <c:pt idx="3">
                <c:v>53</c:v>
              </c:pt>
              <c:pt idx="4">
                <c:v>39</c:v>
              </c:pt>
              <c:pt idx="5">
                <c:v>110</c:v>
              </c:pt>
              <c:pt idx="6">
                <c:v>809</c:v>
              </c:pt>
              <c:pt idx="7">
                <c:v>131</c:v>
              </c:pt>
              <c:pt idx="8">
                <c:v>37</c:v>
              </c:pt>
              <c:pt idx="9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F5EA-4D43-B071-7C4B6324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290</c:v>
              </c:pt>
              <c:pt idx="1">
                <c:v>281</c:v>
              </c:pt>
              <c:pt idx="2">
                <c:v>102</c:v>
              </c:pt>
              <c:pt idx="3">
                <c:v>51</c:v>
              </c:pt>
              <c:pt idx="4">
                <c:v>107</c:v>
              </c:pt>
              <c:pt idx="5">
                <c:v>1344</c:v>
              </c:pt>
              <c:pt idx="6">
                <c:v>52</c:v>
              </c:pt>
              <c:pt idx="7">
                <c:v>108</c:v>
              </c:pt>
              <c:pt idx="8">
                <c:v>281</c:v>
              </c:pt>
              <c:pt idx="9">
                <c:v>70</c:v>
              </c:pt>
              <c:pt idx="10">
                <c:v>421</c:v>
              </c:pt>
              <c:pt idx="11">
                <c:v>207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F2F3-4667-B754-41B1D5DD9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205</c:v>
              </c:pt>
              <c:pt idx="1">
                <c:v>62</c:v>
              </c:pt>
              <c:pt idx="2">
                <c:v>99</c:v>
              </c:pt>
              <c:pt idx="3">
                <c:v>610</c:v>
              </c:pt>
              <c:pt idx="4">
                <c:v>52</c:v>
              </c:pt>
              <c:pt idx="5">
                <c:v>169</c:v>
              </c:pt>
              <c:pt idx="6">
                <c:v>159</c:v>
              </c:pt>
              <c:pt idx="7">
                <c:v>99</c:v>
              </c:pt>
              <c:pt idx="8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9503-4C99-899C-E1CE2424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14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A2-4B07-9771-E472B349A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99-49F3-813C-00B0CA5A0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67-4A47-8E18-EC5B8430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CF-4D07-ADF3-13AFC880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Patrimonio</c:v>
                </c:pt>
                <c:pt idx="2">
                  <c:v>Medio ambiente</c:v>
                </c:pt>
                <c:pt idx="3">
                  <c:v>Incendios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31</c:v>
              </c:pt>
              <c:pt idx="2">
                <c:v>11</c:v>
              </c:pt>
              <c:pt idx="3">
                <c:v>23</c:v>
              </c:pt>
              <c:pt idx="4">
                <c:v>25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E3DA-447D-8B68-3139711E6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C2-4B16-ADD4-D9F4105ABA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C2-4B16-ADD4-D9F4105ABA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1093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2-4B16-ADD4-D9F4105A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3</c:v>
              </c:pt>
              <c:pt idx="2">
                <c:v>1</c:v>
              </c:pt>
              <c:pt idx="3">
                <c:v>12</c:v>
              </c:pt>
              <c:pt idx="4">
                <c:v>44</c:v>
              </c:pt>
              <c:pt idx="5">
                <c:v>6</c:v>
              </c:pt>
              <c:pt idx="6">
                <c:v>8</c:v>
              </c:pt>
              <c:pt idx="7">
                <c:v>17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CE-45A6-8FB8-A1AFB6116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187</c:v>
              </c:pt>
              <c:pt idx="1">
                <c:v>181</c:v>
              </c:pt>
              <c:pt idx="2">
                <c:v>119</c:v>
              </c:pt>
              <c:pt idx="3">
                <c:v>389</c:v>
              </c:pt>
              <c:pt idx="4">
                <c:v>930</c:v>
              </c:pt>
              <c:pt idx="5">
                <c:v>233</c:v>
              </c:pt>
              <c:pt idx="6">
                <c:v>111</c:v>
              </c:pt>
              <c:pt idx="7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798A-44C9-AE01-A565BF85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14-4CF1-8193-960DA9E0A2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14-4CF1-8193-960DA9E0A2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14-4CF1-8193-960DA9E0A2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14-4CF1-8193-960DA9E0A2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4-4CF1-8193-960DA9E0A21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4-4CF1-8193-960DA9E0A2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4-4CF1-8193-960DA9E0A2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14-4CF1-8193-960DA9E0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95-4A94-A8D2-CA0BD112B4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95-4A94-A8D2-CA0BD112B4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95-4A94-A8D2-CA0BD112B4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95-4A94-A8D2-CA0BD112B4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695-4A94-A8D2-CA0BD112B4F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95-4A94-A8D2-CA0BD112B4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95-4A94-A8D2-CA0BD112B4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95-4A94-A8D2-CA0BD112B4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95-4A94-A8D2-CA0BD112B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95-4A94-A8D2-CA0BD112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486</c:v>
              </c:pt>
              <c:pt idx="1">
                <c:v>82</c:v>
              </c:pt>
              <c:pt idx="2">
                <c:v>27</c:v>
              </c:pt>
              <c:pt idx="3">
                <c:v>130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1FB-4758-8B61-0ECA07DE2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</c:v>
              </c:pt>
              <c:pt idx="1">
                <c:v>79</c:v>
              </c:pt>
              <c:pt idx="2">
                <c:v>5</c:v>
              </c:pt>
              <c:pt idx="3">
                <c:v>109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0FA0-4C1A-8E6E-43538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37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AA8B-4DF6-9EC0-F6BEA1E7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CC-4A21-B9B4-EA6905AB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112</c:v>
              </c:pt>
              <c:pt idx="1">
                <c:v>6</c:v>
              </c:pt>
              <c:pt idx="2">
                <c:v>6</c:v>
              </c:pt>
              <c:pt idx="3">
                <c:v>35</c:v>
              </c:pt>
              <c:pt idx="4">
                <c:v>28</c:v>
              </c:pt>
              <c:pt idx="5">
                <c:v>3</c:v>
              </c:pt>
              <c:pt idx="6">
                <c:v>9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5A28-404A-86A1-433B7AEA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25</c:v>
              </c:pt>
              <c:pt idx="1">
                <c:v>2</c:v>
              </c:pt>
              <c:pt idx="2">
                <c:v>3</c:v>
              </c:pt>
              <c:pt idx="3">
                <c:v>10</c:v>
              </c:pt>
              <c:pt idx="4">
                <c:v>16</c:v>
              </c:pt>
              <c:pt idx="5">
                <c:v>10</c:v>
              </c:pt>
              <c:pt idx="6">
                <c:v>11</c:v>
              </c:pt>
              <c:pt idx="7">
                <c:v>1</c:v>
              </c:pt>
              <c:pt idx="8">
                <c:v>7</c:v>
              </c:pt>
              <c:pt idx="9">
                <c:v>10</c:v>
              </c:pt>
              <c:pt idx="10">
                <c:v>2</c:v>
              </c:pt>
              <c:pt idx="11">
                <c:v>62</c:v>
              </c:pt>
              <c:pt idx="12">
                <c:v>3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9B-4E8D-A936-524C4E9C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15-4159-ABE6-CA6C3F7AF8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15-4159-ABE6-CA6C3F7AF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763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5-4159-ABE6-CA6C3F7A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51</c:v>
              </c:pt>
              <c:pt idx="1">
                <c:v>25</c:v>
              </c:pt>
              <c:pt idx="2">
                <c:v>57</c:v>
              </c:pt>
              <c:pt idx="3">
                <c:v>31</c:v>
              </c:pt>
              <c:pt idx="4">
                <c:v>11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3FD7-4A2C-9D28-1B5CD617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C7-4C0B-98F8-3053429127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C7-4C0B-98F8-305342912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7-4C0B-98F8-30534291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9E-4B46-A1AC-80C334E1F6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9E-4B46-A1AC-80C334E1F6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9E-4B46-A1AC-80C334E1F6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9E-4B46-A1AC-80C334E1F67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9E-4B46-A1AC-80C334E1F67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78</c:v>
              </c:pt>
              <c:pt idx="1">
                <c:v>3</c:v>
              </c:pt>
              <c:pt idx="2">
                <c:v>1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794-44A0-A78A-4165BC39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74</c:v>
              </c:pt>
              <c:pt idx="1">
                <c:v>9</c:v>
              </c:pt>
              <c:pt idx="2">
                <c:v>1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2E3-45EA-A03C-3ABAE2E1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42</c:v>
              </c:pt>
              <c:pt idx="5">
                <c:v>21</c:v>
              </c:pt>
              <c:pt idx="6">
                <c:v>17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ACC-4D48-BC41-DBCBF9C76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28-4C1F-B2B8-04BA7350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D8-4417-9E2A-09880276A9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D8-4417-9E2A-09880276A9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73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8-4417-9E2A-09880276A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8-4707-9145-D000DAC459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8-4707-9145-D000DAC459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98-4707-9145-D000DAC459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98-4707-9145-D000DAC459A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98-4707-9145-D000DAC45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62</c:v>
                </c:pt>
                <c:pt idx="1">
                  <c:v>111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8-4707-9145-D000DAC4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489</c:v>
              </c:pt>
              <c:pt idx="1">
                <c:v>13</c:v>
              </c:pt>
              <c:pt idx="2">
                <c:v>1</c:v>
              </c:pt>
              <c:pt idx="3">
                <c:v>1</c:v>
              </c:pt>
              <c:pt idx="4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0C02-47E7-9148-BD20C9EC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5-49A3-833D-6DC467E8A1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65-49A3-833D-6DC467E8A1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488</c:v>
                </c:pt>
                <c:pt idx="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5-49A3-833D-6DC467E8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173</c:v>
              </c:pt>
              <c:pt idx="1">
                <c:v>29</c:v>
              </c:pt>
              <c:pt idx="2">
                <c:v>1</c:v>
              </c:pt>
              <c:pt idx="3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3F7B-40F4-AB00-5794B04F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ED4-4772-B13F-1089B557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0-5AA8-429E-8642-936655AC8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596-451C-B8F9-D54DE24B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30-48DB-9A7E-D9C6F38D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541-498F-AB98-DE4F0DC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43F-4A67-B396-01F4DE8C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246</c:v>
              </c:pt>
              <c:pt idx="2">
                <c:v>19</c:v>
              </c:pt>
              <c:pt idx="3">
                <c:v>1</c:v>
              </c:pt>
              <c:pt idx="4">
                <c:v>17</c:v>
              </c:pt>
              <c:pt idx="5">
                <c:v>112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684-48E0-9658-27ED6C43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41-493E-AEAE-6E402647A6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41-493E-AEAE-6E402647A6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1-493E-AEAE-6E402647A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491</c:v>
              </c:pt>
              <c:pt idx="2">
                <c:v>15</c:v>
              </c:pt>
              <c:pt idx="3">
                <c:v>19</c:v>
              </c:pt>
              <c:pt idx="4">
                <c:v>315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3B-40B2-AFE8-8B7BC0168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476</c:v>
              </c:pt>
              <c:pt idx="2">
                <c:v>13</c:v>
              </c:pt>
              <c:pt idx="3">
                <c:v>1</c:v>
              </c:pt>
              <c:pt idx="4">
                <c:v>25</c:v>
              </c:pt>
              <c:pt idx="5">
                <c:v>287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EB-47A9-B04B-E622972F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112</c:v>
              </c:pt>
              <c:pt idx="2">
                <c:v>16</c:v>
              </c:pt>
              <c:pt idx="3">
                <c:v>26</c:v>
              </c:pt>
              <c:pt idx="4">
                <c:v>114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B2D-4FF7-A83D-9B25F7E9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76</c:v>
              </c:pt>
              <c:pt idx="2">
                <c:v>19</c:v>
              </c:pt>
              <c:pt idx="3">
                <c:v>17</c:v>
              </c:pt>
              <c:pt idx="4">
                <c:v>52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56F-4E76-A421-2EC03A40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65A-4460-92DC-11577B42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515</c:v>
              </c:pt>
              <c:pt idx="2">
                <c:v>30</c:v>
              </c:pt>
              <c:pt idx="3">
                <c:v>34</c:v>
              </c:pt>
              <c:pt idx="4">
                <c:v>344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78-4830-87B6-7A4899CF3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3</c:v>
              </c:pt>
              <c:pt idx="2">
                <c:v>3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1F99-4CD3-9F9E-FFD21CE79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46</c:v>
              </c:pt>
              <c:pt idx="2">
                <c:v>3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B428-4FE1-9AC9-F614C7A8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C2E9-4EFB-A74D-634B28E1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C43-4D36-A22B-43BBD4E0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2D-4F5F-A240-FF063CBAEE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2D-4F5F-A240-FF063CBAE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D-4F5F-A240-FF063CBA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D1-4CEA-BFCC-D4FDF59CD3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D1-4CEA-BFCC-D4FDF59CD3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D1-4CEA-BFCC-D4FDF59CD3F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110</c:v>
                </c:pt>
                <c:pt idx="1">
                  <c:v>2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1-4CEA-BFCC-D4FDF59CD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B8-4FF4-B0B9-7EA94727D8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B8-4FF4-B0B9-7EA94727D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259</c:v>
                </c:pt>
                <c:pt idx="1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8-4FF4-B0B9-7EA94727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8BFE43A-F164-3901-A6EF-074EB1F8C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A5D56E6-F944-E94F-9C4E-FE7A9752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5F28F4D-6671-813A-8215-39DF747CF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F6A27FE-2A9E-4E27-DA7F-CB6A06215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E30E8F7-F335-6E13-8420-D557411C7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42DA9B6-BEE4-73E4-E963-99A1B4F8E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F379F0A-4623-D549-6499-45D42B2F2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C5ED54D-4368-6D6B-444B-46A6C91C8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96977D4-14C9-F294-F6DF-D51511C79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87C2AE2-2CAA-5243-E732-D9282FC7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9A6315C-0E3D-1BF0-A026-8581371E0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6BD6AF6-7E5F-EECE-5AF0-CC3F68A7A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E894C6-3E8B-4305-84AA-3B7A3B178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18725-36FC-4D66-9FF5-2AAE3B569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233E4BD-52CE-EE0E-23A2-B1949330C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F56E327-F083-8D45-8D85-72FB07862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E27DBE0-C708-E61C-49F2-C686D968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ED7C197-3BF8-1CA8-CF2B-51E96C292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511A9F3-A392-F220-2A3A-71C427F2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AA0BA82-79B5-3EFE-637F-B02134184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5390C7A-290A-09CB-2F15-9702D0710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AB3561E-0DA5-4451-BB14-E07FCBF4A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B5243DF-48A6-47F2-95F6-8AFE9DE46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52337DB-84DC-4A11-86F1-D5E644CCD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D29FBB8-0E46-40D7-9C95-5E52F94C4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F57300B-2FF2-479C-8A61-66EE077A0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7BB01C7-6DF6-4697-B35D-61914CC37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628E940-C48F-4158-A889-EF1B7EE3B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D8EB057-B88C-445E-83C2-A7D8300F6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C342CA7-6080-45BF-B38B-E19FC433D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5D8BCF9-FFC7-4638-A5EC-2F7FA2030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A57FD1B-849C-45D8-BE8E-02AF8E91A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078BEE6-EAC9-4039-A1A6-DED25FC93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7AA3F3A-B510-47A2-BF36-C03BE1B52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44F582F-46D0-A375-4BB4-10028679A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146050</xdr:colOff>
      <xdr:row>6</xdr:row>
      <xdr:rowOff>238125</xdr:rowOff>
    </xdr:from>
    <xdr:to>
      <xdr:col>21</xdr:col>
      <xdr:colOff>590550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98A85D2-6748-5997-5008-7C79CC048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127000</xdr:colOff>
      <xdr:row>7</xdr:row>
      <xdr:rowOff>142875</xdr:rowOff>
    </xdr:from>
    <xdr:to>
      <xdr:col>53</xdr:col>
      <xdr:colOff>250825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5F1EC9B-0948-57FD-C57D-347475DE0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514350</xdr:colOff>
      <xdr:row>6</xdr:row>
      <xdr:rowOff>165100</xdr:rowOff>
    </xdr:from>
    <xdr:to>
      <xdr:col>60</xdr:col>
      <xdr:colOff>409575</xdr:colOff>
      <xdr:row>15</xdr:row>
      <xdr:rowOff>127000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AE027D9-5B91-9B0E-6CD1-B51486712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AE014B1-9BBF-3187-9DDD-2B5CF8B59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43E60E6-3A53-602B-9560-A11A718D9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971DC6F-A5FF-4468-B3E3-826C26ADC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08253B6-C7A3-429C-A5CC-4CE7D68D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1B7BFA0-CA13-6E3E-8E87-A1026C718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9FFFA1D-4CCC-B9B7-CE72-E9E6A5BF2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CC27120-4603-5F2C-F8C5-9C1EC3D2E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E9CDFBE-901D-7300-2F29-33D54CEFD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3771A74-E19A-4E63-8470-C236A500A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77BCF86-36E1-4379-B56E-57D12F3DD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4345292-33C1-46CA-7091-9863F005A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624206F-BB3C-F915-23EF-8C9382E08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AB822D0-EB89-B05B-FA47-53BAE650A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428D7F5-2BB9-4EF3-BA50-2FF9E2349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EC062C1-B139-495A-9711-FE17428FB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6C400D4-B2B6-A172-7455-25C93863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25CDB87-7C67-54C2-AB08-27A53D3F4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CE58A33-DB03-5B8A-B760-DCD812C97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499E57E-987A-6A6B-CE5A-6780B885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A50ACA8-5071-A21B-FE60-275349F1D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3674831-E63B-14CD-8A4D-8FFAF252A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8FA15CF-A0D0-6879-4743-66A8CAF7D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D0BD6D3-904B-9275-4111-61957E1B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AC76CA9-6D73-D12A-F29A-5A2C72198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F86B1CA-EC7C-2548-4AA8-C6AB3B22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10B259F-4DA7-28CC-B0C3-E676A43E0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7D0E448-9E0B-749C-DE7C-813596DF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9857525-E906-EF97-4D14-F86709B7A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B46F154-08C1-84DC-F91A-CDFAFF4C2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7434567-E56F-6429-10E6-65CFE79C9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D5FB8F8-C679-9BDA-A947-ECF42AA19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78TIxQAZfAHtHLFuesypMzTOXxBV36a23Rvc34FHntjigKSeksOZSCAkR0JlUwtt5IYsOHTzHNEhX9EzLf2W2Q==" saltValue="i76EQgekxp7jsvIwjeleh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8</v>
      </c>
      <c r="D5" s="14">
        <v>4</v>
      </c>
      <c r="E5" s="24">
        <v>7</v>
      </c>
    </row>
    <row r="6" spans="1:5" x14ac:dyDescent="0.25">
      <c r="A6" s="22" t="s">
        <v>1180</v>
      </c>
      <c r="B6" s="17"/>
      <c r="C6" s="14">
        <v>3</v>
      </c>
      <c r="D6" s="14">
        <v>1</v>
      </c>
      <c r="E6" s="24">
        <v>3</v>
      </c>
    </row>
    <row r="7" spans="1:5" x14ac:dyDescent="0.25">
      <c r="A7" s="22" t="s">
        <v>1181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1182</v>
      </c>
      <c r="B8" s="17"/>
      <c r="C8" s="14">
        <v>3</v>
      </c>
      <c r="D8" s="14">
        <v>1</v>
      </c>
      <c r="E8" s="24">
        <v>2</v>
      </c>
    </row>
    <row r="9" spans="1:5" x14ac:dyDescent="0.25">
      <c r="A9" s="22" t="s">
        <v>610</v>
      </c>
      <c r="B9" s="17"/>
      <c r="C9" s="14">
        <v>23</v>
      </c>
      <c r="D9" s="14">
        <v>1</v>
      </c>
      <c r="E9" s="24">
        <v>22</v>
      </c>
    </row>
    <row r="10" spans="1:5" x14ac:dyDescent="0.25">
      <c r="A10" s="22" t="s">
        <v>1183</v>
      </c>
      <c r="B10" s="17"/>
      <c r="C10" s="14">
        <v>0</v>
      </c>
      <c r="D10" s="14">
        <v>0</v>
      </c>
      <c r="E10" s="24">
        <v>0</v>
      </c>
    </row>
    <row r="11" spans="1:5" x14ac:dyDescent="0.25">
      <c r="A11" s="203" t="s">
        <v>951</v>
      </c>
      <c r="B11" s="204"/>
      <c r="C11" s="32">
        <v>37</v>
      </c>
      <c r="D11" s="32">
        <v>7</v>
      </c>
      <c r="E11" s="32">
        <v>34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1</v>
      </c>
    </row>
    <row r="15" spans="1:5" x14ac:dyDescent="0.25">
      <c r="A15" s="22" t="s">
        <v>1186</v>
      </c>
      <c r="B15" s="17"/>
      <c r="C15" s="24">
        <v>0</v>
      </c>
    </row>
    <row r="16" spans="1:5" x14ac:dyDescent="0.25">
      <c r="A16" s="22" t="s">
        <v>1187</v>
      </c>
      <c r="B16" s="17"/>
      <c r="C16" s="24">
        <v>0</v>
      </c>
    </row>
    <row r="17" spans="1:3" x14ac:dyDescent="0.25">
      <c r="A17" s="203" t="s">
        <v>951</v>
      </c>
      <c r="B17" s="204"/>
      <c r="C17" s="32">
        <v>1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8</v>
      </c>
    </row>
    <row r="22" spans="1:3" x14ac:dyDescent="0.25">
      <c r="A22" s="22" t="s">
        <v>1180</v>
      </c>
      <c r="B22" s="17"/>
      <c r="C22" s="24">
        <v>1</v>
      </c>
    </row>
    <row r="23" spans="1:3" x14ac:dyDescent="0.25">
      <c r="A23" s="22" t="s">
        <v>1181</v>
      </c>
      <c r="B23" s="17"/>
      <c r="C23" s="24">
        <v>0</v>
      </c>
    </row>
    <row r="24" spans="1:3" x14ac:dyDescent="0.25">
      <c r="A24" s="22" t="s">
        <v>1182</v>
      </c>
      <c r="B24" s="17"/>
      <c r="C24" s="24">
        <v>6</v>
      </c>
    </row>
    <row r="25" spans="1:3" x14ac:dyDescent="0.25">
      <c r="A25" s="22" t="s">
        <v>610</v>
      </c>
      <c r="B25" s="17"/>
      <c r="C25" s="24">
        <v>10</v>
      </c>
    </row>
    <row r="26" spans="1:3" x14ac:dyDescent="0.25">
      <c r="A26" s="22" t="s">
        <v>1183</v>
      </c>
      <c r="B26" s="17"/>
      <c r="C26" s="24">
        <v>21</v>
      </c>
    </row>
    <row r="27" spans="1:3" x14ac:dyDescent="0.25">
      <c r="A27" s="203" t="s">
        <v>951</v>
      </c>
      <c r="B27" s="204"/>
      <c r="C27" s="32">
        <v>46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1</v>
      </c>
    </row>
    <row r="32" spans="1:3" x14ac:dyDescent="0.25">
      <c r="A32" s="22" t="s">
        <v>1024</v>
      </c>
      <c r="B32" s="17"/>
      <c r="C32" s="24">
        <v>0</v>
      </c>
    </row>
    <row r="33" spans="1:3" x14ac:dyDescent="0.25">
      <c r="A33" s="22" t="s">
        <v>1189</v>
      </c>
      <c r="B33" s="17"/>
      <c r="C33" s="24">
        <v>46</v>
      </c>
    </row>
    <row r="34" spans="1:3" x14ac:dyDescent="0.25">
      <c r="A34" s="22" t="s">
        <v>1122</v>
      </c>
      <c r="B34" s="17"/>
      <c r="C34" s="24">
        <v>3</v>
      </c>
    </row>
    <row r="35" spans="1:3" x14ac:dyDescent="0.25">
      <c r="A35" s="22" t="s">
        <v>1190</v>
      </c>
      <c r="B35" s="17"/>
      <c r="C35" s="24">
        <v>16</v>
      </c>
    </row>
    <row r="36" spans="1:3" x14ac:dyDescent="0.25">
      <c r="A36" s="22" t="s">
        <v>1026</v>
      </c>
      <c r="B36" s="17"/>
      <c r="C36" s="24">
        <v>0</v>
      </c>
    </row>
    <row r="37" spans="1:3" x14ac:dyDescent="0.25">
      <c r="A37" s="22" t="s">
        <v>1027</v>
      </c>
      <c r="B37" s="17"/>
      <c r="C37" s="24">
        <v>0</v>
      </c>
    </row>
    <row r="38" spans="1:3" x14ac:dyDescent="0.25">
      <c r="A38" s="22" t="s">
        <v>1085</v>
      </c>
      <c r="B38" s="17"/>
      <c r="C38" s="24">
        <v>0</v>
      </c>
    </row>
    <row r="39" spans="1:3" x14ac:dyDescent="0.25">
      <c r="A39" s="22" t="s">
        <v>1086</v>
      </c>
      <c r="B39" s="17"/>
      <c r="C39" s="24">
        <v>0</v>
      </c>
    </row>
    <row r="40" spans="1:3" x14ac:dyDescent="0.25">
      <c r="A40" s="203" t="s">
        <v>951</v>
      </c>
      <c r="B40" s="204"/>
      <c r="C40" s="32">
        <v>66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0</v>
      </c>
    </row>
    <row r="45" spans="1:3" x14ac:dyDescent="0.25">
      <c r="A45" s="22" t="s">
        <v>1180</v>
      </c>
      <c r="B45" s="17"/>
      <c r="C45" s="24">
        <v>0</v>
      </c>
    </row>
    <row r="46" spans="1:3" x14ac:dyDescent="0.25">
      <c r="A46" s="22" t="s">
        <v>1181</v>
      </c>
      <c r="B46" s="17"/>
      <c r="C46" s="24">
        <v>0</v>
      </c>
    </row>
    <row r="47" spans="1:3" x14ac:dyDescent="0.25">
      <c r="A47" s="22" t="s">
        <v>1182</v>
      </c>
      <c r="B47" s="17"/>
      <c r="C47" s="24">
        <v>1</v>
      </c>
    </row>
    <row r="48" spans="1:3" x14ac:dyDescent="0.25">
      <c r="A48" s="22" t="s">
        <v>610</v>
      </c>
      <c r="B48" s="17"/>
      <c r="C48" s="24">
        <v>5</v>
      </c>
    </row>
    <row r="49" spans="1:3" x14ac:dyDescent="0.25">
      <c r="A49" s="22" t="s">
        <v>1183</v>
      </c>
      <c r="B49" s="17"/>
      <c r="C49" s="24">
        <v>2</v>
      </c>
    </row>
    <row r="50" spans="1:3" x14ac:dyDescent="0.25">
      <c r="A50" s="203" t="s">
        <v>951</v>
      </c>
      <c r="B50" s="204"/>
      <c r="C50" s="32">
        <v>8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4">
        <v>1</v>
      </c>
    </row>
    <row r="54" spans="1:3" x14ac:dyDescent="0.25">
      <c r="A54" s="188"/>
      <c r="B54" s="13" t="s">
        <v>77</v>
      </c>
      <c r="C54" s="24">
        <v>1</v>
      </c>
    </row>
    <row r="55" spans="1:3" x14ac:dyDescent="0.25">
      <c r="A55" s="186" t="s">
        <v>1180</v>
      </c>
      <c r="B55" s="13" t="s">
        <v>76</v>
      </c>
      <c r="C55" s="24">
        <v>0</v>
      </c>
    </row>
    <row r="56" spans="1:3" x14ac:dyDescent="0.25">
      <c r="A56" s="188"/>
      <c r="B56" s="13" t="s">
        <v>77</v>
      </c>
      <c r="C56" s="24">
        <v>0</v>
      </c>
    </row>
    <row r="57" spans="1:3" x14ac:dyDescent="0.25">
      <c r="A57" s="186" t="s">
        <v>1181</v>
      </c>
      <c r="B57" s="13" t="s">
        <v>76</v>
      </c>
      <c r="C57" s="24">
        <v>0</v>
      </c>
    </row>
    <row r="58" spans="1:3" x14ac:dyDescent="0.25">
      <c r="A58" s="188"/>
      <c r="B58" s="13" t="s">
        <v>77</v>
      </c>
      <c r="C58" s="24">
        <v>0</v>
      </c>
    </row>
    <row r="59" spans="1:3" x14ac:dyDescent="0.25">
      <c r="A59" s="186" t="s">
        <v>1182</v>
      </c>
      <c r="B59" s="13" t="s">
        <v>76</v>
      </c>
      <c r="C59" s="24">
        <v>1</v>
      </c>
    </row>
    <row r="60" spans="1:3" x14ac:dyDescent="0.25">
      <c r="A60" s="188"/>
      <c r="B60" s="13" t="s">
        <v>77</v>
      </c>
      <c r="C60" s="24">
        <v>0</v>
      </c>
    </row>
    <row r="61" spans="1:3" x14ac:dyDescent="0.25">
      <c r="A61" s="186" t="s">
        <v>610</v>
      </c>
      <c r="B61" s="13" t="s">
        <v>76</v>
      </c>
      <c r="C61" s="24">
        <v>2</v>
      </c>
    </row>
    <row r="62" spans="1:3" x14ac:dyDescent="0.25">
      <c r="A62" s="188"/>
      <c r="B62" s="13" t="s">
        <v>77</v>
      </c>
      <c r="C62" s="24">
        <v>1</v>
      </c>
    </row>
    <row r="63" spans="1:3" x14ac:dyDescent="0.25">
      <c r="A63" s="186" t="s">
        <v>1183</v>
      </c>
      <c r="B63" s="13" t="s">
        <v>76</v>
      </c>
      <c r="C63" s="24">
        <v>4</v>
      </c>
    </row>
    <row r="64" spans="1:3" x14ac:dyDescent="0.25">
      <c r="A64" s="188"/>
      <c r="B64" s="13" t="s">
        <v>77</v>
      </c>
      <c r="C64" s="24">
        <v>1</v>
      </c>
    </row>
    <row r="65" spans="1:3" x14ac:dyDescent="0.25">
      <c r="A65" s="203" t="s">
        <v>951</v>
      </c>
      <c r="B65" s="204"/>
      <c r="C65" s="32">
        <v>11</v>
      </c>
    </row>
  </sheetData>
  <sheetProtection algorithmName="SHA-512" hashValue="huafu7w8p3TzHDC+gFtCmH52CSrb2gbrlBr6zQENxb1ncnsRawGBnXquIb5WWiRdx1zKyYa4ytW7Gg4R9G+aIQ==" saltValue="2ovZMkRMGMAQR/yC6Cwys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9" t="s">
        <v>1198</v>
      </c>
      <c r="C5" s="45">
        <v>4</v>
      </c>
      <c r="D5" s="45">
        <v>0</v>
      </c>
      <c r="E5" s="45">
        <v>0</v>
      </c>
      <c r="F5" s="40">
        <v>0</v>
      </c>
    </row>
    <row r="6" spans="1:6" x14ac:dyDescent="0.25">
      <c r="A6" s="197"/>
      <c r="B6" s="39" t="s">
        <v>1199</v>
      </c>
      <c r="C6" s="45">
        <v>1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18"/>
      <c r="D7" s="18"/>
      <c r="E7" s="18"/>
      <c r="F7" s="23"/>
    </row>
    <row r="8" spans="1:6" ht="22.5" x14ac:dyDescent="0.25">
      <c r="A8" s="195" t="s">
        <v>1202</v>
      </c>
      <c r="B8" s="39" t="s">
        <v>1203</v>
      </c>
      <c r="C8" s="45">
        <v>7</v>
      </c>
      <c r="D8" s="45">
        <v>5</v>
      </c>
      <c r="E8" s="45">
        <v>0</v>
      </c>
      <c r="F8" s="40">
        <v>0</v>
      </c>
    </row>
    <row r="9" spans="1:6" ht="22.5" x14ac:dyDescent="0.25">
      <c r="A9" s="196"/>
      <c r="B9" s="39" t="s">
        <v>1204</v>
      </c>
      <c r="C9" s="45">
        <v>1</v>
      </c>
      <c r="D9" s="45">
        <v>0</v>
      </c>
      <c r="E9" s="45">
        <v>0</v>
      </c>
      <c r="F9" s="40">
        <v>0</v>
      </c>
    </row>
    <row r="10" spans="1:6" ht="22.5" x14ac:dyDescent="0.25">
      <c r="A10" s="197"/>
      <c r="B10" s="39" t="s">
        <v>1205</v>
      </c>
      <c r="C10" s="45">
        <v>4</v>
      </c>
      <c r="D10" s="45">
        <v>1</v>
      </c>
      <c r="E10" s="45">
        <v>0</v>
      </c>
      <c r="F10" s="40">
        <v>0</v>
      </c>
    </row>
    <row r="11" spans="1:6" ht="22.5" x14ac:dyDescent="0.25">
      <c r="A11" s="195" t="s">
        <v>1206</v>
      </c>
      <c r="B11" s="39" t="s">
        <v>1207</v>
      </c>
      <c r="C11" s="18"/>
      <c r="D11" s="18"/>
      <c r="E11" s="18"/>
      <c r="F11" s="23"/>
    </row>
    <row r="12" spans="1:6" x14ac:dyDescent="0.25">
      <c r="A12" s="196"/>
      <c r="B12" s="39" t="s">
        <v>1208</v>
      </c>
      <c r="C12" s="18"/>
      <c r="D12" s="18"/>
      <c r="E12" s="18"/>
      <c r="F12" s="23"/>
    </row>
    <row r="13" spans="1:6" ht="22.5" x14ac:dyDescent="0.25">
      <c r="A13" s="197"/>
      <c r="B13" s="39" t="s">
        <v>1209</v>
      </c>
      <c r="C13" s="45">
        <v>4</v>
      </c>
      <c r="D13" s="45">
        <v>2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25">
      <c r="A15" s="195" t="s">
        <v>1212</v>
      </c>
      <c r="B15" s="39" t="s">
        <v>1213</v>
      </c>
      <c r="C15" s="45">
        <v>36</v>
      </c>
      <c r="D15" s="45">
        <v>26</v>
      </c>
      <c r="E15" s="45">
        <v>12</v>
      </c>
      <c r="F15" s="40">
        <v>0</v>
      </c>
    </row>
    <row r="16" spans="1:6" x14ac:dyDescent="0.25">
      <c r="A16" s="196"/>
      <c r="B16" s="39" t="s">
        <v>1214</v>
      </c>
      <c r="C16" s="45">
        <v>1</v>
      </c>
      <c r="D16" s="45">
        <v>1</v>
      </c>
      <c r="E16" s="45">
        <v>0</v>
      </c>
      <c r="F16" s="40">
        <v>0</v>
      </c>
    </row>
    <row r="17" spans="1:6" ht="22.5" x14ac:dyDescent="0.25">
      <c r="A17" s="196"/>
      <c r="B17" s="39" t="s">
        <v>1215</v>
      </c>
      <c r="C17" s="45">
        <v>0</v>
      </c>
      <c r="D17" s="45">
        <v>0</v>
      </c>
      <c r="E17" s="45">
        <v>1</v>
      </c>
      <c r="F17" s="40">
        <v>0</v>
      </c>
    </row>
    <row r="18" spans="1:6" x14ac:dyDescent="0.25">
      <c r="A18" s="196"/>
      <c r="B18" s="39" t="s">
        <v>1216</v>
      </c>
      <c r="C18" s="18"/>
      <c r="D18" s="18"/>
      <c r="E18" s="18"/>
      <c r="F18" s="23"/>
    </row>
    <row r="19" spans="1:6" ht="22.5" x14ac:dyDescent="0.25">
      <c r="A19" s="197"/>
      <c r="B19" s="39" t="s">
        <v>1217</v>
      </c>
      <c r="C19" s="45">
        <v>2</v>
      </c>
      <c r="D19" s="45">
        <v>0</v>
      </c>
      <c r="E19" s="45">
        <v>1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1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3" t="s">
        <v>951</v>
      </c>
      <c r="B22" s="194"/>
      <c r="C22" s="46">
        <v>61</v>
      </c>
      <c r="D22" s="46">
        <v>35</v>
      </c>
      <c r="E22" s="46">
        <v>14</v>
      </c>
      <c r="F22" s="46">
        <v>0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0</v>
      </c>
    </row>
    <row r="26" spans="1:6" x14ac:dyDescent="0.25">
      <c r="A26" s="43" t="s">
        <v>109</v>
      </c>
      <c r="B26" s="17"/>
      <c r="C26" s="40">
        <v>0</v>
      </c>
    </row>
    <row r="27" spans="1:6" x14ac:dyDescent="0.25">
      <c r="A27" s="43" t="s">
        <v>1055</v>
      </c>
      <c r="B27" s="17"/>
      <c r="C27" s="40">
        <v>0</v>
      </c>
    </row>
    <row r="28" spans="1:6" x14ac:dyDescent="0.25">
      <c r="A28" s="193" t="s">
        <v>951</v>
      </c>
      <c r="B28" s="194"/>
      <c r="C28" s="46">
        <v>0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9</v>
      </c>
    </row>
    <row r="33" spans="1:3" x14ac:dyDescent="0.25">
      <c r="A33" s="43" t="s">
        <v>1224</v>
      </c>
      <c r="B33" s="17"/>
      <c r="C33" s="40">
        <v>5</v>
      </c>
    </row>
    <row r="34" spans="1:3" x14ac:dyDescent="0.25">
      <c r="A34" s="43" t="s">
        <v>77</v>
      </c>
      <c r="B34" s="17"/>
      <c r="C34" s="40">
        <v>1</v>
      </c>
    </row>
    <row r="35" spans="1:3" x14ac:dyDescent="0.25">
      <c r="A35" s="193" t="s">
        <v>951</v>
      </c>
      <c r="B35" s="194"/>
      <c r="C35" s="46">
        <v>15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80</v>
      </c>
    </row>
    <row r="40" spans="1:3" x14ac:dyDescent="0.25">
      <c r="A40" s="43" t="s">
        <v>1227</v>
      </c>
      <c r="B40" s="17"/>
      <c r="C40" s="40">
        <v>1</v>
      </c>
    </row>
    <row r="41" spans="1:3" x14ac:dyDescent="0.25">
      <c r="A41" s="193" t="s">
        <v>951</v>
      </c>
      <c r="B41" s="194"/>
      <c r="C41" s="46">
        <v>81</v>
      </c>
    </row>
    <row r="42" spans="1:3" ht="15.95" customHeight="1" x14ac:dyDescent="0.25"/>
  </sheetData>
  <sheetProtection algorithmName="SHA-512" hashValue="hRf5WFPT56QF0J7zgvM/KQqr4UG3NUm0t2LXtLIuSIaS/LJcGePDDSjZCkLLkyWzP+JGu4IOSeMPqdzjbM9tiw==" saltValue="0A582mg88AmzsqyaSd1W4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190</v>
      </c>
      <c r="D5" s="14">
        <v>170</v>
      </c>
      <c r="E5" s="15">
        <v>0.11764705882352899</v>
      </c>
    </row>
    <row r="6" spans="1:5" x14ac:dyDescent="0.25">
      <c r="A6" s="180"/>
      <c r="B6" s="13" t="s">
        <v>1232</v>
      </c>
      <c r="C6" s="14">
        <v>31</v>
      </c>
      <c r="D6" s="14">
        <v>69</v>
      </c>
      <c r="E6" s="15">
        <v>-0.55072463768115898</v>
      </c>
    </row>
    <row r="7" spans="1:5" x14ac:dyDescent="0.25">
      <c r="A7" s="181"/>
      <c r="B7" s="13" t="s">
        <v>1233</v>
      </c>
      <c r="C7" s="14">
        <v>11</v>
      </c>
      <c r="D7" s="14">
        <v>20</v>
      </c>
      <c r="E7" s="15">
        <v>-0.45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1</v>
      </c>
      <c r="D11" s="14">
        <v>2</v>
      </c>
      <c r="E11" s="15">
        <v>-0.5</v>
      </c>
    </row>
    <row r="12" spans="1:5" x14ac:dyDescent="0.25">
      <c r="A12" s="180"/>
      <c r="B12" s="13" t="s">
        <v>1237</v>
      </c>
      <c r="C12" s="14">
        <v>25</v>
      </c>
      <c r="D12" s="14">
        <v>11</v>
      </c>
      <c r="E12" s="15">
        <v>1.27272727272727</v>
      </c>
    </row>
    <row r="13" spans="1:5" x14ac:dyDescent="0.25">
      <c r="A13" s="180"/>
      <c r="B13" s="13" t="s">
        <v>1238</v>
      </c>
      <c r="C13" s="14">
        <v>57</v>
      </c>
      <c r="D13" s="14">
        <v>70</v>
      </c>
      <c r="E13" s="15">
        <v>-0.185714285714286</v>
      </c>
    </row>
    <row r="14" spans="1:5" x14ac:dyDescent="0.25">
      <c r="A14" s="180"/>
      <c r="B14" s="13" t="s">
        <v>1239</v>
      </c>
      <c r="C14" s="14">
        <v>51</v>
      </c>
      <c r="D14" s="14">
        <v>58</v>
      </c>
      <c r="E14" s="15">
        <v>-0.12068965517241401</v>
      </c>
    </row>
    <row r="15" spans="1:5" x14ac:dyDescent="0.25">
      <c r="A15" s="180"/>
      <c r="B15" s="13" t="s">
        <v>1240</v>
      </c>
      <c r="C15" s="14">
        <v>0</v>
      </c>
      <c r="D15" s="14">
        <v>2</v>
      </c>
      <c r="E15" s="15">
        <v>-1</v>
      </c>
    </row>
    <row r="16" spans="1:5" x14ac:dyDescent="0.25">
      <c r="A16" s="180"/>
      <c r="B16" s="13" t="s">
        <v>1241</v>
      </c>
      <c r="C16" s="14">
        <v>24</v>
      </c>
      <c r="D16" s="14">
        <v>23</v>
      </c>
      <c r="E16" s="15">
        <v>4.3478260869565202E-2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38</v>
      </c>
      <c r="D24" s="14">
        <v>31</v>
      </c>
      <c r="E24" s="15">
        <v>0.225806451612903</v>
      </c>
    </row>
    <row r="25" spans="1:5" x14ac:dyDescent="0.25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1</v>
      </c>
      <c r="D30" s="14">
        <v>1</v>
      </c>
      <c r="E30" s="15">
        <v>0</v>
      </c>
    </row>
    <row r="31" spans="1:5" x14ac:dyDescent="0.25">
      <c r="A31" s="180"/>
      <c r="B31" s="13" t="s">
        <v>1253</v>
      </c>
      <c r="C31" s="14">
        <v>1</v>
      </c>
      <c r="D31" s="14">
        <v>1</v>
      </c>
      <c r="E31" s="15">
        <v>0</v>
      </c>
    </row>
    <row r="32" spans="1:5" x14ac:dyDescent="0.25">
      <c r="A32" s="181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FjklsbPKFTQ+ihePu/jQR2iH2BNG0cJGH70hHm2T3BCRmfgukdCOjXdPtiPccsmarR3mR9lwIpWJEj7kihQLlA==" saltValue="XNxka8JcpkWrsG/FmCs8C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3</v>
      </c>
      <c r="D7" s="14">
        <v>5</v>
      </c>
      <c r="E7" s="15">
        <v>-0.4</v>
      </c>
    </row>
    <row r="8" spans="1:5" x14ac:dyDescent="0.25">
      <c r="A8" s="180"/>
      <c r="B8" s="13" t="s">
        <v>1261</v>
      </c>
      <c r="C8" s="14">
        <v>8</v>
      </c>
      <c r="D8" s="14">
        <v>6</v>
      </c>
      <c r="E8" s="15">
        <v>0.33333333333333298</v>
      </c>
    </row>
    <row r="9" spans="1:5" x14ac:dyDescent="0.25">
      <c r="A9" s="180"/>
      <c r="B9" s="13" t="s">
        <v>1262</v>
      </c>
      <c r="C9" s="14">
        <v>0</v>
      </c>
      <c r="D9" s="14">
        <v>1</v>
      </c>
      <c r="E9" s="15">
        <v>-1</v>
      </c>
    </row>
    <row r="10" spans="1:5" x14ac:dyDescent="0.25">
      <c r="A10" s="180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0"/>
      <c r="B11" s="13" t="s">
        <v>1264</v>
      </c>
      <c r="C11" s="14">
        <v>3</v>
      </c>
      <c r="D11" s="14">
        <v>22</v>
      </c>
      <c r="E11" s="15">
        <v>-0.86363636363636398</v>
      </c>
    </row>
    <row r="12" spans="1:5" x14ac:dyDescent="0.25">
      <c r="A12" s="180"/>
      <c r="B12" s="13" t="s">
        <v>1265</v>
      </c>
      <c r="C12" s="14">
        <v>0</v>
      </c>
      <c r="D12" s="14">
        <v>1</v>
      </c>
      <c r="E12" s="15">
        <v>-1</v>
      </c>
    </row>
    <row r="13" spans="1:5" x14ac:dyDescent="0.25">
      <c r="A13" s="180"/>
      <c r="B13" s="13" t="s">
        <v>1266</v>
      </c>
      <c r="C13" s="14">
        <v>1</v>
      </c>
      <c r="D13" s="14">
        <v>3</v>
      </c>
      <c r="E13" s="15">
        <v>-0.66666666666666696</v>
      </c>
    </row>
    <row r="14" spans="1:5" x14ac:dyDescent="0.25">
      <c r="A14" s="180"/>
      <c r="B14" s="13" t="s">
        <v>1267</v>
      </c>
      <c r="C14" s="14">
        <v>2</v>
      </c>
      <c r="D14" s="14">
        <v>5</v>
      </c>
      <c r="E14" s="15">
        <v>-0.6</v>
      </c>
    </row>
    <row r="15" spans="1:5" x14ac:dyDescent="0.25">
      <c r="A15" s="180"/>
      <c r="B15" s="13" t="s">
        <v>1268</v>
      </c>
      <c r="C15" s="14">
        <v>1</v>
      </c>
      <c r="D15" s="14">
        <v>0</v>
      </c>
      <c r="E15" s="15">
        <v>1</v>
      </c>
    </row>
    <row r="16" spans="1:5" x14ac:dyDescent="0.25">
      <c r="A16" s="181"/>
      <c r="B16" s="13" t="s">
        <v>106</v>
      </c>
      <c r="C16" s="14">
        <v>113</v>
      </c>
      <c r="D16" s="14">
        <v>49</v>
      </c>
      <c r="E16" s="15">
        <v>1.30612244897959</v>
      </c>
    </row>
  </sheetData>
  <sheetProtection algorithmName="SHA-512" hashValue="Hg+wfRFDyNpGBsGq6XfoZ+kpfu94NLdTwmYxiet7PznYWmGPvb80l+Gpg+NqEs7r0OONxmwoAv7rISzm1+ZjMQ==" saltValue="BaxBWwO4LHdX8MycxSPFX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80"/>
      <c r="B5" s="52" t="s">
        <v>1023</v>
      </c>
      <c r="C5" s="53">
        <v>4</v>
      </c>
      <c r="D5" s="53">
        <v>0</v>
      </c>
      <c r="E5" s="53">
        <v>6</v>
      </c>
      <c r="F5" s="53">
        <v>0</v>
      </c>
      <c r="G5" s="53">
        <v>0</v>
      </c>
      <c r="H5" s="53">
        <v>13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80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1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9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80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80"/>
      <c r="B10" s="52" t="s">
        <v>1287</v>
      </c>
      <c r="C10" s="53">
        <v>1</v>
      </c>
      <c r="D10" s="53">
        <v>0</v>
      </c>
      <c r="E10" s="53">
        <v>0</v>
      </c>
      <c r="F10" s="53">
        <v>0</v>
      </c>
      <c r="G10" s="53">
        <v>0</v>
      </c>
      <c r="H10" s="53">
        <v>3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80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80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80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80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80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80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80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80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80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80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80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80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80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80"/>
      <c r="B24" s="52" t="s">
        <v>1301</v>
      </c>
      <c r="C24" s="53">
        <v>1</v>
      </c>
      <c r="D24" s="53">
        <v>0</v>
      </c>
      <c r="E24" s="53">
        <v>0</v>
      </c>
      <c r="F24" s="53">
        <v>0</v>
      </c>
      <c r="G24" s="53">
        <v>0</v>
      </c>
      <c r="H24" s="53">
        <v>2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80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80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80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80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80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80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80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80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80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80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80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80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80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80"/>
      <c r="B38" s="52" t="s">
        <v>1315</v>
      </c>
      <c r="C38" s="53">
        <v>0</v>
      </c>
      <c r="D38" s="53">
        <v>0</v>
      </c>
      <c r="E38" s="53">
        <v>1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80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80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80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80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80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80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80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80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80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80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80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80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80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80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80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80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80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80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80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80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80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80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80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80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80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80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80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80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80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80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80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80"/>
      <c r="B70" s="52" t="s">
        <v>1347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80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80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80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80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80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80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80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80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80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80"/>
      <c r="B80" s="52" t="s">
        <v>1357</v>
      </c>
      <c r="C80" s="53">
        <v>1</v>
      </c>
      <c r="D80" s="53">
        <v>0</v>
      </c>
      <c r="E80" s="53">
        <v>0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80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80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80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80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80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80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80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80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80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80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80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80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80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80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80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80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80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80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80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80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80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80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80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80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80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80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80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80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80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80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80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80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80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80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80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80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80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80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80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80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80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80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80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80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80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80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80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80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80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80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80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80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80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80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80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80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80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80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80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80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80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80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80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80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80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80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80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80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80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80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80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80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80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80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80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80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80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80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80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80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80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80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80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80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80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80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80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80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80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80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80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80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80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80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80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80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80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80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80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80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80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80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80"/>
      <c r="B183" s="52" t="s">
        <v>1460</v>
      </c>
      <c r="C183" s="53">
        <v>1</v>
      </c>
      <c r="D183" s="53">
        <v>0</v>
      </c>
      <c r="E183" s="53">
        <v>1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80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80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80"/>
      <c r="B186" s="52" t="s">
        <v>1463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80"/>
      <c r="B187" s="52" t="s">
        <v>1464</v>
      </c>
      <c r="C187" s="53">
        <v>0</v>
      </c>
      <c r="D187" s="53">
        <v>0</v>
      </c>
      <c r="E187" s="53">
        <v>4</v>
      </c>
      <c r="F187" s="53">
        <v>0</v>
      </c>
      <c r="G187" s="53">
        <v>0</v>
      </c>
      <c r="H187" s="53">
        <v>4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80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80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80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80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80"/>
      <c r="B192" s="52" t="s">
        <v>1469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80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80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80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80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80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80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80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80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80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80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80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80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80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80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80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80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80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80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80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80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80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80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80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80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80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80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80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80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80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80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80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80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80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80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80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80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80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80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80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80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80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80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80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80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80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80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80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80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80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80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80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80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80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80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80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80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80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80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80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80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80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80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80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80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80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80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1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9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80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80"/>
      <c r="B262" s="52" t="s">
        <v>1540</v>
      </c>
      <c r="C262" s="53">
        <v>2</v>
      </c>
      <c r="D262" s="53">
        <v>0</v>
      </c>
      <c r="E262" s="53">
        <v>3</v>
      </c>
      <c r="F262" s="53">
        <v>0</v>
      </c>
      <c r="G262" s="53">
        <v>0</v>
      </c>
      <c r="H262" s="53">
        <v>10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80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80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80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80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80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80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80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80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80"/>
      <c r="B271" s="52" t="s">
        <v>961</v>
      </c>
      <c r="C271" s="53">
        <v>1</v>
      </c>
      <c r="D271" s="53">
        <v>0</v>
      </c>
      <c r="E271" s="53">
        <v>1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80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80"/>
      <c r="B273" s="52" t="s">
        <v>1550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80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80"/>
      <c r="B275" s="52" t="s">
        <v>1552</v>
      </c>
      <c r="C275" s="53">
        <v>1</v>
      </c>
      <c r="D275" s="53">
        <v>0</v>
      </c>
      <c r="E275" s="53">
        <v>1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80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80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80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80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80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80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80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80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80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80"/>
      <c r="B285" s="52" t="s">
        <v>921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80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80"/>
      <c r="B287" s="52" t="s">
        <v>1562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80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80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80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80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1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9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80"/>
      <c r="B294" s="52" t="s">
        <v>1570</v>
      </c>
      <c r="C294" s="53">
        <v>2</v>
      </c>
      <c r="D294" s="53">
        <v>0</v>
      </c>
      <c r="E294" s="53">
        <v>0</v>
      </c>
      <c r="F294" s="53">
        <v>0</v>
      </c>
      <c r="G294" s="53">
        <v>0</v>
      </c>
      <c r="H294" s="53">
        <v>12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80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80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80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4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80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4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80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80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80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80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80"/>
      <c r="B303" s="52" t="s">
        <v>1579</v>
      </c>
      <c r="C303" s="53">
        <v>0</v>
      </c>
      <c r="D303" s="53">
        <v>0</v>
      </c>
      <c r="E303" s="53">
        <v>1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80"/>
      <c r="B304" s="52" t="s">
        <v>1580</v>
      </c>
      <c r="C304" s="53">
        <v>1</v>
      </c>
      <c r="D304" s="53">
        <v>0</v>
      </c>
      <c r="E304" s="53">
        <v>1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80"/>
      <c r="B305" s="52" t="s">
        <v>972</v>
      </c>
      <c r="C305" s="53">
        <v>1</v>
      </c>
      <c r="D305" s="53">
        <v>0</v>
      </c>
      <c r="E305" s="53">
        <v>4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80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1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HkOPbakBiCidTD2wYKN6Bfa3UNF3ibPTm/KAOcEBUFtK8JfOJafbNyErLnzgpeNTE06awysrzmO7CEBSBGORUA==" saltValue="1TxM+AmpCTgLiQwDGzIV4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1830</v>
      </c>
    </row>
    <row r="3" spans="1:5" x14ac:dyDescent="0.25">
      <c r="A3" s="35" t="s">
        <v>1583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1584</v>
      </c>
      <c r="B5" s="44" t="s">
        <v>1585</v>
      </c>
      <c r="C5" s="45">
        <v>75</v>
      </c>
      <c r="D5" s="45">
        <v>186</v>
      </c>
      <c r="E5" s="56">
        <v>-0.59677419354838701</v>
      </c>
    </row>
    <row r="6" spans="1:5" ht="22.5" x14ac:dyDescent="0.25">
      <c r="A6" s="38" t="s">
        <v>1586</v>
      </c>
      <c r="B6" s="44" t="s">
        <v>1587</v>
      </c>
      <c r="C6" s="45">
        <v>50</v>
      </c>
      <c r="D6" s="18"/>
      <c r="E6" s="56">
        <v>0</v>
      </c>
    </row>
    <row r="7" spans="1:5" ht="22.5" x14ac:dyDescent="0.25">
      <c r="A7" s="38" t="s">
        <v>1584</v>
      </c>
      <c r="B7" s="44" t="s">
        <v>1588</v>
      </c>
      <c r="C7" s="45">
        <v>18</v>
      </c>
      <c r="D7" s="45">
        <v>128</v>
      </c>
      <c r="E7" s="56">
        <v>-0.859375</v>
      </c>
    </row>
    <row r="8" spans="1:5" ht="22.5" x14ac:dyDescent="0.25">
      <c r="A8" s="38" t="s">
        <v>1586</v>
      </c>
      <c r="B8" s="44" t="s">
        <v>1589</v>
      </c>
      <c r="C8" s="45">
        <v>45</v>
      </c>
      <c r="D8" s="18"/>
      <c r="E8" s="56">
        <v>0</v>
      </c>
    </row>
    <row r="9" spans="1:5" ht="22.5" x14ac:dyDescent="0.25">
      <c r="A9" s="38" t="s">
        <v>1584</v>
      </c>
      <c r="B9" s="44" t="s">
        <v>1590</v>
      </c>
      <c r="C9" s="45">
        <v>2</v>
      </c>
      <c r="D9" s="45">
        <v>22</v>
      </c>
      <c r="E9" s="56">
        <v>-0.90909090909090895</v>
      </c>
    </row>
    <row r="10" spans="1:5" ht="22.5" x14ac:dyDescent="0.25">
      <c r="A10" s="38" t="s">
        <v>1586</v>
      </c>
      <c r="B10" s="44" t="s">
        <v>1591</v>
      </c>
      <c r="C10" s="45">
        <v>0</v>
      </c>
      <c r="D10" s="18"/>
      <c r="E10" s="56">
        <v>0</v>
      </c>
    </row>
    <row r="11" spans="1:5" x14ac:dyDescent="0.25">
      <c r="A11" s="38" t="s">
        <v>1592</v>
      </c>
      <c r="B11" s="17"/>
      <c r="C11" s="45">
        <v>114</v>
      </c>
      <c r="D11" s="45">
        <v>152</v>
      </c>
      <c r="E11" s="56">
        <v>-0.25</v>
      </c>
    </row>
    <row r="12" spans="1:5" x14ac:dyDescent="0.25">
      <c r="A12" s="38" t="s">
        <v>1593</v>
      </c>
      <c r="B12" s="17"/>
      <c r="C12" s="45">
        <v>151</v>
      </c>
      <c r="D12" s="18"/>
      <c r="E12" s="56">
        <v>0</v>
      </c>
    </row>
    <row r="13" spans="1:5" x14ac:dyDescent="0.25">
      <c r="A13" s="195" t="s">
        <v>1594</v>
      </c>
      <c r="B13" s="44" t="s">
        <v>1595</v>
      </c>
      <c r="C13" s="45">
        <v>12</v>
      </c>
      <c r="D13" s="18"/>
      <c r="E13" s="56">
        <v>0</v>
      </c>
    </row>
    <row r="14" spans="1:5" x14ac:dyDescent="0.25">
      <c r="A14" s="197"/>
      <c r="B14" s="44" t="s">
        <v>1596</v>
      </c>
      <c r="C14" s="45">
        <v>0</v>
      </c>
      <c r="D14" s="18"/>
      <c r="E14" s="56">
        <v>0</v>
      </c>
    </row>
    <row r="15" spans="1:5" x14ac:dyDescent="0.25">
      <c r="A15" s="35" t="s">
        <v>1597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8" t="s">
        <v>1598</v>
      </c>
      <c r="B17" s="44" t="s">
        <v>1599</v>
      </c>
      <c r="C17" s="18"/>
      <c r="D17" s="18"/>
      <c r="E17" s="23"/>
    </row>
    <row r="18" spans="1:5" x14ac:dyDescent="0.25">
      <c r="A18" s="199"/>
      <c r="B18" s="44" t="s">
        <v>1600</v>
      </c>
      <c r="C18" s="45">
        <v>169</v>
      </c>
      <c r="D18" s="45">
        <v>303</v>
      </c>
      <c r="E18" s="40">
        <v>113</v>
      </c>
    </row>
    <row r="19" spans="1:5" x14ac:dyDescent="0.25">
      <c r="A19" s="199"/>
      <c r="B19" s="44" t="s">
        <v>1601</v>
      </c>
      <c r="C19" s="18"/>
      <c r="D19" s="18"/>
      <c r="E19" s="23"/>
    </row>
    <row r="20" spans="1:5" x14ac:dyDescent="0.25">
      <c r="A20" s="199"/>
      <c r="B20" s="44" t="s">
        <v>1602</v>
      </c>
      <c r="C20" s="18"/>
      <c r="D20" s="18"/>
      <c r="E20" s="23"/>
    </row>
    <row r="21" spans="1:5" x14ac:dyDescent="0.25">
      <c r="A21" s="199"/>
      <c r="B21" s="44" t="s">
        <v>1603</v>
      </c>
      <c r="C21" s="18"/>
      <c r="D21" s="18"/>
      <c r="E21" s="23"/>
    </row>
    <row r="22" spans="1:5" x14ac:dyDescent="0.25">
      <c r="A22" s="199"/>
      <c r="B22" s="44" t="s">
        <v>975</v>
      </c>
      <c r="C22" s="45">
        <v>302</v>
      </c>
      <c r="D22" s="45">
        <v>465</v>
      </c>
      <c r="E22" s="40">
        <v>0</v>
      </c>
    </row>
    <row r="23" spans="1:5" x14ac:dyDescent="0.25">
      <c r="A23" s="199"/>
      <c r="B23" s="44" t="s">
        <v>1604</v>
      </c>
      <c r="C23" s="45">
        <v>2</v>
      </c>
      <c r="D23" s="45">
        <v>9</v>
      </c>
      <c r="E23" s="40">
        <v>0</v>
      </c>
    </row>
    <row r="24" spans="1:5" x14ac:dyDescent="0.25">
      <c r="A24" s="199"/>
      <c r="B24" s="44" t="s">
        <v>1605</v>
      </c>
      <c r="C24" s="45">
        <v>0</v>
      </c>
      <c r="D24" s="45">
        <v>3</v>
      </c>
      <c r="E24" s="40">
        <v>1</v>
      </c>
    </row>
    <row r="25" spans="1:5" x14ac:dyDescent="0.25">
      <c r="A25" s="199"/>
      <c r="B25" s="44" t="s">
        <v>1606</v>
      </c>
      <c r="C25" s="45">
        <v>0</v>
      </c>
      <c r="D25" s="45">
        <v>6</v>
      </c>
      <c r="E25" s="40">
        <v>1</v>
      </c>
    </row>
    <row r="26" spans="1:5" x14ac:dyDescent="0.25">
      <c r="A26" s="199"/>
      <c r="B26" s="44" t="s">
        <v>1607</v>
      </c>
      <c r="C26" s="45">
        <v>576</v>
      </c>
      <c r="D26" s="45">
        <v>763</v>
      </c>
      <c r="E26" s="40">
        <v>0</v>
      </c>
    </row>
    <row r="27" spans="1:5" x14ac:dyDescent="0.25">
      <c r="A27" s="199"/>
      <c r="B27" s="44" t="s">
        <v>1608</v>
      </c>
      <c r="C27" s="18"/>
      <c r="D27" s="18"/>
      <c r="E27" s="23"/>
    </row>
    <row r="28" spans="1:5" x14ac:dyDescent="0.25">
      <c r="A28" s="199"/>
      <c r="B28" s="44" t="s">
        <v>1609</v>
      </c>
      <c r="C28" s="45">
        <v>837</v>
      </c>
      <c r="D28" s="45">
        <v>622</v>
      </c>
      <c r="E28" s="40">
        <v>350</v>
      </c>
    </row>
    <row r="29" spans="1:5" x14ac:dyDescent="0.25">
      <c r="A29" s="199"/>
      <c r="B29" s="44" t="s">
        <v>1610</v>
      </c>
      <c r="C29" s="45">
        <v>94</v>
      </c>
      <c r="D29" s="45">
        <v>0</v>
      </c>
      <c r="E29" s="40">
        <v>65</v>
      </c>
    </row>
    <row r="30" spans="1:5" x14ac:dyDescent="0.25">
      <c r="A30" s="200"/>
      <c r="B30" s="44" t="s">
        <v>1611</v>
      </c>
      <c r="C30" s="45">
        <v>0</v>
      </c>
      <c r="D30" s="45">
        <v>0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9293-5162-4B2E-B65B-130EE296883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7" t="s">
        <v>1734</v>
      </c>
      <c r="D1" s="207"/>
      <c r="E1" s="207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1735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0"/>
    </row>
    <row r="3" spans="1:93" s="109" customFormat="1" ht="11.25" x14ac:dyDescent="0.25">
      <c r="Z3" s="205" t="s">
        <v>1736</v>
      </c>
      <c r="AA3" s="205"/>
      <c r="AB3" s="205"/>
      <c r="AC3" s="205"/>
      <c r="AH3" s="205" t="s">
        <v>1737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0"/>
    </row>
    <row r="4" spans="1:93" s="111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1738</v>
      </c>
      <c r="R4" s="205"/>
      <c r="S4" s="205"/>
      <c r="T4" s="205"/>
      <c r="U4" s="205"/>
      <c r="V4" s="205"/>
      <c r="AP4" s="205" t="s">
        <v>1739</v>
      </c>
      <c r="AQ4" s="205"/>
      <c r="AR4" s="205"/>
      <c r="BE4" s="205" t="s">
        <v>1054</v>
      </c>
      <c r="BF4" s="205"/>
      <c r="BG4" s="205"/>
      <c r="BK4" s="209" t="s">
        <v>1740</v>
      </c>
      <c r="BL4" s="208" t="s">
        <v>1741</v>
      </c>
      <c r="BM4" s="208" t="s">
        <v>1742</v>
      </c>
      <c r="BN4" s="208" t="s">
        <v>169</v>
      </c>
      <c r="BO4" s="208" t="s">
        <v>1743</v>
      </c>
      <c r="BP4" s="208" t="s">
        <v>1744</v>
      </c>
      <c r="BQ4" s="208" t="s">
        <v>1745</v>
      </c>
      <c r="BR4" s="208" t="s">
        <v>204</v>
      </c>
      <c r="BS4" s="210" t="s">
        <v>1746</v>
      </c>
      <c r="BT4" s="210" t="s">
        <v>1747</v>
      </c>
      <c r="BU4" s="210" t="s">
        <v>284</v>
      </c>
      <c r="BV4" s="211"/>
      <c r="BY4" s="212" t="s">
        <v>163</v>
      </c>
      <c r="BZ4" s="212"/>
      <c r="CA4" s="212"/>
      <c r="CF4" s="205" t="s">
        <v>1748</v>
      </c>
      <c r="CG4" s="205"/>
      <c r="CL4" s="205" t="s">
        <v>43</v>
      </c>
      <c r="CM4" s="205"/>
      <c r="CN4" s="205"/>
      <c r="CO4" s="205"/>
    </row>
    <row r="5" spans="1:93" s="111" customFormat="1" ht="14.25" customHeight="1" x14ac:dyDescent="0.25">
      <c r="Z5" s="112" t="s">
        <v>1749</v>
      </c>
      <c r="AA5" s="113" t="s">
        <v>1750</v>
      </c>
      <c r="AB5" s="113" t="s">
        <v>76</v>
      </c>
      <c r="AC5" s="114" t="s">
        <v>76</v>
      </c>
      <c r="AH5" s="112" t="s">
        <v>1749</v>
      </c>
      <c r="AI5" s="113" t="s">
        <v>1750</v>
      </c>
      <c r="AJ5" s="113" t="s">
        <v>76</v>
      </c>
      <c r="AK5" s="114" t="s">
        <v>76</v>
      </c>
      <c r="AV5" s="209" t="s">
        <v>1751</v>
      </c>
      <c r="AW5" s="208" t="s">
        <v>1752</v>
      </c>
      <c r="AX5" s="208" t="s">
        <v>1753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1" customFormat="1" ht="14.25" customHeight="1" x14ac:dyDescent="0.25">
      <c r="C6" s="115" t="s">
        <v>15</v>
      </c>
      <c r="D6" s="116" t="s">
        <v>1754</v>
      </c>
      <c r="E6" s="115" t="s">
        <v>19</v>
      </c>
      <c r="I6" s="117" t="s">
        <v>44</v>
      </c>
      <c r="J6" s="116" t="s">
        <v>1755</v>
      </c>
      <c r="K6" s="116" t="s">
        <v>58</v>
      </c>
      <c r="L6" s="116" t="s">
        <v>60</v>
      </c>
      <c r="M6" s="118" t="s">
        <v>1756</v>
      </c>
      <c r="N6" s="119" t="s">
        <v>1757</v>
      </c>
      <c r="O6" s="119"/>
      <c r="Q6" s="117" t="s">
        <v>1283</v>
      </c>
      <c r="R6" s="116" t="s">
        <v>1758</v>
      </c>
      <c r="S6" s="116" t="s">
        <v>1759</v>
      </c>
      <c r="T6" s="116" t="s">
        <v>1026</v>
      </c>
      <c r="U6" s="116" t="s">
        <v>1760</v>
      </c>
      <c r="V6" s="118" t="s">
        <v>1655</v>
      </c>
      <c r="Z6" s="120" t="s">
        <v>1761</v>
      </c>
      <c r="AA6" s="121" t="s">
        <v>1761</v>
      </c>
      <c r="AB6" s="121" t="s">
        <v>1762</v>
      </c>
      <c r="AC6" s="122" t="s">
        <v>1763</v>
      </c>
      <c r="AH6" s="120" t="s">
        <v>1761</v>
      </c>
      <c r="AI6" s="121" t="s">
        <v>1761</v>
      </c>
      <c r="AJ6" s="121" t="s">
        <v>1762</v>
      </c>
      <c r="AK6" s="122" t="s">
        <v>1763</v>
      </c>
      <c r="AP6" s="117" t="s">
        <v>1764</v>
      </c>
      <c r="AQ6" s="116" t="s">
        <v>95</v>
      </c>
      <c r="AR6" s="118" t="s">
        <v>1765</v>
      </c>
      <c r="AV6" s="209"/>
      <c r="AW6" s="208"/>
      <c r="AX6" s="208"/>
      <c r="AY6" s="208"/>
      <c r="AZ6" s="208"/>
      <c r="BA6" s="210"/>
      <c r="BE6" s="117" t="s">
        <v>108</v>
      </c>
      <c r="BF6" s="116" t="s">
        <v>109</v>
      </c>
      <c r="BG6" s="118" t="s">
        <v>1766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7" t="s">
        <v>1740</v>
      </c>
      <c r="BZ6" s="116" t="s">
        <v>1767</v>
      </c>
      <c r="CA6" s="118" t="s">
        <v>106</v>
      </c>
      <c r="CF6" s="117" t="s">
        <v>1768</v>
      </c>
      <c r="CG6" s="118" t="s">
        <v>1769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12971</v>
      </c>
      <c r="D7" s="125">
        <f>SUM(DatosGenerales!C15:C19)</f>
        <v>3186</v>
      </c>
      <c r="E7" s="124">
        <f>SUM(DatosGenerales!C12:C14)</f>
        <v>9598</v>
      </c>
      <c r="I7" s="126">
        <f>DatosGenerales!C31</f>
        <v>1585</v>
      </c>
      <c r="J7" s="125">
        <f>DatosGenerales!C32</f>
        <v>112</v>
      </c>
      <c r="K7" s="124">
        <f>SUM(DatosGenerales!C33:C34)</f>
        <v>45</v>
      </c>
      <c r="L7" s="125">
        <f>DatosGenerales!C36</f>
        <v>1218</v>
      </c>
      <c r="M7" s="124">
        <f>DatosGenerales!C95</f>
        <v>1093</v>
      </c>
      <c r="N7" s="127">
        <f>L7-M7</f>
        <v>125</v>
      </c>
      <c r="O7" s="127"/>
      <c r="Q7" s="126">
        <f>DatosGenerales!C36</f>
        <v>1218</v>
      </c>
      <c r="R7" s="125">
        <f>DatosGenerales!C49</f>
        <v>1367</v>
      </c>
      <c r="S7" s="125">
        <f>DatosGenerales!C50</f>
        <v>50</v>
      </c>
      <c r="T7" s="125">
        <f>DatosGenerales!C62</f>
        <v>13</v>
      </c>
      <c r="U7" s="125">
        <f>DatosGenerales!C78</f>
        <v>5</v>
      </c>
      <c r="V7" s="128">
        <f>SUM(Q7:U7)</f>
        <v>2653</v>
      </c>
      <c r="Z7" s="126">
        <f>SUM(DatosGenerales!C106,DatosGenerales!C107,DatosGenerales!C109)</f>
        <v>763</v>
      </c>
      <c r="AA7" s="125">
        <f>SUM(DatosGenerales!C108,DatosGenerales!C110)</f>
        <v>219</v>
      </c>
      <c r="AB7" s="125">
        <f>DatosGenerales!C106</f>
        <v>488</v>
      </c>
      <c r="AC7" s="128">
        <f>DatosGenerales!C107</f>
        <v>240</v>
      </c>
      <c r="AH7" s="126">
        <f>SUM(DatosGenerales!C115,DatosGenerales!C116,DatosGenerales!C118)</f>
        <v>42</v>
      </c>
      <c r="AI7" s="125">
        <f>SUM(DatosGenerales!C117,DatosGenerales!C119)</f>
        <v>38</v>
      </c>
      <c r="AJ7" s="125">
        <f>DatosGenerales!C115</f>
        <v>31</v>
      </c>
      <c r="AK7" s="128">
        <f>DatosGenerales!C116</f>
        <v>2</v>
      </c>
      <c r="AP7" s="126">
        <f>SUM(DatosGenerales!C135:C136)</f>
        <v>110</v>
      </c>
      <c r="AQ7" s="125">
        <f>SUM(DatosGenerales!C137:C138)</f>
        <v>2</v>
      </c>
      <c r="AR7" s="128">
        <f>SUM(DatosGenerales!C139:C140)</f>
        <v>69</v>
      </c>
      <c r="AV7" s="126">
        <f>DatosGenerales!C145</f>
        <v>7</v>
      </c>
      <c r="AW7" s="125">
        <f>DatosGenerales!C146</f>
        <v>101</v>
      </c>
      <c r="AX7" s="125">
        <f>DatosGenerales!C147</f>
        <v>4</v>
      </c>
      <c r="AY7" s="125">
        <f>DatosGenerales!C148</f>
        <v>3</v>
      </c>
      <c r="AZ7" s="125">
        <f>DatosGenerales!C149</f>
        <v>70</v>
      </c>
      <c r="BA7" s="128">
        <f>DatosGenerales!C150</f>
        <v>0</v>
      </c>
      <c r="BE7" s="126">
        <f>DatosGenerales!C151</f>
        <v>77</v>
      </c>
      <c r="BF7" s="125">
        <f>DatosGenerales!C152</f>
        <v>108</v>
      </c>
      <c r="BG7" s="128">
        <f>DatosGenerales!C154</f>
        <v>21</v>
      </c>
      <c r="BK7" s="126">
        <f>SUM(DatosGenerales!C297:C311)</f>
        <v>1151</v>
      </c>
      <c r="BL7" s="125">
        <f>SUM(DatosGenerales!C294:C296)</f>
        <v>18</v>
      </c>
      <c r="BM7" s="125">
        <f>SUM(DatosGenerales!C312:C344)</f>
        <v>328</v>
      </c>
      <c r="BN7" s="125">
        <f>SUM(DatosGenerales!C289)</f>
        <v>2</v>
      </c>
      <c r="BO7" s="125">
        <f>SUM(DatosGenerales!C356:C364)</f>
        <v>61</v>
      </c>
      <c r="BP7" s="125">
        <f>SUM(DatosGenerales!C286:C288)</f>
        <v>1</v>
      </c>
      <c r="BQ7" s="125">
        <f>SUM(DatosGenerales!C345:C355)</f>
        <v>1</v>
      </c>
      <c r="BR7" s="125">
        <f>SUM(DatosGenerales!C290:C292)</f>
        <v>64</v>
      </c>
      <c r="BS7" s="128">
        <f>SUM(DatosGenerales!C283:C285)</f>
        <v>530</v>
      </c>
      <c r="BT7" s="128">
        <f>SUM(DatosGenerales!C293)</f>
        <v>0</v>
      </c>
      <c r="BU7" s="128">
        <f>SUM(DatosGenerales!C365:C377)</f>
        <v>258</v>
      </c>
      <c r="BY7" s="126">
        <f>DatosGenerales!C246</f>
        <v>0</v>
      </c>
      <c r="BZ7" s="125">
        <f>DatosGenerales!C247</f>
        <v>9</v>
      </c>
      <c r="CA7" s="128">
        <f>DatosGenerales!C248</f>
        <v>20</v>
      </c>
      <c r="CF7" s="126">
        <f>DatosDiscapacidad!C5</f>
        <v>75</v>
      </c>
      <c r="CG7" s="128">
        <f>DatosDiscapacidad!C11</f>
        <v>114</v>
      </c>
      <c r="CM7" s="126">
        <f>DatosGenerales!C40</f>
        <v>2850</v>
      </c>
      <c r="CN7" s="128">
        <f>DatosGenerales!C41</f>
        <v>1503</v>
      </c>
    </row>
    <row r="8" spans="1:93" x14ac:dyDescent="0.25">
      <c r="B8" s="129"/>
    </row>
    <row r="11" spans="1:93" x14ac:dyDescent="0.25">
      <c r="R11" s="107" t="s">
        <v>1770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1771</v>
      </c>
    </row>
    <row r="22" spans="19:93" x14ac:dyDescent="0.2">
      <c r="BK22" s="131" t="s">
        <v>1772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1773</v>
      </c>
      <c r="BO38" s="138">
        <v>13</v>
      </c>
    </row>
    <row r="41" spans="62:67" x14ac:dyDescent="0.2">
      <c r="BK41" s="131" t="s">
        <v>1774</v>
      </c>
    </row>
    <row r="51" spans="63:74" x14ac:dyDescent="0.25">
      <c r="BK51" s="135" t="s">
        <v>1775</v>
      </c>
      <c r="BL51" s="135" t="s">
        <v>1775</v>
      </c>
      <c r="BM51" s="134"/>
    </row>
    <row r="52" spans="63:74" x14ac:dyDescent="0.25">
      <c r="BK52" s="135" t="s">
        <v>1776</v>
      </c>
      <c r="BL52" s="135" t="s">
        <v>1777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259</v>
      </c>
      <c r="BL53" s="136">
        <f>SUM(DatosGenerales!C311,DatosGenerales!C300,DatosGenerales!C309)</f>
        <v>364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1778</v>
      </c>
    </row>
    <row r="65" spans="63:71" x14ac:dyDescent="0.25">
      <c r="BK65" s="135" t="s">
        <v>1779</v>
      </c>
      <c r="BL65" s="135" t="s">
        <v>1780</v>
      </c>
      <c r="BM65" s="135" t="s">
        <v>1781</v>
      </c>
      <c r="BN65" s="135"/>
    </row>
    <row r="66" spans="63:71" x14ac:dyDescent="0.25">
      <c r="BK66" s="136">
        <f>SUM(DatosGenerales!C310:C311)</f>
        <v>17</v>
      </c>
      <c r="BL66" s="136">
        <f>SUM(DatosGenerales!C299:C300)</f>
        <v>382</v>
      </c>
      <c r="BM66" s="136">
        <f>SUM(DatosGenerales!C308:C309)</f>
        <v>224</v>
      </c>
      <c r="BN66" s="136"/>
      <c r="BO66" s="123"/>
      <c r="BP66" s="123"/>
      <c r="BQ66" s="123"/>
      <c r="BR66" s="123"/>
      <c r="BS66" s="123"/>
    </row>
  </sheetData>
  <sheetProtection algorithmName="SHA-512" hashValue="VHxG6qCeqz9iKUPAiTYw1vA+hT5uykrp2mGlny6uguSwxyMPIz/u9ZbZ3w5E3Yism2mzVvOms4SuSnGkOLS5Jg==" saltValue="3dV3OwogfpHV6HzM+5u4T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E784-524C-4B82-BC59-74F9EFB21C47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1782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1783</v>
      </c>
      <c r="H3" s="131" t="s">
        <v>1784</v>
      </c>
      <c r="M3" s="131" t="s">
        <v>1785</v>
      </c>
      <c r="R3" s="131" t="s">
        <v>1786</v>
      </c>
      <c r="W3" s="131" t="s">
        <v>1787</v>
      </c>
      <c r="AB3" s="131" t="s">
        <v>1788</v>
      </c>
      <c r="AG3" s="131" t="s">
        <v>1789</v>
      </c>
      <c r="AL3" s="131" t="s">
        <v>1790</v>
      </c>
      <c r="AQ3" s="131" t="s">
        <v>1791</v>
      </c>
      <c r="AV3" s="131" t="s">
        <v>1792</v>
      </c>
      <c r="BA3" s="131" t="s">
        <v>1793</v>
      </c>
      <c r="BF3" s="131" t="s">
        <v>1794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1773</v>
      </c>
      <c r="D25" s="138">
        <v>100</v>
      </c>
      <c r="H25" s="137" t="s">
        <v>1773</v>
      </c>
      <c r="I25" s="138">
        <v>50</v>
      </c>
      <c r="M25" s="137" t="s">
        <v>1773</v>
      </c>
      <c r="N25" s="138">
        <v>10</v>
      </c>
      <c r="R25" s="137" t="s">
        <v>1773</v>
      </c>
      <c r="S25" s="138">
        <v>50</v>
      </c>
      <c r="W25" s="137" t="s">
        <v>1773</v>
      </c>
      <c r="X25" s="138">
        <v>50</v>
      </c>
      <c r="AB25" s="137" t="s">
        <v>1773</v>
      </c>
      <c r="AC25" s="138">
        <v>0</v>
      </c>
      <c r="AG25" s="137" t="s">
        <v>1773</v>
      </c>
      <c r="AH25" s="138">
        <v>0</v>
      </c>
      <c r="AL25" s="137" t="s">
        <v>1773</v>
      </c>
      <c r="AM25" s="138">
        <v>0</v>
      </c>
      <c r="AQ25" s="137" t="s">
        <v>1773</v>
      </c>
      <c r="AR25" s="138">
        <v>0</v>
      </c>
      <c r="AV25" s="137" t="s">
        <v>1773</v>
      </c>
      <c r="AW25" s="138">
        <v>10</v>
      </c>
      <c r="BA25" s="137" t="s">
        <v>1773</v>
      </c>
      <c r="BB25" s="138">
        <v>0</v>
      </c>
      <c r="BF25" s="137" t="s">
        <v>1773</v>
      </c>
      <c r="BG25" s="138">
        <v>50</v>
      </c>
    </row>
  </sheetData>
  <sheetProtection algorithmName="SHA-512" hashValue="lfBDa5JnM11h/fmoHmpCk3Lx6AuHT2kkJz0f8EcaITVrkYkXx5kaQfCZJJUGog38dc0bWGqnfGfq5sLIon3W8Q==" saltValue="gmV+8vQ8IKIQKkOMkuBYu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6CF5-4778-420E-BCD5-02EC5E013DEE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4" t="s">
        <v>1795</v>
      </c>
      <c r="D1" s="214"/>
      <c r="E1" s="214"/>
      <c r="F1" s="214"/>
      <c r="G1" s="214"/>
      <c r="H1" s="214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7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1796</v>
      </c>
      <c r="AF4" s="205"/>
      <c r="AG4" s="205"/>
      <c r="AH4" s="205"/>
      <c r="AI4" s="205"/>
      <c r="AJ4" s="205"/>
      <c r="AK4" s="205"/>
      <c r="AL4" s="205"/>
      <c r="AP4" s="205" t="s">
        <v>1660</v>
      </c>
      <c r="AQ4" s="205"/>
      <c r="AR4" s="205"/>
      <c r="AS4" s="205"/>
      <c r="AT4" s="205"/>
      <c r="AU4" s="205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5" t="s">
        <v>77</v>
      </c>
      <c r="M6" s="216" t="s">
        <v>1797</v>
      </c>
      <c r="N6" s="216" t="s">
        <v>1798</v>
      </c>
      <c r="O6" s="217" t="s">
        <v>995</v>
      </c>
      <c r="P6" s="217"/>
      <c r="AC6" s="109"/>
      <c r="AN6" s="109"/>
    </row>
    <row r="7" spans="1:50" s="111" customFormat="1" ht="20.85" customHeight="1" x14ac:dyDescent="0.25">
      <c r="C7" s="213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5"/>
      <c r="M7" s="216"/>
      <c r="N7" s="216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1799</v>
      </c>
      <c r="V7" s="145" t="s">
        <v>981</v>
      </c>
      <c r="W7" s="145" t="s">
        <v>982</v>
      </c>
      <c r="X7" s="145" t="s">
        <v>983</v>
      </c>
      <c r="Y7" s="145" t="s">
        <v>1800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1661</v>
      </c>
      <c r="AQ7" s="145" t="s">
        <v>1662</v>
      </c>
      <c r="AR7" s="145" t="s">
        <v>1663</v>
      </c>
      <c r="AS7" s="145" t="s">
        <v>1664</v>
      </c>
      <c r="AT7" s="145" t="s">
        <v>1016</v>
      </c>
      <c r="AU7" s="144" t="s">
        <v>1665</v>
      </c>
      <c r="AW7" s="147" t="s">
        <v>1661</v>
      </c>
      <c r="AX7" s="148">
        <f>DatosMenores!C69</f>
        <v>51</v>
      </c>
    </row>
    <row r="8" spans="1:50" s="123" customFormat="1" ht="14.85" customHeight="1" x14ac:dyDescent="0.25">
      <c r="C8" s="213"/>
      <c r="D8" s="125">
        <f>DatosMenores!C56</f>
        <v>486</v>
      </c>
      <c r="E8" s="125">
        <f>DatosMenores!C57</f>
        <v>82</v>
      </c>
      <c r="F8" s="125">
        <f>DatosMenores!C58</f>
        <v>27</v>
      </c>
      <c r="G8" s="125">
        <f>DatosMenores!C59</f>
        <v>130</v>
      </c>
      <c r="H8" s="124">
        <f>DatosMenores!C60</f>
        <v>12</v>
      </c>
      <c r="I8" s="107"/>
      <c r="L8" s="124">
        <f>DatosMenores!C48</f>
        <v>7</v>
      </c>
      <c r="M8" s="125">
        <f>DatosMenores!C49</f>
        <v>37</v>
      </c>
      <c r="N8" s="125">
        <f>DatosMenores!C50</f>
        <v>40</v>
      </c>
      <c r="O8" s="125">
        <f>DatosMenores!C51</f>
        <v>1</v>
      </c>
      <c r="P8" s="124">
        <f>DatosMenores!C52</f>
        <v>0</v>
      </c>
      <c r="S8" s="124">
        <f>DatosMenores!C28</f>
        <v>112</v>
      </c>
      <c r="T8" s="125">
        <f>SUM(DatosMenores!C29:C32)</f>
        <v>6</v>
      </c>
      <c r="U8" s="125">
        <f>DatosMenores!C33</f>
        <v>6</v>
      </c>
      <c r="V8" s="125">
        <f>DatosMenores!C34</f>
        <v>35</v>
      </c>
      <c r="W8" s="125">
        <f>DatosMenores!C35</f>
        <v>28</v>
      </c>
      <c r="X8" s="125">
        <f>DatosMenores!C36</f>
        <v>0</v>
      </c>
      <c r="Y8" s="125">
        <f>DatosMenores!C38</f>
        <v>3</v>
      </c>
      <c r="Z8" s="125">
        <f>DatosMenores!C37</f>
        <v>9</v>
      </c>
      <c r="AA8" s="124">
        <f>DatosMenores!C39</f>
        <v>18</v>
      </c>
      <c r="AC8" s="109"/>
      <c r="AE8" s="126">
        <f>DatosMenores!C5</f>
        <v>0</v>
      </c>
      <c r="AF8" s="125">
        <f>DatosMenores!C6</f>
        <v>25</v>
      </c>
      <c r="AG8" s="125">
        <f>DatosMenores!C7</f>
        <v>2</v>
      </c>
      <c r="AH8" s="125">
        <f>DatosMenores!C8</f>
        <v>3</v>
      </c>
      <c r="AI8" s="125">
        <f>DatosMenores!C9</f>
        <v>10</v>
      </c>
      <c r="AJ8" s="124">
        <f>DatosMenores!C10</f>
        <v>16</v>
      </c>
      <c r="AK8" s="125">
        <f>DatosMenores!C11</f>
        <v>10</v>
      </c>
      <c r="AL8" s="125">
        <f>DatosMenores!C12</f>
        <v>11</v>
      </c>
      <c r="AM8" s="124">
        <f>DatosMenores!C13</f>
        <v>1</v>
      </c>
      <c r="AN8" s="109"/>
      <c r="AP8" s="126">
        <f>DatosMenores!C69</f>
        <v>51</v>
      </c>
      <c r="AQ8" s="126">
        <f>DatosMenores!C70</f>
        <v>25</v>
      </c>
      <c r="AR8" s="125">
        <f>DatosMenores!C71</f>
        <v>57</v>
      </c>
      <c r="AS8" s="125">
        <f>DatosMenores!C74</f>
        <v>0</v>
      </c>
      <c r="AT8" s="125">
        <f>DatosMenores!C75</f>
        <v>11</v>
      </c>
      <c r="AU8" s="124">
        <f>DatosMenores!C76</f>
        <v>0</v>
      </c>
      <c r="AW8" s="147" t="s">
        <v>1662</v>
      </c>
      <c r="AX8" s="148">
        <f>DatosMenores!C70</f>
        <v>25</v>
      </c>
    </row>
    <row r="9" spans="1:50" ht="14.85" customHeight="1" x14ac:dyDescent="0.25">
      <c r="B9" s="129"/>
      <c r="C9" s="213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1663</v>
      </c>
      <c r="AX9" s="148">
        <f>DatosMenores!C71</f>
        <v>57</v>
      </c>
    </row>
    <row r="10" spans="1:50" ht="29.85" customHeight="1" x14ac:dyDescent="0.25">
      <c r="C10" s="213"/>
      <c r="D10" s="124">
        <f>DatosMenores!C61</f>
        <v>235</v>
      </c>
      <c r="E10" s="125">
        <f>DatosMenores!C62</f>
        <v>79</v>
      </c>
      <c r="F10" s="128">
        <f>DatosMenores!C63</f>
        <v>5</v>
      </c>
      <c r="G10" s="128">
        <f>DatosMenores!C64</f>
        <v>109</v>
      </c>
      <c r="H10" s="128">
        <f>DatosMenores!C65</f>
        <v>42</v>
      </c>
      <c r="AE10" s="146" t="s">
        <v>962</v>
      </c>
      <c r="AF10" s="145" t="s">
        <v>646</v>
      </c>
      <c r="AG10" s="145" t="s">
        <v>963</v>
      </c>
      <c r="AH10" s="145" t="s">
        <v>1801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1666</v>
      </c>
      <c r="AR10" s="145" t="s">
        <v>1667</v>
      </c>
      <c r="AS10" s="146" t="s">
        <v>1802</v>
      </c>
      <c r="AT10" s="144" t="s">
        <v>1803</v>
      </c>
      <c r="AW10" s="147" t="s">
        <v>1802</v>
      </c>
      <c r="AX10" s="148">
        <f>DatosMenores!C72</f>
        <v>0</v>
      </c>
    </row>
    <row r="11" spans="1:50" ht="14.85" customHeight="1" x14ac:dyDescent="0.25">
      <c r="AE11" s="126">
        <f>DatosMenores!C14</f>
        <v>0</v>
      </c>
      <c r="AF11" s="125">
        <f>DatosMenores!C15</f>
        <v>0</v>
      </c>
      <c r="AG11" s="125">
        <f>DatosMenores!C16</f>
        <v>7</v>
      </c>
      <c r="AH11" s="125">
        <f>DatosMenores!C17</f>
        <v>10</v>
      </c>
      <c r="AI11" s="125">
        <f>DatosMenores!C18</f>
        <v>2</v>
      </c>
      <c r="AJ11" s="125">
        <f>DatosMenores!C20</f>
        <v>3</v>
      </c>
      <c r="AK11" s="125">
        <f>DatosMenores!C21</f>
        <v>1</v>
      </c>
      <c r="AL11" s="124">
        <f>DatosMenores!C19</f>
        <v>62</v>
      </c>
      <c r="AP11" s="126">
        <f>DatosMenores!C78</f>
        <v>0</v>
      </c>
      <c r="AQ11" s="125">
        <f>DatosMenores!C77</f>
        <v>24</v>
      </c>
      <c r="AR11" s="125">
        <f>DatosMenores!C79</f>
        <v>0</v>
      </c>
      <c r="AS11" s="126">
        <f>DatosMenores!C72</f>
        <v>0</v>
      </c>
      <c r="AT11" s="124">
        <f>DatosMenores!C73</f>
        <v>31</v>
      </c>
      <c r="AW11" s="147" t="s">
        <v>1803</v>
      </c>
      <c r="AX11" s="148">
        <f>DatosMenores!C73</f>
        <v>31</v>
      </c>
    </row>
    <row r="12" spans="1:50" ht="12.75" customHeight="1" x14ac:dyDescent="0.25">
      <c r="AW12" s="147" t="s">
        <v>1664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11</v>
      </c>
    </row>
    <row r="14" spans="1:50" ht="12.75" customHeight="1" x14ac:dyDescent="0.25">
      <c r="AW14" s="147" t="s">
        <v>1665</v>
      </c>
      <c r="AX14" s="148">
        <f>DatosMenores!C76</f>
        <v>0</v>
      </c>
    </row>
    <row r="15" spans="1:50" ht="12.75" customHeight="1" x14ac:dyDescent="0.25">
      <c r="AW15" s="147" t="s">
        <v>1666</v>
      </c>
      <c r="AX15" s="148">
        <f>DatosMenores!C77</f>
        <v>24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1667</v>
      </c>
      <c r="AX17" s="148">
        <f>DatosMenores!C79</f>
        <v>0</v>
      </c>
    </row>
  </sheetData>
  <sheetProtection algorithmName="SHA-512" hashValue="jd1mut3fc8jt5puD3Cu+2OmOHWBvvdAw6d7MtoF/Mgm+hCX9dXqlbGvisMuDoyRezbg1rpvi8E/+DmaJjH9Mcg==" saltValue="pbZRs/Lv2xk7oSgO7mnbS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0A6F-C439-4F94-84A2-CED94319D0A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1804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1805</v>
      </c>
      <c r="D3" s="219"/>
      <c r="F3" s="219" t="s">
        <v>1222</v>
      </c>
      <c r="G3" s="219"/>
      <c r="H3" s="159"/>
      <c r="I3" s="160"/>
      <c r="J3" s="160"/>
      <c r="K3" s="160" t="s">
        <v>1806</v>
      </c>
      <c r="L3" s="160"/>
      <c r="M3" s="160"/>
      <c r="N3" s="160"/>
      <c r="O3" s="160"/>
      <c r="P3" s="160" t="s">
        <v>1807</v>
      </c>
      <c r="Q3" s="160"/>
      <c r="R3" s="160"/>
      <c r="S3" s="160"/>
      <c r="T3" s="160"/>
      <c r="U3" s="160" t="s">
        <v>1808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1809</v>
      </c>
    </row>
    <row r="4" spans="1:30" x14ac:dyDescent="0.2">
      <c r="C4" s="161" t="s">
        <v>1810</v>
      </c>
      <c r="D4" s="162">
        <f>DatosViolenciaDoméstica!C5</f>
        <v>2</v>
      </c>
      <c r="F4" s="161" t="s">
        <v>1811</v>
      </c>
      <c r="G4" s="163">
        <f>DatosViolenciaDoméstica!E67</f>
        <v>2</v>
      </c>
      <c r="H4" s="164"/>
    </row>
    <row r="5" spans="1:30" x14ac:dyDescent="0.2">
      <c r="C5" s="161" t="s">
        <v>8</v>
      </c>
      <c r="D5" s="162">
        <f>DatosViolenciaDoméstica!C6</f>
        <v>95</v>
      </c>
      <c r="F5" s="161" t="s">
        <v>1812</v>
      </c>
      <c r="G5" s="165">
        <f>DatosViolenciaDoméstica!F67</f>
        <v>13</v>
      </c>
      <c r="H5" s="164"/>
    </row>
    <row r="6" spans="1:30" x14ac:dyDescent="0.2">
      <c r="C6" s="161" t="s">
        <v>1813</v>
      </c>
      <c r="D6" s="162">
        <f>DatosViolenciaDoméstica!C7</f>
        <v>31</v>
      </c>
    </row>
    <row r="7" spans="1:30" x14ac:dyDescent="0.2">
      <c r="C7" s="161" t="s">
        <v>55</v>
      </c>
      <c r="D7" s="162">
        <f>DatosViolenciaDoméstica!C8</f>
        <v>0</v>
      </c>
    </row>
    <row r="8" spans="1:30" x14ac:dyDescent="0.2">
      <c r="C8" s="161" t="s">
        <v>1814</v>
      </c>
      <c r="D8" s="162">
        <f>DatosViolenciaDoméstica!C9</f>
        <v>0</v>
      </c>
    </row>
    <row r="9" spans="1:30" x14ac:dyDescent="0.2">
      <c r="C9" s="161" t="s">
        <v>1815</v>
      </c>
      <c r="D9" s="166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8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9"/>
      <c r="J25" s="169"/>
      <c r="K25" s="170" t="s">
        <v>1773</v>
      </c>
      <c r="L25" s="171">
        <v>0</v>
      </c>
      <c r="M25" s="169"/>
      <c r="N25" s="169"/>
      <c r="O25" s="169"/>
      <c r="P25" s="170" t="s">
        <v>1773</v>
      </c>
      <c r="Q25" s="171">
        <v>0</v>
      </c>
      <c r="R25" s="169"/>
      <c r="S25" s="169"/>
      <c r="T25" s="169"/>
      <c r="U25" s="170" t="s">
        <v>1773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1773</v>
      </c>
      <c r="AF25" s="171">
        <v>0</v>
      </c>
    </row>
  </sheetData>
  <sheetProtection algorithmName="SHA-512" hashValue="e8PTly1Nl81kTk4iz+g4hV6YvCvK9CuLIGSIK2mKGwjh8bsYXTj3gK4GQrD8xAsZegp6TziGuFi8agj0e9MGAQ==" saltValue="RcvcB/DGACJilaFBq3Y1Q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C9CC-E5C8-4A2F-8CF4-3C1B274A3F26}">
  <dimension ref="A3:E377"/>
  <sheetViews>
    <sheetView showGridLines="0" showRowColHeaders="0" workbookViewId="0">
      <selection activeCell="B1" sqref="B1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10305</v>
      </c>
      <c r="D7" s="14">
        <v>10025</v>
      </c>
      <c r="E7" s="15">
        <v>2.7930174563590999E-2</v>
      </c>
    </row>
    <row r="8" spans="1:5" x14ac:dyDescent="0.25">
      <c r="A8" s="180"/>
      <c r="B8" s="13" t="s">
        <v>15</v>
      </c>
      <c r="C8" s="14">
        <v>12971</v>
      </c>
      <c r="D8" s="14">
        <v>12240</v>
      </c>
      <c r="E8" s="15">
        <v>5.9722222222222197E-2</v>
      </c>
    </row>
    <row r="9" spans="1:5" x14ac:dyDescent="0.25">
      <c r="A9" s="180"/>
      <c r="B9" s="13" t="s">
        <v>16</v>
      </c>
      <c r="C9" s="14">
        <v>12072</v>
      </c>
      <c r="D9" s="14">
        <v>11521</v>
      </c>
      <c r="E9" s="15">
        <v>4.7825709573821699E-2</v>
      </c>
    </row>
    <row r="10" spans="1:5" x14ac:dyDescent="0.25">
      <c r="A10" s="180"/>
      <c r="B10" s="13" t="s">
        <v>17</v>
      </c>
      <c r="C10" s="14">
        <v>398</v>
      </c>
      <c r="D10" s="14">
        <v>350</v>
      </c>
      <c r="E10" s="15">
        <v>0.13714285714285701</v>
      </c>
    </row>
    <row r="11" spans="1:5" x14ac:dyDescent="0.25">
      <c r="A11" s="181"/>
      <c r="B11" s="13" t="s">
        <v>18</v>
      </c>
      <c r="C11" s="14">
        <v>10589</v>
      </c>
      <c r="D11" s="14">
        <v>9433</v>
      </c>
      <c r="E11" s="15">
        <v>0.122548499946995</v>
      </c>
    </row>
    <row r="12" spans="1:5" x14ac:dyDescent="0.25">
      <c r="A12" s="179" t="s">
        <v>19</v>
      </c>
      <c r="B12" s="13" t="s">
        <v>20</v>
      </c>
      <c r="C12" s="14">
        <v>1543</v>
      </c>
      <c r="D12" s="14">
        <v>1315</v>
      </c>
      <c r="E12" s="15">
        <v>0.17338403041825101</v>
      </c>
    </row>
    <row r="13" spans="1:5" x14ac:dyDescent="0.25">
      <c r="A13" s="180"/>
      <c r="B13" s="13" t="s">
        <v>21</v>
      </c>
      <c r="C13" s="14">
        <v>1167</v>
      </c>
      <c r="D13" s="14">
        <v>1436</v>
      </c>
      <c r="E13" s="15">
        <v>-0.187325905292479</v>
      </c>
    </row>
    <row r="14" spans="1:5" x14ac:dyDescent="0.25">
      <c r="A14" s="181"/>
      <c r="B14" s="13" t="s">
        <v>22</v>
      </c>
      <c r="C14" s="14">
        <v>6888</v>
      </c>
      <c r="D14" s="14">
        <v>6853</v>
      </c>
      <c r="E14" s="15">
        <v>5.1072522982635298E-3</v>
      </c>
    </row>
    <row r="15" spans="1:5" x14ac:dyDescent="0.25">
      <c r="A15" s="179" t="s">
        <v>23</v>
      </c>
      <c r="B15" s="13" t="s">
        <v>24</v>
      </c>
      <c r="C15" s="14">
        <v>841</v>
      </c>
      <c r="D15" s="14">
        <v>887</v>
      </c>
      <c r="E15" s="15">
        <v>-5.1860202931228901E-2</v>
      </c>
    </row>
    <row r="16" spans="1:5" x14ac:dyDescent="0.25">
      <c r="A16" s="180"/>
      <c r="B16" s="13" t="s">
        <v>25</v>
      </c>
      <c r="C16" s="14">
        <v>1991</v>
      </c>
      <c r="D16" s="14">
        <v>1781</v>
      </c>
      <c r="E16" s="15">
        <v>0.117911285794497</v>
      </c>
    </row>
    <row r="17" spans="1:5" x14ac:dyDescent="0.25">
      <c r="A17" s="180"/>
      <c r="B17" s="13" t="s">
        <v>26</v>
      </c>
      <c r="C17" s="14">
        <v>18</v>
      </c>
      <c r="D17" s="14">
        <v>10</v>
      </c>
      <c r="E17" s="15">
        <v>0.8</v>
      </c>
    </row>
    <row r="18" spans="1:5" x14ac:dyDescent="0.25">
      <c r="A18" s="180"/>
      <c r="B18" s="13" t="s">
        <v>27</v>
      </c>
      <c r="C18" s="14">
        <v>4</v>
      </c>
      <c r="D18" s="14">
        <v>4</v>
      </c>
      <c r="E18" s="15">
        <v>0</v>
      </c>
    </row>
    <row r="19" spans="1:5" x14ac:dyDescent="0.25">
      <c r="A19" s="181"/>
      <c r="B19" s="13" t="s">
        <v>28</v>
      </c>
      <c r="C19" s="14">
        <v>332</v>
      </c>
      <c r="D19" s="14">
        <v>346</v>
      </c>
      <c r="E19" s="15">
        <v>-4.0462427745664699E-2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273</v>
      </c>
      <c r="D25" s="14">
        <v>617</v>
      </c>
      <c r="E25" s="15">
        <v>-0.55753646677471602</v>
      </c>
    </row>
    <row r="26" spans="1:5" x14ac:dyDescent="0.25">
      <c r="A26" s="12" t="s">
        <v>33</v>
      </c>
      <c r="B26" s="17"/>
      <c r="C26" s="14">
        <v>354</v>
      </c>
      <c r="D26" s="14">
        <v>542</v>
      </c>
      <c r="E26" s="15">
        <v>-0.34686346863468598</v>
      </c>
    </row>
    <row r="27" spans="1:5" x14ac:dyDescent="0.25">
      <c r="A27" s="12" t="s">
        <v>34</v>
      </c>
      <c r="B27" s="17"/>
      <c r="C27" s="14">
        <v>12</v>
      </c>
      <c r="D27" s="14">
        <v>44</v>
      </c>
      <c r="E27" s="15">
        <v>-0.72727272727272696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1585</v>
      </c>
      <c r="D31" s="14">
        <v>1529</v>
      </c>
      <c r="E31" s="15">
        <v>3.6625245258338802E-2</v>
      </c>
    </row>
    <row r="32" spans="1:5" x14ac:dyDescent="0.25">
      <c r="A32" s="179" t="s">
        <v>37</v>
      </c>
      <c r="B32" s="13" t="s">
        <v>38</v>
      </c>
      <c r="C32" s="14">
        <v>112</v>
      </c>
      <c r="D32" s="14">
        <v>117</v>
      </c>
      <c r="E32" s="15">
        <v>-4.2735042735042701E-2</v>
      </c>
    </row>
    <row r="33" spans="1:5" x14ac:dyDescent="0.25">
      <c r="A33" s="180"/>
      <c r="B33" s="13" t="s">
        <v>39</v>
      </c>
      <c r="C33" s="14">
        <v>40</v>
      </c>
      <c r="D33" s="14">
        <v>53</v>
      </c>
      <c r="E33" s="15">
        <v>-0.245283018867925</v>
      </c>
    </row>
    <row r="34" spans="1:5" x14ac:dyDescent="0.25">
      <c r="A34" s="180"/>
      <c r="B34" s="13" t="s">
        <v>40</v>
      </c>
      <c r="C34" s="14">
        <v>5</v>
      </c>
      <c r="D34" s="14">
        <v>11</v>
      </c>
      <c r="E34" s="15">
        <v>-0.54545454545454497</v>
      </c>
    </row>
    <row r="35" spans="1:5" x14ac:dyDescent="0.25">
      <c r="A35" s="180"/>
      <c r="B35" s="13" t="s">
        <v>41</v>
      </c>
      <c r="C35" s="14">
        <v>35</v>
      </c>
      <c r="D35" s="14">
        <v>25</v>
      </c>
      <c r="E35" s="15">
        <v>0.4</v>
      </c>
    </row>
    <row r="36" spans="1:5" x14ac:dyDescent="0.25">
      <c r="A36" s="181"/>
      <c r="B36" s="13" t="s">
        <v>42</v>
      </c>
      <c r="C36" s="14">
        <v>1218</v>
      </c>
      <c r="D36" s="14">
        <v>1165</v>
      </c>
      <c r="E36" s="15">
        <v>4.5493562231759703E-2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2850</v>
      </c>
      <c r="D40" s="14">
        <v>2838</v>
      </c>
      <c r="E40" s="15">
        <v>4.2283298097251596E-3</v>
      </c>
    </row>
    <row r="41" spans="1:5" x14ac:dyDescent="0.25">
      <c r="A41" s="12" t="s">
        <v>45</v>
      </c>
      <c r="B41" s="17"/>
      <c r="C41" s="14">
        <v>1503</v>
      </c>
      <c r="D41" s="14">
        <v>1487</v>
      </c>
      <c r="E41" s="15">
        <v>1.07599193006052E-2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1136</v>
      </c>
      <c r="D45" s="14">
        <v>1089</v>
      </c>
      <c r="E45" s="15">
        <v>4.3158861340679498E-2</v>
      </c>
    </row>
    <row r="46" spans="1:5" x14ac:dyDescent="0.25">
      <c r="A46" s="180"/>
      <c r="B46" s="13" t="s">
        <v>48</v>
      </c>
      <c r="C46" s="14">
        <v>122</v>
      </c>
      <c r="D46" s="14">
        <v>113</v>
      </c>
      <c r="E46" s="15">
        <v>7.9646017699115002E-2</v>
      </c>
    </row>
    <row r="47" spans="1:5" x14ac:dyDescent="0.25">
      <c r="A47" s="180"/>
      <c r="B47" s="13" t="s">
        <v>49</v>
      </c>
      <c r="C47" s="14">
        <v>1991</v>
      </c>
      <c r="D47" s="14">
        <v>1915</v>
      </c>
      <c r="E47" s="15">
        <v>3.9686684073106999E-2</v>
      </c>
    </row>
    <row r="48" spans="1:5" x14ac:dyDescent="0.25">
      <c r="A48" s="181"/>
      <c r="B48" s="13" t="s">
        <v>18</v>
      </c>
      <c r="C48" s="14">
        <v>1010</v>
      </c>
      <c r="D48" s="14">
        <v>893</v>
      </c>
      <c r="E48" s="15">
        <v>0.13101903695408701</v>
      </c>
    </row>
    <row r="49" spans="1:5" x14ac:dyDescent="0.25">
      <c r="A49" s="179" t="s">
        <v>50</v>
      </c>
      <c r="B49" s="13" t="s">
        <v>51</v>
      </c>
      <c r="C49" s="14">
        <v>1367</v>
      </c>
      <c r="D49" s="14">
        <v>1358</v>
      </c>
      <c r="E49" s="15">
        <v>6.6273932253313704E-3</v>
      </c>
    </row>
    <row r="50" spans="1:5" x14ac:dyDescent="0.25">
      <c r="A50" s="180"/>
      <c r="B50" s="13" t="s">
        <v>52</v>
      </c>
      <c r="C50" s="14">
        <v>50</v>
      </c>
      <c r="D50" s="14">
        <v>46</v>
      </c>
      <c r="E50" s="15">
        <v>8.6956521739130405E-2</v>
      </c>
    </row>
    <row r="51" spans="1:5" x14ac:dyDescent="0.25">
      <c r="A51" s="180"/>
      <c r="B51" s="13" t="s">
        <v>53</v>
      </c>
      <c r="C51" s="14">
        <v>138</v>
      </c>
      <c r="D51" s="14">
        <v>124</v>
      </c>
      <c r="E51" s="15">
        <v>0.112903225806452</v>
      </c>
    </row>
    <row r="52" spans="1:5" x14ac:dyDescent="0.25">
      <c r="A52" s="181"/>
      <c r="B52" s="13" t="s">
        <v>54</v>
      </c>
      <c r="C52" s="14">
        <v>39</v>
      </c>
      <c r="D52" s="14">
        <v>29</v>
      </c>
      <c r="E52" s="15">
        <v>0.34482758620689602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24</v>
      </c>
      <c r="D56" s="14">
        <v>15</v>
      </c>
      <c r="E56" s="15">
        <v>0.6</v>
      </c>
    </row>
    <row r="57" spans="1:5" x14ac:dyDescent="0.25">
      <c r="A57" s="180"/>
      <c r="B57" s="13" t="s">
        <v>48</v>
      </c>
      <c r="C57" s="18"/>
      <c r="D57" s="18"/>
      <c r="E57" s="15">
        <v>0</v>
      </c>
    </row>
    <row r="58" spans="1:5" x14ac:dyDescent="0.25">
      <c r="A58" s="180"/>
      <c r="B58" s="13" t="s">
        <v>14</v>
      </c>
      <c r="C58" s="14">
        <v>22</v>
      </c>
      <c r="D58" s="14">
        <v>19</v>
      </c>
      <c r="E58" s="15">
        <v>0.157894736842105</v>
      </c>
    </row>
    <row r="59" spans="1:5" x14ac:dyDescent="0.25">
      <c r="A59" s="180"/>
      <c r="B59" s="13" t="s">
        <v>18</v>
      </c>
      <c r="C59" s="14">
        <v>27</v>
      </c>
      <c r="D59" s="14">
        <v>20</v>
      </c>
      <c r="E59" s="15">
        <v>0.35</v>
      </c>
    </row>
    <row r="60" spans="1:5" x14ac:dyDescent="0.25">
      <c r="A60" s="180"/>
      <c r="B60" s="13" t="s">
        <v>57</v>
      </c>
      <c r="C60" s="14">
        <v>9</v>
      </c>
      <c r="D60" s="14">
        <v>11</v>
      </c>
      <c r="E60" s="15">
        <v>-0.18181818181818199</v>
      </c>
    </row>
    <row r="61" spans="1:5" x14ac:dyDescent="0.25">
      <c r="A61" s="181"/>
      <c r="B61" s="13" t="s">
        <v>58</v>
      </c>
      <c r="C61" s="18"/>
      <c r="D61" s="18"/>
      <c r="E61" s="15">
        <v>0</v>
      </c>
    </row>
    <row r="62" spans="1:5" x14ac:dyDescent="0.25">
      <c r="A62" s="179" t="s">
        <v>59</v>
      </c>
      <c r="B62" s="13" t="s">
        <v>60</v>
      </c>
      <c r="C62" s="14">
        <v>13</v>
      </c>
      <c r="D62" s="14">
        <v>12</v>
      </c>
      <c r="E62" s="15">
        <v>8.3333333333333301E-2</v>
      </c>
    </row>
    <row r="63" spans="1:5" x14ac:dyDescent="0.25">
      <c r="A63" s="180"/>
      <c r="B63" s="13" t="s">
        <v>53</v>
      </c>
      <c r="C63" s="18"/>
      <c r="D63" s="14">
        <v>2</v>
      </c>
      <c r="E63" s="15">
        <v>0</v>
      </c>
    </row>
    <row r="64" spans="1:5" x14ac:dyDescent="0.25">
      <c r="A64" s="181"/>
      <c r="B64" s="13" t="s">
        <v>61</v>
      </c>
      <c r="C64" s="14">
        <v>1</v>
      </c>
      <c r="D64" s="14">
        <v>4</v>
      </c>
      <c r="E64" s="15">
        <v>-0.75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3</v>
      </c>
      <c r="D70" s="18"/>
      <c r="E70" s="15">
        <v>0</v>
      </c>
    </row>
    <row r="71" spans="1:5" x14ac:dyDescent="0.25">
      <c r="A71" s="12" t="s">
        <v>33</v>
      </c>
      <c r="B71" s="17"/>
      <c r="C71" s="14">
        <v>3</v>
      </c>
      <c r="D71" s="18"/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5</v>
      </c>
      <c r="D76" s="14">
        <v>5</v>
      </c>
      <c r="E76" s="15">
        <v>0</v>
      </c>
    </row>
    <row r="77" spans="1:5" x14ac:dyDescent="0.25">
      <c r="A77" s="184"/>
      <c r="B77" s="13" t="s">
        <v>53</v>
      </c>
      <c r="C77" s="18"/>
      <c r="D77" s="14">
        <v>1</v>
      </c>
      <c r="E77" s="15">
        <v>0</v>
      </c>
    </row>
    <row r="78" spans="1:5" x14ac:dyDescent="0.25">
      <c r="A78" s="184"/>
      <c r="B78" s="13" t="s">
        <v>60</v>
      </c>
      <c r="C78" s="14">
        <v>5</v>
      </c>
      <c r="D78" s="14">
        <v>3</v>
      </c>
      <c r="E78" s="15">
        <v>0.66666666666666696</v>
      </c>
    </row>
    <row r="79" spans="1:5" x14ac:dyDescent="0.25">
      <c r="A79" s="184"/>
      <c r="B79" s="13" t="s">
        <v>64</v>
      </c>
      <c r="C79" s="14">
        <v>3</v>
      </c>
      <c r="D79" s="14">
        <v>5</v>
      </c>
      <c r="E79" s="15">
        <v>-0.4</v>
      </c>
    </row>
    <row r="80" spans="1:5" x14ac:dyDescent="0.25">
      <c r="A80" s="185"/>
      <c r="B80" s="13" t="s">
        <v>65</v>
      </c>
      <c r="C80" s="14">
        <v>0</v>
      </c>
      <c r="D80" s="18"/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1503</v>
      </c>
      <c r="D84" s="14">
        <v>1487</v>
      </c>
      <c r="E84" s="15">
        <v>1.07599193006052E-2</v>
      </c>
    </row>
    <row r="85" spans="1:5" x14ac:dyDescent="0.25">
      <c r="A85" s="181"/>
      <c r="B85" s="13" t="s">
        <v>69</v>
      </c>
      <c r="C85" s="14">
        <v>822</v>
      </c>
      <c r="D85" s="14">
        <v>742</v>
      </c>
      <c r="E85" s="15">
        <v>0.107816711590296</v>
      </c>
    </row>
    <row r="86" spans="1:5" x14ac:dyDescent="0.25">
      <c r="A86" s="179" t="s">
        <v>70</v>
      </c>
      <c r="B86" s="13" t="s">
        <v>68</v>
      </c>
      <c r="C86" s="14">
        <v>1014</v>
      </c>
      <c r="D86" s="14">
        <v>1008</v>
      </c>
      <c r="E86" s="15">
        <v>5.9523809523809503E-3</v>
      </c>
    </row>
    <row r="87" spans="1:5" x14ac:dyDescent="0.25">
      <c r="A87" s="181"/>
      <c r="B87" s="13" t="s">
        <v>69</v>
      </c>
      <c r="C87" s="14">
        <v>424</v>
      </c>
      <c r="D87" s="14">
        <v>471</v>
      </c>
      <c r="E87" s="15">
        <v>-9.9787685774946899E-2</v>
      </c>
    </row>
    <row r="88" spans="1:5" x14ac:dyDescent="0.25">
      <c r="A88" s="179" t="s">
        <v>71</v>
      </c>
      <c r="B88" s="13" t="s">
        <v>68</v>
      </c>
      <c r="C88" s="14">
        <v>85</v>
      </c>
      <c r="D88" s="14">
        <v>63</v>
      </c>
      <c r="E88" s="15">
        <v>0.34920634920634902</v>
      </c>
    </row>
    <row r="89" spans="1:5" x14ac:dyDescent="0.25">
      <c r="A89" s="181"/>
      <c r="B89" s="13" t="s">
        <v>69</v>
      </c>
      <c r="C89" s="14">
        <v>41</v>
      </c>
      <c r="D89" s="14">
        <v>21</v>
      </c>
      <c r="E89" s="15">
        <v>0.952380952380952</v>
      </c>
    </row>
    <row r="90" spans="1:5" x14ac:dyDescent="0.25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1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1093</v>
      </c>
      <c r="D95" s="14">
        <v>1037</v>
      </c>
      <c r="E95" s="15">
        <v>5.4001928640308602E-2</v>
      </c>
    </row>
    <row r="96" spans="1:5" x14ac:dyDescent="0.25">
      <c r="A96" s="12" t="s">
        <v>74</v>
      </c>
      <c r="B96" s="17"/>
      <c r="C96" s="14">
        <v>1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813</v>
      </c>
      <c r="D100" s="14">
        <v>765</v>
      </c>
      <c r="E100" s="15">
        <v>6.2745098039215699E-2</v>
      </c>
    </row>
    <row r="101" spans="1:5" x14ac:dyDescent="0.25">
      <c r="A101" s="12" t="s">
        <v>77</v>
      </c>
      <c r="B101" s="17"/>
      <c r="C101" s="14">
        <v>557</v>
      </c>
      <c r="D101" s="14">
        <v>591</v>
      </c>
      <c r="E101" s="15">
        <v>-5.7529610829103198E-2</v>
      </c>
    </row>
    <row r="102" spans="1:5" x14ac:dyDescent="0.25">
      <c r="A102" s="12" t="s">
        <v>74</v>
      </c>
      <c r="B102" s="17"/>
      <c r="C102" s="14">
        <v>12</v>
      </c>
      <c r="D102" s="14">
        <v>26</v>
      </c>
      <c r="E102" s="15">
        <v>-0.53846153846153799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488</v>
      </c>
      <c r="D106" s="14">
        <v>446</v>
      </c>
      <c r="E106" s="15">
        <v>9.4170403587443899E-2</v>
      </c>
    </row>
    <row r="107" spans="1:5" x14ac:dyDescent="0.25">
      <c r="A107" s="180"/>
      <c r="B107" s="13" t="s">
        <v>80</v>
      </c>
      <c r="C107" s="14">
        <v>240</v>
      </c>
      <c r="D107" s="14">
        <v>271</v>
      </c>
      <c r="E107" s="15">
        <v>-0.11439114391143899</v>
      </c>
    </row>
    <row r="108" spans="1:5" x14ac:dyDescent="0.25">
      <c r="A108" s="181"/>
      <c r="B108" s="13" t="s">
        <v>81</v>
      </c>
      <c r="C108" s="14">
        <v>71</v>
      </c>
      <c r="D108" s="14">
        <v>41</v>
      </c>
      <c r="E108" s="15">
        <v>0.73170731707317105</v>
      </c>
    </row>
    <row r="109" spans="1:5" x14ac:dyDescent="0.25">
      <c r="A109" s="179" t="s">
        <v>77</v>
      </c>
      <c r="B109" s="13" t="s">
        <v>82</v>
      </c>
      <c r="C109" s="14">
        <v>35</v>
      </c>
      <c r="D109" s="14">
        <v>32</v>
      </c>
      <c r="E109" s="15">
        <v>9.375E-2</v>
      </c>
    </row>
    <row r="110" spans="1:5" x14ac:dyDescent="0.25">
      <c r="A110" s="181"/>
      <c r="B110" s="13" t="s">
        <v>81</v>
      </c>
      <c r="C110" s="14">
        <v>148</v>
      </c>
      <c r="D110" s="14">
        <v>198</v>
      </c>
      <c r="E110" s="15">
        <v>-0.25252525252525199</v>
      </c>
    </row>
    <row r="111" spans="1:5" x14ac:dyDescent="0.25">
      <c r="A111" s="12" t="s">
        <v>74</v>
      </c>
      <c r="B111" s="17"/>
      <c r="C111" s="14">
        <v>20</v>
      </c>
      <c r="D111" s="14">
        <v>26</v>
      </c>
      <c r="E111" s="15">
        <v>-0.230769230769231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31</v>
      </c>
      <c r="D115" s="14">
        <v>13</v>
      </c>
      <c r="E115" s="15">
        <v>1.3846153846153799</v>
      </c>
    </row>
    <row r="116" spans="1:5" x14ac:dyDescent="0.25">
      <c r="A116" s="180"/>
      <c r="B116" s="13" t="s">
        <v>80</v>
      </c>
      <c r="C116" s="14">
        <v>2</v>
      </c>
      <c r="D116" s="14">
        <v>8</v>
      </c>
      <c r="E116" s="15">
        <v>-0.75</v>
      </c>
    </row>
    <row r="117" spans="1:5" x14ac:dyDescent="0.25">
      <c r="A117" s="181"/>
      <c r="B117" s="13" t="s">
        <v>81</v>
      </c>
      <c r="C117" s="14">
        <v>26</v>
      </c>
      <c r="D117" s="14">
        <v>22</v>
      </c>
      <c r="E117" s="15">
        <v>0.18181818181818199</v>
      </c>
    </row>
    <row r="118" spans="1:5" x14ac:dyDescent="0.25">
      <c r="A118" s="179" t="s">
        <v>77</v>
      </c>
      <c r="B118" s="13" t="s">
        <v>82</v>
      </c>
      <c r="C118" s="14">
        <v>9</v>
      </c>
      <c r="D118" s="14">
        <v>4</v>
      </c>
      <c r="E118" s="15">
        <v>1.25</v>
      </c>
    </row>
    <row r="119" spans="1:5" x14ac:dyDescent="0.25">
      <c r="A119" s="181"/>
      <c r="B119" s="13" t="s">
        <v>81</v>
      </c>
      <c r="C119" s="14">
        <v>12</v>
      </c>
      <c r="D119" s="14">
        <v>15</v>
      </c>
      <c r="E119" s="15">
        <v>-0.2</v>
      </c>
    </row>
    <row r="120" spans="1:5" x14ac:dyDescent="0.25">
      <c r="A120" s="12" t="s">
        <v>74</v>
      </c>
      <c r="B120" s="17"/>
      <c r="C120" s="14">
        <v>6</v>
      </c>
      <c r="D120" s="14">
        <v>4</v>
      </c>
      <c r="E120" s="15">
        <v>0.5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4">
        <v>0</v>
      </c>
      <c r="D124" s="18"/>
      <c r="E124" s="15">
        <v>0</v>
      </c>
    </row>
    <row r="125" spans="1:5" x14ac:dyDescent="0.25">
      <c r="A125" s="181"/>
      <c r="B125" s="13" t="s">
        <v>87</v>
      </c>
      <c r="C125" s="14">
        <v>0</v>
      </c>
      <c r="D125" s="18"/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61</v>
      </c>
      <c r="D126" s="14">
        <v>1393</v>
      </c>
      <c r="E126" s="15">
        <v>-0.95620961952620198</v>
      </c>
    </row>
    <row r="127" spans="1:5" x14ac:dyDescent="0.25">
      <c r="A127" s="181"/>
      <c r="B127" s="13" t="s">
        <v>87</v>
      </c>
      <c r="C127" s="14">
        <v>421</v>
      </c>
      <c r="D127" s="14">
        <v>2592</v>
      </c>
      <c r="E127" s="15">
        <v>-0.83757716049382702</v>
      </c>
    </row>
    <row r="128" spans="1:5" x14ac:dyDescent="0.25">
      <c r="A128" s="179" t="s">
        <v>89</v>
      </c>
      <c r="B128" s="13" t="s">
        <v>86</v>
      </c>
      <c r="C128" s="14">
        <v>4055</v>
      </c>
      <c r="D128" s="14">
        <v>3544</v>
      </c>
      <c r="E128" s="15">
        <v>0.14418735891647899</v>
      </c>
    </row>
    <row r="129" spans="1:5" x14ac:dyDescent="0.25">
      <c r="A129" s="181"/>
      <c r="B129" s="13" t="s">
        <v>87</v>
      </c>
      <c r="C129" s="14">
        <v>8489</v>
      </c>
      <c r="D129" s="14">
        <v>6897</v>
      </c>
      <c r="E129" s="15">
        <v>0.23082499637523601</v>
      </c>
    </row>
    <row r="130" spans="1:5" x14ac:dyDescent="0.25">
      <c r="A130" s="179" t="s">
        <v>90</v>
      </c>
      <c r="B130" s="13" t="s">
        <v>86</v>
      </c>
      <c r="C130" s="14">
        <v>1606</v>
      </c>
      <c r="D130" s="14">
        <v>1548</v>
      </c>
      <c r="E130" s="15">
        <v>3.74677002583979E-2</v>
      </c>
    </row>
    <row r="131" spans="1:5" x14ac:dyDescent="0.25">
      <c r="A131" s="181"/>
      <c r="B131" s="13" t="s">
        <v>87</v>
      </c>
      <c r="C131" s="14">
        <v>2846</v>
      </c>
      <c r="D131" s="14">
        <v>2776</v>
      </c>
      <c r="E131" s="15">
        <v>2.5216138328530299E-2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104</v>
      </c>
      <c r="D135" s="14">
        <v>78</v>
      </c>
      <c r="E135" s="15">
        <v>0.33333333333333298</v>
      </c>
    </row>
    <row r="136" spans="1:5" x14ac:dyDescent="0.25">
      <c r="A136" s="181"/>
      <c r="B136" s="13" t="s">
        <v>94</v>
      </c>
      <c r="C136" s="14">
        <v>6</v>
      </c>
      <c r="D136" s="14">
        <v>7</v>
      </c>
      <c r="E136" s="15">
        <v>-0.14285714285714299</v>
      </c>
    </row>
    <row r="137" spans="1:5" x14ac:dyDescent="0.25">
      <c r="A137" s="179" t="s">
        <v>95</v>
      </c>
      <c r="B137" s="13" t="s">
        <v>93</v>
      </c>
      <c r="C137" s="14">
        <v>2</v>
      </c>
      <c r="D137" s="14">
        <v>4</v>
      </c>
      <c r="E137" s="15">
        <v>-0.5</v>
      </c>
    </row>
    <row r="138" spans="1:5" x14ac:dyDescent="0.25">
      <c r="A138" s="181"/>
      <c r="B138" s="13" t="s">
        <v>94</v>
      </c>
      <c r="C138" s="18"/>
      <c r="D138" s="18"/>
      <c r="E138" s="15">
        <v>0</v>
      </c>
    </row>
    <row r="139" spans="1:5" x14ac:dyDescent="0.25">
      <c r="A139" s="179" t="s">
        <v>96</v>
      </c>
      <c r="B139" s="13" t="s">
        <v>93</v>
      </c>
      <c r="C139" s="14">
        <v>66</v>
      </c>
      <c r="D139" s="14">
        <v>68</v>
      </c>
      <c r="E139" s="15">
        <v>-2.9411764705882401E-2</v>
      </c>
    </row>
    <row r="140" spans="1:5" x14ac:dyDescent="0.25">
      <c r="A140" s="181"/>
      <c r="B140" s="13" t="s">
        <v>97</v>
      </c>
      <c r="C140" s="14">
        <v>3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185</v>
      </c>
      <c r="D144" s="14">
        <v>219</v>
      </c>
      <c r="E144" s="15">
        <v>-0.15525114155251099</v>
      </c>
    </row>
    <row r="145" spans="1:5" x14ac:dyDescent="0.25">
      <c r="A145" s="179" t="s">
        <v>100</v>
      </c>
      <c r="B145" s="13" t="s">
        <v>101</v>
      </c>
      <c r="C145" s="14">
        <v>7</v>
      </c>
      <c r="D145" s="14">
        <v>8</v>
      </c>
      <c r="E145" s="15">
        <v>-0.125</v>
      </c>
    </row>
    <row r="146" spans="1:5" x14ac:dyDescent="0.25">
      <c r="A146" s="180"/>
      <c r="B146" s="13" t="s">
        <v>102</v>
      </c>
      <c r="C146" s="14">
        <v>101</v>
      </c>
      <c r="D146" s="14">
        <v>126</v>
      </c>
      <c r="E146" s="15">
        <v>-0.19841269841269801</v>
      </c>
    </row>
    <row r="147" spans="1:5" x14ac:dyDescent="0.25">
      <c r="A147" s="180"/>
      <c r="B147" s="13" t="s">
        <v>103</v>
      </c>
      <c r="C147" s="14">
        <v>4</v>
      </c>
      <c r="D147" s="14">
        <v>4</v>
      </c>
      <c r="E147" s="15">
        <v>0</v>
      </c>
    </row>
    <row r="148" spans="1:5" x14ac:dyDescent="0.25">
      <c r="A148" s="180"/>
      <c r="B148" s="13" t="s">
        <v>104</v>
      </c>
      <c r="C148" s="14">
        <v>3</v>
      </c>
      <c r="D148" s="14">
        <v>1</v>
      </c>
      <c r="E148" s="15">
        <v>2</v>
      </c>
    </row>
    <row r="149" spans="1:5" x14ac:dyDescent="0.25">
      <c r="A149" s="180"/>
      <c r="B149" s="13" t="s">
        <v>105</v>
      </c>
      <c r="C149" s="14">
        <v>70</v>
      </c>
      <c r="D149" s="14">
        <v>78</v>
      </c>
      <c r="E149" s="15">
        <v>-0.10256410256410201</v>
      </c>
    </row>
    <row r="150" spans="1:5" x14ac:dyDescent="0.25">
      <c r="A150" s="181"/>
      <c r="B150" s="13" t="s">
        <v>106</v>
      </c>
      <c r="C150" s="14">
        <v>0</v>
      </c>
      <c r="D150" s="14">
        <v>2</v>
      </c>
      <c r="E150" s="15">
        <v>-1</v>
      </c>
    </row>
    <row r="151" spans="1:5" x14ac:dyDescent="0.25">
      <c r="A151" s="179" t="s">
        <v>107</v>
      </c>
      <c r="B151" s="13" t="s">
        <v>108</v>
      </c>
      <c r="C151" s="14">
        <v>77</v>
      </c>
      <c r="D151" s="14">
        <v>76</v>
      </c>
      <c r="E151" s="15">
        <v>1.3157894736842099E-2</v>
      </c>
    </row>
    <row r="152" spans="1:5" x14ac:dyDescent="0.25">
      <c r="A152" s="181"/>
      <c r="B152" s="13" t="s">
        <v>109</v>
      </c>
      <c r="C152" s="14">
        <v>108</v>
      </c>
      <c r="D152" s="14">
        <v>171</v>
      </c>
      <c r="E152" s="15">
        <v>-0.36842105263157898</v>
      </c>
    </row>
    <row r="153" spans="1:5" x14ac:dyDescent="0.25">
      <c r="A153" s="179" t="s">
        <v>110</v>
      </c>
      <c r="B153" s="13" t="s">
        <v>14</v>
      </c>
      <c r="C153" s="14">
        <v>21</v>
      </c>
      <c r="D153" s="14">
        <v>13</v>
      </c>
      <c r="E153" s="15">
        <v>0.61538461538461497</v>
      </c>
    </row>
    <row r="154" spans="1:5" x14ac:dyDescent="0.25">
      <c r="A154" s="181"/>
      <c r="B154" s="13" t="s">
        <v>18</v>
      </c>
      <c r="C154" s="14">
        <v>21</v>
      </c>
      <c r="D154" s="14">
        <v>21</v>
      </c>
      <c r="E154" s="15">
        <v>0</v>
      </c>
    </row>
    <row r="155" spans="1:5" x14ac:dyDescent="0.25">
      <c r="A155" s="12" t="s">
        <v>111</v>
      </c>
      <c r="B155" s="17"/>
      <c r="C155" s="14">
        <v>0</v>
      </c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200</v>
      </c>
      <c r="D159" s="14">
        <v>231</v>
      </c>
      <c r="E159" s="15">
        <v>-0.13419913419913401</v>
      </c>
    </row>
    <row r="160" spans="1:5" x14ac:dyDescent="0.25">
      <c r="A160" s="180"/>
      <c r="B160" s="13" t="s">
        <v>115</v>
      </c>
      <c r="C160" s="14">
        <v>132</v>
      </c>
      <c r="D160" s="14">
        <v>115</v>
      </c>
      <c r="E160" s="15">
        <v>0.147826086956522</v>
      </c>
    </row>
    <row r="161" spans="1:5" x14ac:dyDescent="0.25">
      <c r="A161" s="180"/>
      <c r="B161" s="13" t="s">
        <v>116</v>
      </c>
      <c r="C161" s="14">
        <v>408</v>
      </c>
      <c r="D161" s="14">
        <v>298</v>
      </c>
      <c r="E161" s="15">
        <v>0.36912751677852301</v>
      </c>
    </row>
    <row r="162" spans="1:5" x14ac:dyDescent="0.25">
      <c r="A162" s="180"/>
      <c r="B162" s="13" t="s">
        <v>117</v>
      </c>
      <c r="C162" s="14">
        <v>26</v>
      </c>
      <c r="D162" s="14">
        <v>30</v>
      </c>
      <c r="E162" s="15">
        <v>-0.133333333333333</v>
      </c>
    </row>
    <row r="163" spans="1:5" x14ac:dyDescent="0.25">
      <c r="A163" s="180"/>
      <c r="B163" s="13" t="s">
        <v>118</v>
      </c>
      <c r="C163" s="18"/>
      <c r="D163" s="18"/>
      <c r="E163" s="15">
        <v>0</v>
      </c>
    </row>
    <row r="164" spans="1:5" x14ac:dyDescent="0.25">
      <c r="A164" s="180"/>
      <c r="B164" s="13" t="s">
        <v>119</v>
      </c>
      <c r="C164" s="14">
        <v>2</v>
      </c>
      <c r="D164" s="18"/>
      <c r="E164" s="15">
        <v>0</v>
      </c>
    </row>
    <row r="165" spans="1:5" x14ac:dyDescent="0.25">
      <c r="A165" s="180"/>
      <c r="B165" s="13" t="s">
        <v>120</v>
      </c>
      <c r="C165" s="14">
        <v>481</v>
      </c>
      <c r="D165" s="14">
        <v>384</v>
      </c>
      <c r="E165" s="15">
        <v>0.25260416666666702</v>
      </c>
    </row>
    <row r="166" spans="1:5" x14ac:dyDescent="0.25">
      <c r="A166" s="180"/>
      <c r="B166" s="13" t="s">
        <v>121</v>
      </c>
      <c r="C166" s="18"/>
      <c r="D166" s="18"/>
      <c r="E166" s="15">
        <v>0</v>
      </c>
    </row>
    <row r="167" spans="1:5" x14ac:dyDescent="0.25">
      <c r="A167" s="180"/>
      <c r="B167" s="13" t="s">
        <v>122</v>
      </c>
      <c r="C167" s="14">
        <v>125</v>
      </c>
      <c r="D167" s="14">
        <v>114</v>
      </c>
      <c r="E167" s="15">
        <v>9.6491228070175405E-2</v>
      </c>
    </row>
    <row r="168" spans="1:5" x14ac:dyDescent="0.25">
      <c r="A168" s="180"/>
      <c r="B168" s="13" t="s">
        <v>123</v>
      </c>
      <c r="C168" s="14">
        <v>515</v>
      </c>
      <c r="D168" s="14">
        <v>310</v>
      </c>
      <c r="E168" s="15">
        <v>0.66129032258064502</v>
      </c>
    </row>
    <row r="169" spans="1:5" x14ac:dyDescent="0.25">
      <c r="A169" s="180"/>
      <c r="B169" s="13" t="s">
        <v>124</v>
      </c>
      <c r="C169" s="14">
        <v>8</v>
      </c>
      <c r="D169" s="14">
        <v>9</v>
      </c>
      <c r="E169" s="15">
        <v>-0.11111111111111099</v>
      </c>
    </row>
    <row r="170" spans="1:5" x14ac:dyDescent="0.25">
      <c r="A170" s="180"/>
      <c r="B170" s="13" t="s">
        <v>125</v>
      </c>
      <c r="C170" s="14">
        <v>56</v>
      </c>
      <c r="D170" s="14">
        <v>80</v>
      </c>
      <c r="E170" s="15">
        <v>-0.3</v>
      </c>
    </row>
    <row r="171" spans="1:5" x14ac:dyDescent="0.25">
      <c r="A171" s="180"/>
      <c r="B171" s="13" t="s">
        <v>126</v>
      </c>
      <c r="C171" s="14">
        <v>1</v>
      </c>
      <c r="D171" s="14">
        <v>1</v>
      </c>
      <c r="E171" s="15">
        <v>0</v>
      </c>
    </row>
    <row r="172" spans="1:5" x14ac:dyDescent="0.25">
      <c r="A172" s="180"/>
      <c r="B172" s="13" t="s">
        <v>127</v>
      </c>
      <c r="C172" s="18"/>
      <c r="D172" s="18"/>
      <c r="E172" s="15">
        <v>0</v>
      </c>
    </row>
    <row r="173" spans="1:5" x14ac:dyDescent="0.25">
      <c r="A173" s="180"/>
      <c r="B173" s="13" t="s">
        <v>128</v>
      </c>
      <c r="C173" s="14">
        <v>5</v>
      </c>
      <c r="D173" s="14">
        <v>4</v>
      </c>
      <c r="E173" s="15">
        <v>0.25</v>
      </c>
    </row>
    <row r="174" spans="1:5" x14ac:dyDescent="0.25">
      <c r="A174" s="180"/>
      <c r="B174" s="13" t="s">
        <v>129</v>
      </c>
      <c r="C174" s="18"/>
      <c r="D174" s="18"/>
      <c r="E174" s="15">
        <v>0</v>
      </c>
    </row>
    <row r="175" spans="1:5" x14ac:dyDescent="0.25">
      <c r="A175" s="180"/>
      <c r="B175" s="13" t="s">
        <v>130</v>
      </c>
      <c r="C175" s="18"/>
      <c r="D175" s="18"/>
      <c r="E175" s="15">
        <v>0</v>
      </c>
    </row>
    <row r="176" spans="1:5" x14ac:dyDescent="0.25">
      <c r="A176" s="180"/>
      <c r="B176" s="13" t="s">
        <v>131</v>
      </c>
      <c r="C176" s="18"/>
      <c r="D176" s="18"/>
      <c r="E176" s="15">
        <v>0</v>
      </c>
    </row>
    <row r="177" spans="1:5" x14ac:dyDescent="0.25">
      <c r="A177" s="180"/>
      <c r="B177" s="13" t="s">
        <v>132</v>
      </c>
      <c r="C177" s="14">
        <v>24</v>
      </c>
      <c r="D177" s="14">
        <v>9</v>
      </c>
      <c r="E177" s="15">
        <v>1.6666666666666701</v>
      </c>
    </row>
    <row r="178" spans="1:5" x14ac:dyDescent="0.25">
      <c r="A178" s="180"/>
      <c r="B178" s="13" t="s">
        <v>133</v>
      </c>
      <c r="C178" s="14">
        <v>50</v>
      </c>
      <c r="D178" s="14">
        <v>89</v>
      </c>
      <c r="E178" s="15">
        <v>-0.43820224719101097</v>
      </c>
    </row>
    <row r="179" spans="1:5" x14ac:dyDescent="0.25">
      <c r="A179" s="180"/>
      <c r="B179" s="13" t="s">
        <v>134</v>
      </c>
      <c r="C179" s="14">
        <v>551</v>
      </c>
      <c r="D179" s="14">
        <v>972</v>
      </c>
      <c r="E179" s="15">
        <v>-0.43312757201646102</v>
      </c>
    </row>
    <row r="180" spans="1:5" x14ac:dyDescent="0.25">
      <c r="A180" s="180"/>
      <c r="B180" s="13" t="s">
        <v>135</v>
      </c>
      <c r="C180" s="18"/>
      <c r="D180" s="18"/>
      <c r="E180" s="15">
        <v>0</v>
      </c>
    </row>
    <row r="181" spans="1:5" x14ac:dyDescent="0.25">
      <c r="A181" s="180"/>
      <c r="B181" s="13" t="s">
        <v>136</v>
      </c>
      <c r="C181" s="14">
        <v>5</v>
      </c>
      <c r="D181" s="14">
        <v>26</v>
      </c>
      <c r="E181" s="15">
        <v>-0.80769230769230804</v>
      </c>
    </row>
    <row r="182" spans="1:5" x14ac:dyDescent="0.25">
      <c r="A182" s="180"/>
      <c r="B182" s="13" t="s">
        <v>137</v>
      </c>
      <c r="C182" s="14">
        <v>7</v>
      </c>
      <c r="D182" s="14">
        <v>20</v>
      </c>
      <c r="E182" s="15">
        <v>-0.65</v>
      </c>
    </row>
    <row r="183" spans="1:5" x14ac:dyDescent="0.25">
      <c r="A183" s="180"/>
      <c r="B183" s="13" t="s">
        <v>138</v>
      </c>
      <c r="C183" s="18"/>
      <c r="D183" s="14">
        <v>2</v>
      </c>
      <c r="E183" s="15">
        <v>0</v>
      </c>
    </row>
    <row r="184" spans="1:5" x14ac:dyDescent="0.25">
      <c r="A184" s="180"/>
      <c r="B184" s="13" t="s">
        <v>139</v>
      </c>
      <c r="C184" s="14">
        <v>2</v>
      </c>
      <c r="D184" s="14">
        <v>8</v>
      </c>
      <c r="E184" s="15">
        <v>-0.75</v>
      </c>
    </row>
    <row r="185" spans="1:5" x14ac:dyDescent="0.25">
      <c r="A185" s="180"/>
      <c r="B185" s="13" t="s">
        <v>140</v>
      </c>
      <c r="C185" s="18"/>
      <c r="D185" s="18"/>
      <c r="E185" s="15">
        <v>0</v>
      </c>
    </row>
    <row r="186" spans="1:5" x14ac:dyDescent="0.25">
      <c r="A186" s="180"/>
      <c r="B186" s="13" t="s">
        <v>141</v>
      </c>
      <c r="C186" s="14">
        <v>36</v>
      </c>
      <c r="D186" s="14">
        <v>44</v>
      </c>
      <c r="E186" s="15">
        <v>-0.18181818181818199</v>
      </c>
    </row>
    <row r="187" spans="1:5" x14ac:dyDescent="0.25">
      <c r="A187" s="180"/>
      <c r="B187" s="13" t="s">
        <v>142</v>
      </c>
      <c r="C187" s="18"/>
      <c r="D187" s="18"/>
      <c r="E187" s="15">
        <v>0</v>
      </c>
    </row>
    <row r="188" spans="1:5" x14ac:dyDescent="0.25">
      <c r="A188" s="180"/>
      <c r="B188" s="13" t="s">
        <v>143</v>
      </c>
      <c r="C188" s="14">
        <v>2</v>
      </c>
      <c r="D188" s="14">
        <v>2</v>
      </c>
      <c r="E188" s="15">
        <v>0</v>
      </c>
    </row>
    <row r="189" spans="1:5" x14ac:dyDescent="0.25">
      <c r="A189" s="180"/>
      <c r="B189" s="13" t="s">
        <v>144</v>
      </c>
      <c r="C189" s="14">
        <v>3</v>
      </c>
      <c r="D189" s="14">
        <v>18</v>
      </c>
      <c r="E189" s="15">
        <v>-0.83333333333333304</v>
      </c>
    </row>
    <row r="190" spans="1:5" x14ac:dyDescent="0.25">
      <c r="A190" s="180"/>
      <c r="B190" s="13" t="s">
        <v>145</v>
      </c>
      <c r="C190" s="14">
        <v>66</v>
      </c>
      <c r="D190" s="14">
        <v>86</v>
      </c>
      <c r="E190" s="15">
        <v>-0.232558139534884</v>
      </c>
    </row>
    <row r="191" spans="1:5" x14ac:dyDescent="0.25">
      <c r="A191" s="180"/>
      <c r="B191" s="13" t="s">
        <v>146</v>
      </c>
      <c r="C191" s="18"/>
      <c r="D191" s="18"/>
      <c r="E191" s="15">
        <v>0</v>
      </c>
    </row>
    <row r="192" spans="1:5" x14ac:dyDescent="0.25">
      <c r="A192" s="180"/>
      <c r="B192" s="13" t="s">
        <v>147</v>
      </c>
      <c r="C192" s="18"/>
      <c r="D192" s="18"/>
      <c r="E192" s="15">
        <v>0</v>
      </c>
    </row>
    <row r="193" spans="1:5" x14ac:dyDescent="0.25">
      <c r="A193" s="180"/>
      <c r="B193" s="13" t="s">
        <v>148</v>
      </c>
      <c r="C193" s="14">
        <v>1137</v>
      </c>
      <c r="D193" s="14">
        <v>378</v>
      </c>
      <c r="E193" s="15">
        <v>2.0079365079365101</v>
      </c>
    </row>
    <row r="194" spans="1:5" x14ac:dyDescent="0.25">
      <c r="A194" s="180"/>
      <c r="B194" s="13" t="s">
        <v>149</v>
      </c>
      <c r="C194" s="18"/>
      <c r="D194" s="18"/>
      <c r="E194" s="15">
        <v>0</v>
      </c>
    </row>
    <row r="195" spans="1:5" x14ac:dyDescent="0.25">
      <c r="A195" s="180"/>
      <c r="B195" s="13" t="s">
        <v>150</v>
      </c>
      <c r="C195" s="14">
        <v>14</v>
      </c>
      <c r="D195" s="14">
        <v>6</v>
      </c>
      <c r="E195" s="15">
        <v>1.3333333333333299</v>
      </c>
    </row>
    <row r="196" spans="1:5" x14ac:dyDescent="0.25">
      <c r="A196" s="180"/>
      <c r="B196" s="13" t="s">
        <v>151</v>
      </c>
      <c r="C196" s="14">
        <v>4</v>
      </c>
      <c r="D196" s="14">
        <v>12</v>
      </c>
      <c r="E196" s="15">
        <v>-0.66666666666666696</v>
      </c>
    </row>
    <row r="197" spans="1:5" x14ac:dyDescent="0.25">
      <c r="A197" s="180"/>
      <c r="B197" s="13" t="s">
        <v>152</v>
      </c>
      <c r="C197" s="14">
        <v>12</v>
      </c>
      <c r="D197" s="14">
        <v>2</v>
      </c>
      <c r="E197" s="15">
        <v>5</v>
      </c>
    </row>
    <row r="198" spans="1:5" x14ac:dyDescent="0.25">
      <c r="A198" s="180"/>
      <c r="B198" s="13" t="s">
        <v>153</v>
      </c>
      <c r="C198" s="18"/>
      <c r="D198" s="18"/>
      <c r="E198" s="15">
        <v>0</v>
      </c>
    </row>
    <row r="199" spans="1:5" x14ac:dyDescent="0.25">
      <c r="A199" s="180"/>
      <c r="B199" s="13" t="s">
        <v>154</v>
      </c>
      <c r="C199" s="18"/>
      <c r="D199" s="18"/>
      <c r="E199" s="15">
        <v>0</v>
      </c>
    </row>
    <row r="200" spans="1:5" x14ac:dyDescent="0.25">
      <c r="A200" s="181"/>
      <c r="B200" s="13" t="s">
        <v>155</v>
      </c>
      <c r="C200" s="18"/>
      <c r="D200" s="18"/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431</v>
      </c>
      <c r="D201" s="14">
        <v>264</v>
      </c>
      <c r="E201" s="15">
        <v>0.63257575757575701</v>
      </c>
    </row>
    <row r="202" spans="1:5" x14ac:dyDescent="0.25">
      <c r="A202" s="180"/>
      <c r="B202" s="13" t="s">
        <v>115</v>
      </c>
      <c r="C202" s="14">
        <v>267</v>
      </c>
      <c r="D202" s="14">
        <v>153</v>
      </c>
      <c r="E202" s="15">
        <v>0.74509803921568596</v>
      </c>
    </row>
    <row r="203" spans="1:5" x14ac:dyDescent="0.25">
      <c r="A203" s="180"/>
      <c r="B203" s="13" t="s">
        <v>158</v>
      </c>
      <c r="C203" s="14">
        <v>830</v>
      </c>
      <c r="D203" s="14">
        <v>357</v>
      </c>
      <c r="E203" s="15">
        <v>1.3249299719887999</v>
      </c>
    </row>
    <row r="204" spans="1:5" x14ac:dyDescent="0.25">
      <c r="A204" s="180"/>
      <c r="B204" s="13" t="s">
        <v>117</v>
      </c>
      <c r="C204" s="14">
        <v>99</v>
      </c>
      <c r="D204" s="14">
        <v>52</v>
      </c>
      <c r="E204" s="15">
        <v>0.90384615384615397</v>
      </c>
    </row>
    <row r="205" spans="1:5" x14ac:dyDescent="0.25">
      <c r="A205" s="180"/>
      <c r="B205" s="13" t="s">
        <v>118</v>
      </c>
      <c r="C205" s="18"/>
      <c r="D205" s="18"/>
      <c r="E205" s="15">
        <v>0</v>
      </c>
    </row>
    <row r="206" spans="1:5" x14ac:dyDescent="0.25">
      <c r="A206" s="180"/>
      <c r="B206" s="13" t="s">
        <v>119</v>
      </c>
      <c r="C206" s="14">
        <v>13</v>
      </c>
      <c r="D206" s="14">
        <v>5</v>
      </c>
      <c r="E206" s="15">
        <v>1.6</v>
      </c>
    </row>
    <row r="207" spans="1:5" x14ac:dyDescent="0.25">
      <c r="A207" s="180"/>
      <c r="B207" s="13" t="s">
        <v>120</v>
      </c>
      <c r="C207" s="14">
        <v>975</v>
      </c>
      <c r="D207" s="14">
        <v>440</v>
      </c>
      <c r="E207" s="15">
        <v>1.2159090909090899</v>
      </c>
    </row>
    <row r="208" spans="1:5" x14ac:dyDescent="0.25">
      <c r="A208" s="180"/>
      <c r="B208" s="13" t="s">
        <v>159</v>
      </c>
      <c r="C208" s="18"/>
      <c r="D208" s="18"/>
      <c r="E208" s="15">
        <v>0</v>
      </c>
    </row>
    <row r="209" spans="1:5" x14ac:dyDescent="0.25">
      <c r="A209" s="180"/>
      <c r="B209" s="13" t="s">
        <v>122</v>
      </c>
      <c r="C209" s="14">
        <v>245</v>
      </c>
      <c r="D209" s="14">
        <v>124</v>
      </c>
      <c r="E209" s="15">
        <v>0.97580645161290303</v>
      </c>
    </row>
    <row r="210" spans="1:5" x14ac:dyDescent="0.25">
      <c r="A210" s="180"/>
      <c r="B210" s="13" t="s">
        <v>160</v>
      </c>
      <c r="C210" s="14">
        <v>830</v>
      </c>
      <c r="D210" s="14">
        <v>349</v>
      </c>
      <c r="E210" s="15">
        <v>1.3782234957020101</v>
      </c>
    </row>
    <row r="211" spans="1:5" x14ac:dyDescent="0.25">
      <c r="A211" s="180"/>
      <c r="B211" s="13" t="s">
        <v>124</v>
      </c>
      <c r="C211" s="14">
        <v>16</v>
      </c>
      <c r="D211" s="14">
        <v>16</v>
      </c>
      <c r="E211" s="15">
        <v>0</v>
      </c>
    </row>
    <row r="212" spans="1:5" x14ac:dyDescent="0.25">
      <c r="A212" s="180"/>
      <c r="B212" s="13" t="s">
        <v>125</v>
      </c>
      <c r="C212" s="14">
        <v>59</v>
      </c>
      <c r="D212" s="14">
        <v>78</v>
      </c>
      <c r="E212" s="15">
        <v>-0.243589743589744</v>
      </c>
    </row>
    <row r="213" spans="1:5" x14ac:dyDescent="0.25">
      <c r="A213" s="180"/>
      <c r="B213" s="13" t="s">
        <v>126</v>
      </c>
      <c r="C213" s="14">
        <v>2</v>
      </c>
      <c r="D213" s="14">
        <v>1</v>
      </c>
      <c r="E213" s="15">
        <v>1</v>
      </c>
    </row>
    <row r="214" spans="1:5" x14ac:dyDescent="0.25">
      <c r="A214" s="180"/>
      <c r="B214" s="13" t="s">
        <v>127</v>
      </c>
      <c r="C214" s="18"/>
      <c r="D214" s="18"/>
      <c r="E214" s="15">
        <v>0</v>
      </c>
    </row>
    <row r="215" spans="1:5" x14ac:dyDescent="0.25">
      <c r="A215" s="180"/>
      <c r="B215" s="13" t="s">
        <v>128</v>
      </c>
      <c r="C215" s="14">
        <v>9</v>
      </c>
      <c r="D215" s="14">
        <v>3</v>
      </c>
      <c r="E215" s="15">
        <v>2</v>
      </c>
    </row>
    <row r="216" spans="1:5" x14ac:dyDescent="0.25">
      <c r="A216" s="180"/>
      <c r="B216" s="13" t="s">
        <v>129</v>
      </c>
      <c r="C216" s="18"/>
      <c r="D216" s="18"/>
      <c r="E216" s="15">
        <v>0</v>
      </c>
    </row>
    <row r="217" spans="1:5" x14ac:dyDescent="0.25">
      <c r="A217" s="180"/>
      <c r="B217" s="13" t="s">
        <v>130</v>
      </c>
      <c r="C217" s="18"/>
      <c r="D217" s="18"/>
      <c r="E217" s="15">
        <v>0</v>
      </c>
    </row>
    <row r="218" spans="1:5" x14ac:dyDescent="0.25">
      <c r="A218" s="180"/>
      <c r="B218" s="13" t="s">
        <v>131</v>
      </c>
      <c r="C218" s="18"/>
      <c r="D218" s="18"/>
      <c r="E218" s="15">
        <v>0</v>
      </c>
    </row>
    <row r="219" spans="1:5" x14ac:dyDescent="0.25">
      <c r="A219" s="180"/>
      <c r="B219" s="13" t="s">
        <v>132</v>
      </c>
      <c r="C219" s="14">
        <v>37</v>
      </c>
      <c r="D219" s="14">
        <v>12</v>
      </c>
      <c r="E219" s="15">
        <v>2.0833333333333299</v>
      </c>
    </row>
    <row r="220" spans="1:5" x14ac:dyDescent="0.25">
      <c r="A220" s="180"/>
      <c r="B220" s="13" t="s">
        <v>133</v>
      </c>
      <c r="C220" s="14">
        <v>96</v>
      </c>
      <c r="D220" s="14">
        <v>90</v>
      </c>
      <c r="E220" s="15">
        <v>6.6666666666666693E-2</v>
      </c>
    </row>
    <row r="221" spans="1:5" x14ac:dyDescent="0.25">
      <c r="A221" s="180"/>
      <c r="B221" s="13" t="s">
        <v>134</v>
      </c>
      <c r="C221" s="14">
        <v>1029</v>
      </c>
      <c r="D221" s="14">
        <v>1266</v>
      </c>
      <c r="E221" s="15">
        <v>-0.187203791469194</v>
      </c>
    </row>
    <row r="222" spans="1:5" x14ac:dyDescent="0.25">
      <c r="A222" s="180"/>
      <c r="B222" s="13" t="s">
        <v>161</v>
      </c>
      <c r="C222" s="18"/>
      <c r="D222" s="18"/>
      <c r="E222" s="15">
        <v>0</v>
      </c>
    </row>
    <row r="223" spans="1:5" x14ac:dyDescent="0.25">
      <c r="A223" s="180"/>
      <c r="B223" s="13" t="s">
        <v>136</v>
      </c>
      <c r="C223" s="14">
        <v>10</v>
      </c>
      <c r="D223" s="14">
        <v>40</v>
      </c>
      <c r="E223" s="15">
        <v>-0.75</v>
      </c>
    </row>
    <row r="224" spans="1:5" x14ac:dyDescent="0.25">
      <c r="A224" s="180"/>
      <c r="B224" s="13" t="s">
        <v>137</v>
      </c>
      <c r="C224" s="14">
        <v>14</v>
      </c>
      <c r="D224" s="14">
        <v>24</v>
      </c>
      <c r="E224" s="15">
        <v>-0.41666666666666702</v>
      </c>
    </row>
    <row r="225" spans="1:5" x14ac:dyDescent="0.25">
      <c r="A225" s="180"/>
      <c r="B225" s="13" t="s">
        <v>138</v>
      </c>
      <c r="C225" s="14">
        <v>1</v>
      </c>
      <c r="D225" s="14">
        <v>4</v>
      </c>
      <c r="E225" s="15">
        <v>-0.75</v>
      </c>
    </row>
    <row r="226" spans="1:5" x14ac:dyDescent="0.25">
      <c r="A226" s="180"/>
      <c r="B226" s="13" t="s">
        <v>139</v>
      </c>
      <c r="C226" s="14">
        <v>7</v>
      </c>
      <c r="D226" s="14">
        <v>12</v>
      </c>
      <c r="E226" s="15">
        <v>-0.41666666666666702</v>
      </c>
    </row>
    <row r="227" spans="1:5" x14ac:dyDescent="0.25">
      <c r="A227" s="180"/>
      <c r="B227" s="13" t="s">
        <v>162</v>
      </c>
      <c r="C227" s="18"/>
      <c r="D227" s="18"/>
      <c r="E227" s="15">
        <v>0</v>
      </c>
    </row>
    <row r="228" spans="1:5" x14ac:dyDescent="0.25">
      <c r="A228" s="180"/>
      <c r="B228" s="13" t="s">
        <v>141</v>
      </c>
      <c r="C228" s="14">
        <v>74</v>
      </c>
      <c r="D228" s="14">
        <v>46</v>
      </c>
      <c r="E228" s="15">
        <v>0.60869565217391297</v>
      </c>
    </row>
    <row r="229" spans="1:5" x14ac:dyDescent="0.25">
      <c r="A229" s="180"/>
      <c r="B229" s="13" t="s">
        <v>142</v>
      </c>
      <c r="C229" s="18"/>
      <c r="D229" s="18"/>
      <c r="E229" s="15">
        <v>0</v>
      </c>
    </row>
    <row r="230" spans="1:5" x14ac:dyDescent="0.25">
      <c r="A230" s="180"/>
      <c r="B230" s="13" t="s">
        <v>143</v>
      </c>
      <c r="C230" s="14">
        <v>4</v>
      </c>
      <c r="D230" s="14">
        <v>2</v>
      </c>
      <c r="E230" s="15">
        <v>1</v>
      </c>
    </row>
    <row r="231" spans="1:5" x14ac:dyDescent="0.25">
      <c r="A231" s="180"/>
      <c r="B231" s="13" t="s">
        <v>144</v>
      </c>
      <c r="C231" s="14">
        <v>6</v>
      </c>
      <c r="D231" s="14">
        <v>22</v>
      </c>
      <c r="E231" s="15">
        <v>-0.72727272727272696</v>
      </c>
    </row>
    <row r="232" spans="1:5" x14ac:dyDescent="0.25">
      <c r="A232" s="180"/>
      <c r="B232" s="13" t="s">
        <v>145</v>
      </c>
      <c r="C232" s="14">
        <v>126</v>
      </c>
      <c r="D232" s="14">
        <v>94</v>
      </c>
      <c r="E232" s="15">
        <v>0.340425531914894</v>
      </c>
    </row>
    <row r="233" spans="1:5" x14ac:dyDescent="0.25">
      <c r="A233" s="180"/>
      <c r="B233" s="13" t="s">
        <v>146</v>
      </c>
      <c r="C233" s="18"/>
      <c r="D233" s="18"/>
      <c r="E233" s="15">
        <v>0</v>
      </c>
    </row>
    <row r="234" spans="1:5" x14ac:dyDescent="0.25">
      <c r="A234" s="180"/>
      <c r="B234" s="13" t="s">
        <v>147</v>
      </c>
      <c r="C234" s="18"/>
      <c r="D234" s="18"/>
      <c r="E234" s="15">
        <v>0</v>
      </c>
    </row>
    <row r="235" spans="1:5" x14ac:dyDescent="0.25">
      <c r="A235" s="180"/>
      <c r="B235" s="13" t="s">
        <v>148</v>
      </c>
      <c r="C235" s="14">
        <v>35</v>
      </c>
      <c r="D235" s="14">
        <v>162</v>
      </c>
      <c r="E235" s="15">
        <v>-0.78395061728395099</v>
      </c>
    </row>
    <row r="236" spans="1:5" x14ac:dyDescent="0.25">
      <c r="A236" s="180"/>
      <c r="B236" s="13" t="s">
        <v>149</v>
      </c>
      <c r="C236" s="18"/>
      <c r="D236" s="18"/>
      <c r="E236" s="15">
        <v>0</v>
      </c>
    </row>
    <row r="237" spans="1:5" x14ac:dyDescent="0.25">
      <c r="A237" s="180"/>
      <c r="B237" s="13" t="s">
        <v>150</v>
      </c>
      <c r="C237" s="14">
        <v>45</v>
      </c>
      <c r="D237" s="14">
        <v>6</v>
      </c>
      <c r="E237" s="15">
        <v>6.5</v>
      </c>
    </row>
    <row r="238" spans="1:5" x14ac:dyDescent="0.25">
      <c r="A238" s="180"/>
      <c r="B238" s="13" t="s">
        <v>151</v>
      </c>
      <c r="C238" s="14">
        <v>15</v>
      </c>
      <c r="D238" s="14">
        <v>14</v>
      </c>
      <c r="E238" s="15">
        <v>7.1428571428571397E-2</v>
      </c>
    </row>
    <row r="239" spans="1:5" x14ac:dyDescent="0.25">
      <c r="A239" s="180"/>
      <c r="B239" s="13" t="s">
        <v>152</v>
      </c>
      <c r="C239" s="14">
        <v>25</v>
      </c>
      <c r="D239" s="14">
        <v>2</v>
      </c>
      <c r="E239" s="15">
        <v>11.5</v>
      </c>
    </row>
    <row r="240" spans="1:5" x14ac:dyDescent="0.25">
      <c r="A240" s="180"/>
      <c r="B240" s="13" t="s">
        <v>153</v>
      </c>
      <c r="C240" s="18"/>
      <c r="D240" s="18"/>
      <c r="E240" s="15">
        <v>0</v>
      </c>
    </row>
    <row r="241" spans="1:5" x14ac:dyDescent="0.25">
      <c r="A241" s="180"/>
      <c r="B241" s="13" t="s">
        <v>154</v>
      </c>
      <c r="C241" s="18"/>
      <c r="D241" s="18"/>
      <c r="E241" s="15">
        <v>0</v>
      </c>
    </row>
    <row r="242" spans="1:5" x14ac:dyDescent="0.25">
      <c r="A242" s="181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0</v>
      </c>
      <c r="D246" s="14">
        <v>563</v>
      </c>
      <c r="E246" s="15">
        <v>-1</v>
      </c>
    </row>
    <row r="247" spans="1:5" x14ac:dyDescent="0.25">
      <c r="A247" s="12" t="s">
        <v>165</v>
      </c>
      <c r="B247" s="17"/>
      <c r="C247" s="14">
        <v>9</v>
      </c>
      <c r="D247" s="14">
        <v>115</v>
      </c>
      <c r="E247" s="15">
        <v>-0.92173913043478295</v>
      </c>
    </row>
    <row r="248" spans="1:5" x14ac:dyDescent="0.25">
      <c r="A248" s="12" t="s">
        <v>166</v>
      </c>
      <c r="B248" s="17"/>
      <c r="C248" s="14">
        <v>20</v>
      </c>
      <c r="D248" s="14">
        <v>206</v>
      </c>
      <c r="E248" s="15">
        <v>-0.90291262135922301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43</v>
      </c>
      <c r="D252" s="14">
        <v>46</v>
      </c>
      <c r="E252" s="15">
        <v>-6.5217391304347797E-2</v>
      </c>
    </row>
    <row r="253" spans="1:5" x14ac:dyDescent="0.25">
      <c r="A253" s="179" t="s">
        <v>169</v>
      </c>
      <c r="B253" s="13" t="s">
        <v>170</v>
      </c>
      <c r="C253" s="14">
        <v>3</v>
      </c>
      <c r="D253" s="14">
        <v>13</v>
      </c>
      <c r="E253" s="15">
        <v>-0.76923076923076905</v>
      </c>
    </row>
    <row r="254" spans="1:5" x14ac:dyDescent="0.25">
      <c r="A254" s="180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4">
        <v>2</v>
      </c>
      <c r="D255" s="14">
        <v>4</v>
      </c>
      <c r="E255" s="15">
        <v>-0.5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13</v>
      </c>
      <c r="D257" s="14">
        <v>11</v>
      </c>
      <c r="E257" s="15">
        <v>0.18181818181818199</v>
      </c>
    </row>
    <row r="258" spans="1:5" x14ac:dyDescent="0.25">
      <c r="A258" s="12" t="s">
        <v>106</v>
      </c>
      <c r="B258" s="17"/>
      <c r="C258" s="14">
        <v>1</v>
      </c>
      <c r="D258" s="14">
        <v>0</v>
      </c>
      <c r="E258" s="15">
        <v>0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40</v>
      </c>
      <c r="D262" s="14">
        <v>67</v>
      </c>
      <c r="E262" s="15">
        <v>-0.402985074626866</v>
      </c>
    </row>
    <row r="263" spans="1:5" x14ac:dyDescent="0.25">
      <c r="A263" s="179" t="s">
        <v>64</v>
      </c>
      <c r="B263" s="13" t="s">
        <v>177</v>
      </c>
      <c r="C263" s="14">
        <v>52</v>
      </c>
      <c r="D263" s="14">
        <v>57</v>
      </c>
      <c r="E263" s="15">
        <v>-8.7719298245614002E-2</v>
      </c>
    </row>
    <row r="264" spans="1:5" x14ac:dyDescent="0.25">
      <c r="A264" s="181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4">
        <v>1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3</v>
      </c>
      <c r="D266" s="14">
        <v>4</v>
      </c>
      <c r="E266" s="15">
        <v>-0.25</v>
      </c>
    </row>
    <row r="267" spans="1:5" x14ac:dyDescent="0.25">
      <c r="A267" s="12" t="s">
        <v>180</v>
      </c>
      <c r="B267" s="17"/>
      <c r="C267" s="14">
        <v>19</v>
      </c>
      <c r="D267" s="14">
        <v>7</v>
      </c>
      <c r="E267" s="15">
        <v>1.71428571428571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2</v>
      </c>
      <c r="D271" s="14">
        <v>0</v>
      </c>
      <c r="E271" s="15">
        <v>0</v>
      </c>
    </row>
    <row r="272" spans="1:5" x14ac:dyDescent="0.25">
      <c r="A272" s="181"/>
      <c r="B272" s="13" t="s">
        <v>184</v>
      </c>
      <c r="C272" s="14">
        <v>28</v>
      </c>
      <c r="D272" s="14">
        <v>32</v>
      </c>
      <c r="E272" s="15">
        <v>-0.125</v>
      </c>
    </row>
    <row r="273" spans="1:5" x14ac:dyDescent="0.25">
      <c r="A273" s="12" t="s">
        <v>185</v>
      </c>
      <c r="B273" s="17"/>
      <c r="C273" s="14">
        <v>13</v>
      </c>
      <c r="D273" s="14">
        <v>14</v>
      </c>
      <c r="E273" s="15">
        <v>-7.1428571428571397E-2</v>
      </c>
    </row>
    <row r="274" spans="1:5" x14ac:dyDescent="0.25">
      <c r="A274" s="12" t="s">
        <v>186</v>
      </c>
      <c r="B274" s="17"/>
      <c r="C274" s="14">
        <v>69</v>
      </c>
      <c r="D274" s="14">
        <v>74</v>
      </c>
      <c r="E274" s="15">
        <v>-6.7567567567567599E-2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1</v>
      </c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8"/>
      <c r="D283" s="18"/>
      <c r="E283" s="23"/>
    </row>
    <row r="284" spans="1:5" x14ac:dyDescent="0.25">
      <c r="A284" s="187"/>
      <c r="B284" s="13" t="s">
        <v>195</v>
      </c>
      <c r="C284" s="14">
        <v>523</v>
      </c>
      <c r="D284" s="14">
        <v>575</v>
      </c>
      <c r="E284" s="24">
        <v>0</v>
      </c>
    </row>
    <row r="285" spans="1:5" x14ac:dyDescent="0.25">
      <c r="A285" s="188"/>
      <c r="B285" s="13" t="s">
        <v>196</v>
      </c>
      <c r="C285" s="14">
        <v>7</v>
      </c>
      <c r="D285" s="14">
        <v>15</v>
      </c>
      <c r="E285" s="24">
        <v>0</v>
      </c>
    </row>
    <row r="286" spans="1:5" x14ac:dyDescent="0.25">
      <c r="A286" s="186" t="s">
        <v>197</v>
      </c>
      <c r="B286" s="13" t="s">
        <v>198</v>
      </c>
      <c r="C286" s="18"/>
      <c r="D286" s="18"/>
      <c r="E286" s="23"/>
    </row>
    <row r="287" spans="1:5" x14ac:dyDescent="0.25">
      <c r="A287" s="187"/>
      <c r="B287" s="13" t="s">
        <v>199</v>
      </c>
      <c r="C287" s="14">
        <v>1</v>
      </c>
      <c r="D287" s="14">
        <v>1</v>
      </c>
      <c r="E287" s="24">
        <v>0</v>
      </c>
    </row>
    <row r="288" spans="1:5" x14ac:dyDescent="0.25">
      <c r="A288" s="188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2</v>
      </c>
      <c r="D289" s="14">
        <v>4</v>
      </c>
      <c r="E289" s="24">
        <v>2</v>
      </c>
    </row>
    <row r="290" spans="1:5" x14ac:dyDescent="0.25">
      <c r="A290" s="186" t="s">
        <v>203</v>
      </c>
      <c r="B290" s="13" t="s">
        <v>204</v>
      </c>
      <c r="C290" s="14">
        <v>54</v>
      </c>
      <c r="D290" s="14">
        <v>60</v>
      </c>
      <c r="E290" s="24">
        <v>11</v>
      </c>
    </row>
    <row r="291" spans="1:5" x14ac:dyDescent="0.25">
      <c r="A291" s="187"/>
      <c r="B291" s="13" t="s">
        <v>205</v>
      </c>
      <c r="C291" s="18"/>
      <c r="D291" s="18"/>
      <c r="E291" s="23"/>
    </row>
    <row r="292" spans="1:5" x14ac:dyDescent="0.25">
      <c r="A292" s="188"/>
      <c r="B292" s="13" t="s">
        <v>206</v>
      </c>
      <c r="C292" s="14">
        <v>10</v>
      </c>
      <c r="D292" s="14">
        <v>14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6" t="s">
        <v>209</v>
      </c>
      <c r="B294" s="13" t="s">
        <v>200</v>
      </c>
      <c r="C294" s="18"/>
      <c r="D294" s="18"/>
      <c r="E294" s="23"/>
    </row>
    <row r="295" spans="1:5" x14ac:dyDescent="0.25">
      <c r="A295" s="187"/>
      <c r="B295" s="13" t="s">
        <v>210</v>
      </c>
      <c r="C295" s="14">
        <v>15</v>
      </c>
      <c r="D295" s="14">
        <v>36</v>
      </c>
      <c r="E295" s="24">
        <v>18</v>
      </c>
    </row>
    <row r="296" spans="1:5" x14ac:dyDescent="0.25">
      <c r="A296" s="188"/>
      <c r="B296" s="13" t="s">
        <v>211</v>
      </c>
      <c r="C296" s="14">
        <v>3</v>
      </c>
      <c r="D296" s="14">
        <v>8</v>
      </c>
      <c r="E296" s="24">
        <v>6</v>
      </c>
    </row>
    <row r="297" spans="1:5" x14ac:dyDescent="0.25">
      <c r="A297" s="186" t="s">
        <v>212</v>
      </c>
      <c r="B297" s="13" t="s">
        <v>213</v>
      </c>
      <c r="C297" s="14">
        <v>0</v>
      </c>
      <c r="D297" s="14">
        <v>2</v>
      </c>
      <c r="E297" s="24">
        <v>0</v>
      </c>
    </row>
    <row r="298" spans="1:5" x14ac:dyDescent="0.25">
      <c r="A298" s="187"/>
      <c r="B298" s="13" t="s">
        <v>214</v>
      </c>
      <c r="C298" s="18"/>
      <c r="D298" s="18"/>
      <c r="E298" s="23"/>
    </row>
    <row r="299" spans="1:5" x14ac:dyDescent="0.25">
      <c r="A299" s="187"/>
      <c r="B299" s="13" t="s">
        <v>215</v>
      </c>
      <c r="C299" s="14">
        <v>141</v>
      </c>
      <c r="D299" s="14">
        <v>274</v>
      </c>
      <c r="E299" s="24">
        <v>111</v>
      </c>
    </row>
    <row r="300" spans="1:5" x14ac:dyDescent="0.25">
      <c r="A300" s="187"/>
      <c r="B300" s="13" t="s">
        <v>216</v>
      </c>
      <c r="C300" s="14">
        <v>241</v>
      </c>
      <c r="D300" s="14">
        <v>404</v>
      </c>
      <c r="E300" s="24">
        <v>0</v>
      </c>
    </row>
    <row r="301" spans="1:5" x14ac:dyDescent="0.25">
      <c r="A301" s="187"/>
      <c r="B301" s="13" t="s">
        <v>217</v>
      </c>
      <c r="C301" s="14">
        <v>131</v>
      </c>
      <c r="D301" s="14">
        <v>231</v>
      </c>
      <c r="E301" s="24">
        <v>64</v>
      </c>
    </row>
    <row r="302" spans="1:5" x14ac:dyDescent="0.25">
      <c r="A302" s="187"/>
      <c r="B302" s="13" t="s">
        <v>218</v>
      </c>
      <c r="C302" s="14">
        <v>203</v>
      </c>
      <c r="D302" s="14">
        <v>411</v>
      </c>
      <c r="E302" s="24">
        <v>167</v>
      </c>
    </row>
    <row r="303" spans="1:5" x14ac:dyDescent="0.25">
      <c r="A303" s="187"/>
      <c r="B303" s="13" t="s">
        <v>219</v>
      </c>
      <c r="C303" s="14">
        <v>54</v>
      </c>
      <c r="D303" s="14">
        <v>89</v>
      </c>
      <c r="E303" s="24">
        <v>0</v>
      </c>
    </row>
    <row r="304" spans="1:5" x14ac:dyDescent="0.25">
      <c r="A304" s="187"/>
      <c r="B304" s="13" t="s">
        <v>220</v>
      </c>
      <c r="C304" s="14">
        <v>9</v>
      </c>
      <c r="D304" s="14">
        <v>10</v>
      </c>
      <c r="E304" s="24">
        <v>1</v>
      </c>
    </row>
    <row r="305" spans="1:5" x14ac:dyDescent="0.25">
      <c r="A305" s="187"/>
      <c r="B305" s="13" t="s">
        <v>221</v>
      </c>
      <c r="C305" s="14">
        <v>131</v>
      </c>
      <c r="D305" s="14">
        <v>51</v>
      </c>
      <c r="E305" s="24">
        <v>103</v>
      </c>
    </row>
    <row r="306" spans="1:5" x14ac:dyDescent="0.25">
      <c r="A306" s="187"/>
      <c r="B306" s="13" t="s">
        <v>222</v>
      </c>
      <c r="C306" s="18"/>
      <c r="D306" s="18"/>
      <c r="E306" s="23"/>
    </row>
    <row r="307" spans="1:5" x14ac:dyDescent="0.25">
      <c r="A307" s="187"/>
      <c r="B307" s="13" t="s">
        <v>223</v>
      </c>
      <c r="C307" s="14">
        <v>0</v>
      </c>
      <c r="D307" s="14">
        <v>1</v>
      </c>
      <c r="E307" s="24">
        <v>0</v>
      </c>
    </row>
    <row r="308" spans="1:5" x14ac:dyDescent="0.25">
      <c r="A308" s="187"/>
      <c r="B308" s="13" t="s">
        <v>224</v>
      </c>
      <c r="C308" s="14">
        <v>115</v>
      </c>
      <c r="D308" s="14">
        <v>221</v>
      </c>
      <c r="E308" s="24">
        <v>116</v>
      </c>
    </row>
    <row r="309" spans="1:5" x14ac:dyDescent="0.25">
      <c r="A309" s="187"/>
      <c r="B309" s="13" t="s">
        <v>225</v>
      </c>
      <c r="C309" s="14">
        <v>109</v>
      </c>
      <c r="D309" s="14">
        <v>179</v>
      </c>
      <c r="E309" s="24">
        <v>0</v>
      </c>
    </row>
    <row r="310" spans="1:5" x14ac:dyDescent="0.25">
      <c r="A310" s="187"/>
      <c r="B310" s="13" t="s">
        <v>226</v>
      </c>
      <c r="C310" s="14">
        <v>3</v>
      </c>
      <c r="D310" s="14">
        <v>5</v>
      </c>
      <c r="E310" s="24">
        <v>0</v>
      </c>
    </row>
    <row r="311" spans="1:5" x14ac:dyDescent="0.25">
      <c r="A311" s="188"/>
      <c r="B311" s="13" t="s">
        <v>227</v>
      </c>
      <c r="C311" s="14">
        <v>14</v>
      </c>
      <c r="D311" s="14">
        <v>27</v>
      </c>
      <c r="E311" s="24">
        <v>0</v>
      </c>
    </row>
    <row r="312" spans="1:5" x14ac:dyDescent="0.25">
      <c r="A312" s="186" t="s">
        <v>228</v>
      </c>
      <c r="B312" s="13" t="s">
        <v>229</v>
      </c>
      <c r="C312" s="18"/>
      <c r="D312" s="18"/>
      <c r="E312" s="23"/>
    </row>
    <row r="313" spans="1:5" x14ac:dyDescent="0.25">
      <c r="A313" s="187"/>
      <c r="B313" s="13" t="s">
        <v>230</v>
      </c>
      <c r="C313" s="18"/>
      <c r="D313" s="18"/>
      <c r="E313" s="23"/>
    </row>
    <row r="314" spans="1:5" x14ac:dyDescent="0.25">
      <c r="A314" s="187"/>
      <c r="B314" s="13" t="s">
        <v>231</v>
      </c>
      <c r="C314" s="18"/>
      <c r="D314" s="18"/>
      <c r="E314" s="23"/>
    </row>
    <row r="315" spans="1:5" x14ac:dyDescent="0.25">
      <c r="A315" s="187"/>
      <c r="B315" s="13" t="s">
        <v>232</v>
      </c>
      <c r="C315" s="18"/>
      <c r="D315" s="18"/>
      <c r="E315" s="23"/>
    </row>
    <row r="316" spans="1:5" x14ac:dyDescent="0.25">
      <c r="A316" s="187"/>
      <c r="B316" s="13" t="s">
        <v>233</v>
      </c>
      <c r="C316" s="14">
        <v>27</v>
      </c>
      <c r="D316" s="14">
        <v>78</v>
      </c>
      <c r="E316" s="24">
        <v>11</v>
      </c>
    </row>
    <row r="317" spans="1:5" x14ac:dyDescent="0.25">
      <c r="A317" s="187"/>
      <c r="B317" s="13" t="s">
        <v>234</v>
      </c>
      <c r="C317" s="18"/>
      <c r="D317" s="18"/>
      <c r="E317" s="23"/>
    </row>
    <row r="318" spans="1:5" x14ac:dyDescent="0.25">
      <c r="A318" s="187"/>
      <c r="B318" s="13" t="s">
        <v>235</v>
      </c>
      <c r="C318" s="18"/>
      <c r="D318" s="18"/>
      <c r="E318" s="23"/>
    </row>
    <row r="319" spans="1:5" x14ac:dyDescent="0.25">
      <c r="A319" s="187"/>
      <c r="B319" s="13" t="s">
        <v>236</v>
      </c>
      <c r="C319" s="14">
        <v>21</v>
      </c>
      <c r="D319" s="14">
        <v>39</v>
      </c>
      <c r="E319" s="24">
        <v>21</v>
      </c>
    </row>
    <row r="320" spans="1:5" x14ac:dyDescent="0.25">
      <c r="A320" s="187"/>
      <c r="B320" s="13" t="s">
        <v>237</v>
      </c>
      <c r="C320" s="14">
        <v>62</v>
      </c>
      <c r="D320" s="14">
        <v>158</v>
      </c>
      <c r="E320" s="24">
        <v>2</v>
      </c>
    </row>
    <row r="321" spans="1:5" x14ac:dyDescent="0.25">
      <c r="A321" s="187"/>
      <c r="B321" s="13" t="s">
        <v>238</v>
      </c>
      <c r="C321" s="14">
        <v>24</v>
      </c>
      <c r="D321" s="14">
        <v>44</v>
      </c>
      <c r="E321" s="24">
        <v>2</v>
      </c>
    </row>
    <row r="322" spans="1:5" x14ac:dyDescent="0.25">
      <c r="A322" s="187"/>
      <c r="B322" s="13" t="s">
        <v>239</v>
      </c>
      <c r="C322" s="14">
        <v>9</v>
      </c>
      <c r="D322" s="14">
        <v>29</v>
      </c>
      <c r="E322" s="24">
        <v>6</v>
      </c>
    </row>
    <row r="323" spans="1:5" x14ac:dyDescent="0.25">
      <c r="A323" s="187"/>
      <c r="B323" s="13" t="s">
        <v>240</v>
      </c>
      <c r="C323" s="14">
        <v>3</v>
      </c>
      <c r="D323" s="14">
        <v>3</v>
      </c>
      <c r="E323" s="24">
        <v>0</v>
      </c>
    </row>
    <row r="324" spans="1:5" x14ac:dyDescent="0.25">
      <c r="A324" s="187"/>
      <c r="B324" s="13" t="s">
        <v>241</v>
      </c>
      <c r="C324" s="18"/>
      <c r="D324" s="18"/>
      <c r="E324" s="23"/>
    </row>
    <row r="325" spans="1:5" x14ac:dyDescent="0.25">
      <c r="A325" s="187"/>
      <c r="B325" s="13" t="s">
        <v>242</v>
      </c>
      <c r="C325" s="18"/>
      <c r="D325" s="18"/>
      <c r="E325" s="23"/>
    </row>
    <row r="326" spans="1:5" x14ac:dyDescent="0.25">
      <c r="A326" s="187"/>
      <c r="B326" s="13" t="s">
        <v>243</v>
      </c>
      <c r="C326" s="18"/>
      <c r="D326" s="18"/>
      <c r="E326" s="23"/>
    </row>
    <row r="327" spans="1:5" x14ac:dyDescent="0.25">
      <c r="A327" s="187"/>
      <c r="B327" s="13" t="s">
        <v>244</v>
      </c>
      <c r="C327" s="14">
        <v>1</v>
      </c>
      <c r="D327" s="14">
        <v>3</v>
      </c>
      <c r="E327" s="24">
        <v>0</v>
      </c>
    </row>
    <row r="328" spans="1:5" x14ac:dyDescent="0.25">
      <c r="A328" s="187"/>
      <c r="B328" s="13" t="s">
        <v>245</v>
      </c>
      <c r="C328" s="18"/>
      <c r="D328" s="18"/>
      <c r="E328" s="23"/>
    </row>
    <row r="329" spans="1:5" x14ac:dyDescent="0.25">
      <c r="A329" s="187"/>
      <c r="B329" s="13" t="s">
        <v>246</v>
      </c>
      <c r="C329" s="14">
        <v>52</v>
      </c>
      <c r="D329" s="14">
        <v>70</v>
      </c>
      <c r="E329" s="24">
        <v>4</v>
      </c>
    </row>
    <row r="330" spans="1:5" x14ac:dyDescent="0.25">
      <c r="A330" s="187"/>
      <c r="B330" s="13" t="s">
        <v>247</v>
      </c>
      <c r="C330" s="14">
        <v>11</v>
      </c>
      <c r="D330" s="14">
        <v>39</v>
      </c>
      <c r="E330" s="24">
        <v>8</v>
      </c>
    </row>
    <row r="331" spans="1:5" x14ac:dyDescent="0.25">
      <c r="A331" s="187"/>
      <c r="B331" s="13" t="s">
        <v>248</v>
      </c>
      <c r="C331" s="14">
        <v>3</v>
      </c>
      <c r="D331" s="14">
        <v>12</v>
      </c>
      <c r="E331" s="24">
        <v>0</v>
      </c>
    </row>
    <row r="332" spans="1:5" x14ac:dyDescent="0.25">
      <c r="A332" s="187"/>
      <c r="B332" s="13" t="s">
        <v>249</v>
      </c>
      <c r="C332" s="18"/>
      <c r="D332" s="18"/>
      <c r="E332" s="23"/>
    </row>
    <row r="333" spans="1:5" x14ac:dyDescent="0.25">
      <c r="A333" s="187"/>
      <c r="B333" s="13" t="s">
        <v>250</v>
      </c>
      <c r="C333" s="14">
        <v>5</v>
      </c>
      <c r="D333" s="14">
        <v>7</v>
      </c>
      <c r="E333" s="24">
        <v>4</v>
      </c>
    </row>
    <row r="334" spans="1:5" x14ac:dyDescent="0.25">
      <c r="A334" s="187"/>
      <c r="B334" s="13" t="s">
        <v>251</v>
      </c>
      <c r="C334" s="14">
        <v>0</v>
      </c>
      <c r="D334" s="14">
        <v>4</v>
      </c>
      <c r="E334" s="24">
        <v>0</v>
      </c>
    </row>
    <row r="335" spans="1:5" x14ac:dyDescent="0.25">
      <c r="A335" s="187"/>
      <c r="B335" s="13" t="s">
        <v>252</v>
      </c>
      <c r="C335" s="14">
        <v>32</v>
      </c>
      <c r="D335" s="14">
        <v>54</v>
      </c>
      <c r="E335" s="24">
        <v>27</v>
      </c>
    </row>
    <row r="336" spans="1:5" x14ac:dyDescent="0.25">
      <c r="A336" s="187"/>
      <c r="B336" s="13" t="s">
        <v>253</v>
      </c>
      <c r="C336" s="14">
        <v>76</v>
      </c>
      <c r="D336" s="14">
        <v>85</v>
      </c>
      <c r="E336" s="24">
        <v>61</v>
      </c>
    </row>
    <row r="337" spans="1:5" x14ac:dyDescent="0.25">
      <c r="A337" s="187"/>
      <c r="B337" s="13" t="s">
        <v>254</v>
      </c>
      <c r="C337" s="18"/>
      <c r="D337" s="18"/>
      <c r="E337" s="23"/>
    </row>
    <row r="338" spans="1:5" x14ac:dyDescent="0.25">
      <c r="A338" s="187"/>
      <c r="B338" s="13" t="s">
        <v>255</v>
      </c>
      <c r="C338" s="18"/>
      <c r="D338" s="18"/>
      <c r="E338" s="23"/>
    </row>
    <row r="339" spans="1:5" x14ac:dyDescent="0.25">
      <c r="A339" s="187"/>
      <c r="B339" s="13" t="s">
        <v>256</v>
      </c>
      <c r="C339" s="18"/>
      <c r="D339" s="18"/>
      <c r="E339" s="23"/>
    </row>
    <row r="340" spans="1:5" x14ac:dyDescent="0.25">
      <c r="A340" s="187"/>
      <c r="B340" s="13" t="s">
        <v>257</v>
      </c>
      <c r="C340" s="18"/>
      <c r="D340" s="18"/>
      <c r="E340" s="23"/>
    </row>
    <row r="341" spans="1:5" x14ac:dyDescent="0.25">
      <c r="A341" s="187"/>
      <c r="B341" s="13" t="s">
        <v>258</v>
      </c>
      <c r="C341" s="18"/>
      <c r="D341" s="18"/>
      <c r="E341" s="23"/>
    </row>
    <row r="342" spans="1:5" x14ac:dyDescent="0.25">
      <c r="A342" s="187"/>
      <c r="B342" s="13" t="s">
        <v>259</v>
      </c>
      <c r="C342" s="18"/>
      <c r="D342" s="18"/>
      <c r="E342" s="23"/>
    </row>
    <row r="343" spans="1:5" x14ac:dyDescent="0.25">
      <c r="A343" s="187"/>
      <c r="B343" s="13" t="s">
        <v>260</v>
      </c>
      <c r="C343" s="18"/>
      <c r="D343" s="18"/>
      <c r="E343" s="23"/>
    </row>
    <row r="344" spans="1:5" x14ac:dyDescent="0.25">
      <c r="A344" s="188"/>
      <c r="B344" s="13" t="s">
        <v>261</v>
      </c>
      <c r="C344" s="14">
        <v>2</v>
      </c>
      <c r="D344" s="14">
        <v>17</v>
      </c>
      <c r="E344" s="24">
        <v>0</v>
      </c>
    </row>
    <row r="345" spans="1:5" x14ac:dyDescent="0.25">
      <c r="A345" s="186" t="s">
        <v>262</v>
      </c>
      <c r="B345" s="13" t="s">
        <v>263</v>
      </c>
      <c r="C345" s="18"/>
      <c r="D345" s="18"/>
      <c r="E345" s="23"/>
    </row>
    <row r="346" spans="1:5" x14ac:dyDescent="0.25">
      <c r="A346" s="187"/>
      <c r="B346" s="13" t="s">
        <v>264</v>
      </c>
      <c r="C346" s="14">
        <v>1</v>
      </c>
      <c r="D346" s="14">
        <v>3</v>
      </c>
      <c r="E346" s="24">
        <v>0</v>
      </c>
    </row>
    <row r="347" spans="1:5" x14ac:dyDescent="0.25">
      <c r="A347" s="187"/>
      <c r="B347" s="13" t="s">
        <v>265</v>
      </c>
      <c r="C347" s="18"/>
      <c r="D347" s="18"/>
      <c r="E347" s="23"/>
    </row>
    <row r="348" spans="1:5" x14ac:dyDescent="0.25">
      <c r="A348" s="187"/>
      <c r="B348" s="13" t="s">
        <v>266</v>
      </c>
      <c r="C348" s="18"/>
      <c r="D348" s="18"/>
      <c r="E348" s="23"/>
    </row>
    <row r="349" spans="1:5" x14ac:dyDescent="0.25">
      <c r="A349" s="187"/>
      <c r="B349" s="13" t="s">
        <v>267</v>
      </c>
      <c r="C349" s="18"/>
      <c r="D349" s="18"/>
      <c r="E349" s="23"/>
    </row>
    <row r="350" spans="1:5" x14ac:dyDescent="0.25">
      <c r="A350" s="187"/>
      <c r="B350" s="13" t="s">
        <v>268</v>
      </c>
      <c r="C350" s="14">
        <v>0</v>
      </c>
      <c r="D350" s="14">
        <v>1</v>
      </c>
      <c r="E350" s="24">
        <v>0</v>
      </c>
    </row>
    <row r="351" spans="1:5" x14ac:dyDescent="0.25">
      <c r="A351" s="187"/>
      <c r="B351" s="13" t="s">
        <v>269</v>
      </c>
      <c r="C351" s="18"/>
      <c r="D351" s="18"/>
      <c r="E351" s="23"/>
    </row>
    <row r="352" spans="1:5" x14ac:dyDescent="0.25">
      <c r="A352" s="187"/>
      <c r="B352" s="13" t="s">
        <v>270</v>
      </c>
      <c r="C352" s="18"/>
      <c r="D352" s="18"/>
      <c r="E352" s="23"/>
    </row>
    <row r="353" spans="1:5" x14ac:dyDescent="0.25">
      <c r="A353" s="187"/>
      <c r="B353" s="13" t="s">
        <v>271</v>
      </c>
      <c r="C353" s="18"/>
      <c r="D353" s="18"/>
      <c r="E353" s="23"/>
    </row>
    <row r="354" spans="1:5" x14ac:dyDescent="0.25">
      <c r="A354" s="187"/>
      <c r="B354" s="13" t="s">
        <v>272</v>
      </c>
      <c r="C354" s="18"/>
      <c r="D354" s="18"/>
      <c r="E354" s="23"/>
    </row>
    <row r="355" spans="1:5" x14ac:dyDescent="0.25">
      <c r="A355" s="188"/>
      <c r="B355" s="13" t="s">
        <v>273</v>
      </c>
      <c r="C355" s="18"/>
      <c r="D355" s="18"/>
      <c r="E355" s="23"/>
    </row>
    <row r="356" spans="1:5" x14ac:dyDescent="0.25">
      <c r="A356" s="186" t="s">
        <v>274</v>
      </c>
      <c r="B356" s="13" t="s">
        <v>275</v>
      </c>
      <c r="C356" s="14">
        <v>55</v>
      </c>
      <c r="D356" s="14">
        <v>87</v>
      </c>
      <c r="E356" s="24">
        <v>23</v>
      </c>
    </row>
    <row r="357" spans="1:5" x14ac:dyDescent="0.25">
      <c r="A357" s="187"/>
      <c r="B357" s="13" t="s">
        <v>276</v>
      </c>
      <c r="C357" s="14">
        <v>0</v>
      </c>
      <c r="D357" s="14">
        <v>2</v>
      </c>
      <c r="E357" s="24">
        <v>0</v>
      </c>
    </row>
    <row r="358" spans="1:5" x14ac:dyDescent="0.25">
      <c r="A358" s="187"/>
      <c r="B358" s="13" t="s">
        <v>277</v>
      </c>
      <c r="C358" s="18"/>
      <c r="D358" s="18"/>
      <c r="E358" s="23"/>
    </row>
    <row r="359" spans="1:5" x14ac:dyDescent="0.25">
      <c r="A359" s="187"/>
      <c r="B359" s="13" t="s">
        <v>278</v>
      </c>
      <c r="C359" s="14">
        <v>6</v>
      </c>
      <c r="D359" s="14">
        <v>13</v>
      </c>
      <c r="E359" s="24">
        <v>1</v>
      </c>
    </row>
    <row r="360" spans="1:5" x14ac:dyDescent="0.25">
      <c r="A360" s="187"/>
      <c r="B360" s="13" t="s">
        <v>279</v>
      </c>
      <c r="C360" s="18"/>
      <c r="D360" s="18"/>
      <c r="E360" s="23"/>
    </row>
    <row r="361" spans="1:5" x14ac:dyDescent="0.25">
      <c r="A361" s="187"/>
      <c r="B361" s="13" t="s">
        <v>280</v>
      </c>
      <c r="C361" s="18"/>
      <c r="D361" s="18"/>
      <c r="E361" s="23"/>
    </row>
    <row r="362" spans="1:5" x14ac:dyDescent="0.25">
      <c r="A362" s="187"/>
      <c r="B362" s="13" t="s">
        <v>281</v>
      </c>
      <c r="C362" s="18"/>
      <c r="D362" s="18"/>
      <c r="E362" s="23"/>
    </row>
    <row r="363" spans="1:5" x14ac:dyDescent="0.25">
      <c r="A363" s="187"/>
      <c r="B363" s="13" t="s">
        <v>282</v>
      </c>
      <c r="C363" s="18"/>
      <c r="D363" s="18"/>
      <c r="E363" s="23"/>
    </row>
    <row r="364" spans="1:5" x14ac:dyDescent="0.25">
      <c r="A364" s="188"/>
      <c r="B364" s="13" t="s">
        <v>283</v>
      </c>
      <c r="C364" s="18"/>
      <c r="D364" s="18"/>
      <c r="E364" s="23"/>
    </row>
    <row r="365" spans="1:5" x14ac:dyDescent="0.25">
      <c r="A365" s="186" t="s">
        <v>284</v>
      </c>
      <c r="B365" s="13" t="s">
        <v>285</v>
      </c>
      <c r="C365" s="18"/>
      <c r="D365" s="18"/>
      <c r="E365" s="23"/>
    </row>
    <row r="366" spans="1:5" x14ac:dyDescent="0.25">
      <c r="A366" s="187"/>
      <c r="B366" s="13" t="s">
        <v>286</v>
      </c>
      <c r="C366" s="14">
        <v>48</v>
      </c>
      <c r="D366" s="14">
        <v>8</v>
      </c>
      <c r="E366" s="24">
        <v>0</v>
      </c>
    </row>
    <row r="367" spans="1:5" x14ac:dyDescent="0.25">
      <c r="A367" s="187"/>
      <c r="B367" s="13" t="s">
        <v>287</v>
      </c>
      <c r="C367" s="14">
        <v>1</v>
      </c>
      <c r="D367" s="14">
        <v>1</v>
      </c>
      <c r="E367" s="24">
        <v>0</v>
      </c>
    </row>
    <row r="368" spans="1:5" x14ac:dyDescent="0.25">
      <c r="A368" s="187"/>
      <c r="B368" s="13" t="s">
        <v>288</v>
      </c>
      <c r="C368" s="14">
        <v>2</v>
      </c>
      <c r="D368" s="14">
        <v>1</v>
      </c>
      <c r="E368" s="24">
        <v>0</v>
      </c>
    </row>
    <row r="369" spans="1:5" x14ac:dyDescent="0.25">
      <c r="A369" s="187"/>
      <c r="B369" s="13" t="s">
        <v>204</v>
      </c>
      <c r="C369" s="18"/>
      <c r="D369" s="18"/>
      <c r="E369" s="23"/>
    </row>
    <row r="370" spans="1:5" x14ac:dyDescent="0.25">
      <c r="A370" s="187"/>
      <c r="B370" s="13" t="s">
        <v>289</v>
      </c>
      <c r="C370" s="18"/>
      <c r="D370" s="18"/>
      <c r="E370" s="23"/>
    </row>
    <row r="371" spans="1:5" x14ac:dyDescent="0.25">
      <c r="A371" s="187"/>
      <c r="B371" s="13" t="s">
        <v>290</v>
      </c>
      <c r="C371" s="14">
        <v>36</v>
      </c>
      <c r="D371" s="14">
        <v>36</v>
      </c>
      <c r="E371" s="24">
        <v>2</v>
      </c>
    </row>
    <row r="372" spans="1:5" x14ac:dyDescent="0.25">
      <c r="A372" s="187"/>
      <c r="B372" s="13" t="s">
        <v>291</v>
      </c>
      <c r="C372" s="14">
        <v>42</v>
      </c>
      <c r="D372" s="14">
        <v>65</v>
      </c>
      <c r="E372" s="24">
        <v>0</v>
      </c>
    </row>
    <row r="373" spans="1:5" x14ac:dyDescent="0.25">
      <c r="A373" s="187"/>
      <c r="B373" s="13" t="s">
        <v>292</v>
      </c>
      <c r="C373" s="14">
        <v>96</v>
      </c>
      <c r="D373" s="14">
        <v>51</v>
      </c>
      <c r="E373" s="24">
        <v>5</v>
      </c>
    </row>
    <row r="374" spans="1:5" x14ac:dyDescent="0.25">
      <c r="A374" s="187"/>
      <c r="B374" s="13" t="s">
        <v>293</v>
      </c>
      <c r="C374" s="18"/>
      <c r="D374" s="18"/>
      <c r="E374" s="23"/>
    </row>
    <row r="375" spans="1:5" x14ac:dyDescent="0.25">
      <c r="A375" s="187"/>
      <c r="B375" s="13" t="s">
        <v>294</v>
      </c>
      <c r="C375" s="18"/>
      <c r="D375" s="18"/>
      <c r="E375" s="23"/>
    </row>
    <row r="376" spans="1:5" x14ac:dyDescent="0.25">
      <c r="A376" s="187"/>
      <c r="B376" s="13" t="s">
        <v>295</v>
      </c>
      <c r="C376" s="18"/>
      <c r="D376" s="18"/>
      <c r="E376" s="23"/>
    </row>
    <row r="377" spans="1:5" x14ac:dyDescent="0.25">
      <c r="A377" s="188"/>
      <c r="B377" s="13" t="s">
        <v>296</v>
      </c>
      <c r="C377" s="14">
        <v>33</v>
      </c>
      <c r="D377" s="14">
        <v>0</v>
      </c>
      <c r="E377" s="24">
        <v>0</v>
      </c>
    </row>
  </sheetData>
  <sheetProtection algorithmName="SHA-512" hashValue="P0pMtLNU0s79FuHnOpLt/fuE1nITkklLgNFpq1OiY47Nc/POMepUpUkzCQnt/buPPlePRKh6KgntweX1xYtE7A==" saltValue="IrF2ccNeM0HoXRrrQYIRC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7A44-F90F-4959-9A88-786F519BFC7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1816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1805</v>
      </c>
      <c r="D3" s="219"/>
      <c r="F3" s="219" t="s">
        <v>1222</v>
      </c>
      <c r="G3" s="219"/>
      <c r="H3" s="159"/>
      <c r="I3" s="160"/>
      <c r="J3" s="160"/>
      <c r="K3" s="160" t="s">
        <v>1806</v>
      </c>
      <c r="L3" s="160"/>
      <c r="M3" s="160"/>
      <c r="N3" s="160"/>
      <c r="O3" s="160"/>
      <c r="P3" s="160" t="s">
        <v>1807</v>
      </c>
      <c r="Q3" s="160"/>
      <c r="R3" s="160"/>
      <c r="S3" s="160"/>
      <c r="T3" s="160"/>
      <c r="U3" s="160" t="s">
        <v>1808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1809</v>
      </c>
    </row>
    <row r="4" spans="1:30" x14ac:dyDescent="0.2">
      <c r="C4" s="161" t="s">
        <v>8</v>
      </c>
      <c r="D4" s="162">
        <f>DatosViolenciaGénero!C7</f>
        <v>592</v>
      </c>
      <c r="F4" s="161" t="s">
        <v>1811</v>
      </c>
      <c r="G4" s="163">
        <f>DatosViolenciaGénero!E82</f>
        <v>27</v>
      </c>
      <c r="H4" s="164"/>
    </row>
    <row r="5" spans="1:30" x14ac:dyDescent="0.2">
      <c r="C5" s="161" t="s">
        <v>35</v>
      </c>
      <c r="D5" s="162">
        <f>DatosViolenciaGénero!C5</f>
        <v>439</v>
      </c>
      <c r="F5" s="161" t="s">
        <v>1812</v>
      </c>
      <c r="G5" s="163">
        <f>DatosViolenciaGénero!F82</f>
        <v>253</v>
      </c>
      <c r="H5" s="164"/>
    </row>
    <row r="6" spans="1:30" x14ac:dyDescent="0.2">
      <c r="C6" s="161" t="s">
        <v>1813</v>
      </c>
      <c r="D6" s="172">
        <f>DatosViolenciaGénero!C8</f>
        <v>124</v>
      </c>
    </row>
    <row r="7" spans="1:30" x14ac:dyDescent="0.2">
      <c r="C7" s="161" t="s">
        <v>55</v>
      </c>
      <c r="D7" s="172">
        <f>DatosViolenciaGénero!C9</f>
        <v>4</v>
      </c>
    </row>
    <row r="8" spans="1:30" x14ac:dyDescent="0.2">
      <c r="C8" s="161" t="s">
        <v>1817</v>
      </c>
      <c r="D8" s="162">
        <f>DatosViolenciaGénero!C11</f>
        <v>0</v>
      </c>
    </row>
    <row r="9" spans="1:30" x14ac:dyDescent="0.2">
      <c r="C9" s="161" t="s">
        <v>1818</v>
      </c>
      <c r="D9" s="162">
        <f>DatosViolenciaGénero!C12</f>
        <v>0</v>
      </c>
    </row>
    <row r="10" spans="1:30" x14ac:dyDescent="0.2">
      <c r="C10" s="161" t="s">
        <v>1810</v>
      </c>
      <c r="D10" s="172">
        <f>DatosViolenciaGénero!C6</f>
        <v>83</v>
      </c>
    </row>
    <row r="11" spans="1:30" x14ac:dyDescent="0.2">
      <c r="C11" s="161" t="s">
        <v>1814</v>
      </c>
      <c r="D11" s="172">
        <f>DatosViolenciaGénero!C10</f>
        <v>3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8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9"/>
      <c r="J25" s="169"/>
      <c r="K25" s="170" t="s">
        <v>1773</v>
      </c>
      <c r="L25" s="171">
        <v>0</v>
      </c>
      <c r="M25" s="169"/>
      <c r="N25" s="169"/>
      <c r="O25" s="169"/>
      <c r="P25" s="170" t="s">
        <v>1773</v>
      </c>
      <c r="Q25" s="171">
        <v>0</v>
      </c>
      <c r="R25" s="169"/>
      <c r="S25" s="169"/>
      <c r="T25" s="169"/>
      <c r="U25" s="170" t="s">
        <v>1773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1773</v>
      </c>
      <c r="AF25" s="171">
        <v>0</v>
      </c>
    </row>
  </sheetData>
  <sheetProtection algorithmName="SHA-512" hashValue="I9C63hPum04ceuUM3kN3625/i4MWdJdX/43DPNjRB7NDUPCG2Ta/HoH0f9pcA3HPakt4LOG1s2DR+KSDNfXwLQ==" saltValue="DpyZucX2AoA++HwC9v/2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1482-7B40-4843-89F8-AC23F5EE31F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4" t="s">
        <v>1819</v>
      </c>
      <c r="D1" s="214"/>
      <c r="E1" s="214"/>
      <c r="F1" s="139"/>
      <c r="H1" s="173"/>
      <c r="I1" s="173"/>
      <c r="J1" s="173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1820</v>
      </c>
      <c r="D3" s="131"/>
      <c r="E3" s="131"/>
      <c r="F3" s="131"/>
      <c r="G3" s="131"/>
      <c r="H3" s="131" t="s">
        <v>1821</v>
      </c>
      <c r="I3" s="131"/>
      <c r="J3" s="131"/>
      <c r="K3" s="131"/>
      <c r="L3" s="131"/>
      <c r="M3" s="131" t="s">
        <v>1809</v>
      </c>
      <c r="N3" s="131"/>
      <c r="O3" s="131"/>
      <c r="P3" s="131"/>
      <c r="Q3" s="131"/>
      <c r="R3" s="131" t="s">
        <v>1822</v>
      </c>
      <c r="S3" s="131"/>
      <c r="T3" s="131"/>
      <c r="U3" s="131"/>
      <c r="V3" s="131"/>
      <c r="W3" s="131" t="s">
        <v>1823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37" t="s">
        <v>1773</v>
      </c>
      <c r="N25" s="138">
        <v>0</v>
      </c>
      <c r="O25" s="142"/>
      <c r="P25" s="142"/>
      <c r="Q25" s="142"/>
      <c r="R25" s="137" t="s">
        <v>1773</v>
      </c>
      <c r="S25" s="138">
        <v>0</v>
      </c>
      <c r="T25" s="142"/>
      <c r="U25" s="142"/>
      <c r="V25" s="142"/>
      <c r="W25" s="137" t="s">
        <v>1773</v>
      </c>
      <c r="X25" s="138">
        <v>0</v>
      </c>
      <c r="Y25" s="142"/>
      <c r="Z25" s="142"/>
    </row>
  </sheetData>
  <sheetProtection algorithmName="SHA-512" hashValue="ySdgpx8Zd8ymuRvVYtomFuH7oLo1qiVGIA3ev4uKAkzC7PebybzDO1bPDt0O5OMokzqgz9rFyqLYU2jWJAVe2Q==" saltValue="9M/aVh0FSArnGj7yjPHc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162-0F76-4E74-86A5-0B5C37F84513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4" t="s">
        <v>1824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39"/>
      <c r="R1" s="173"/>
      <c r="S1" s="173"/>
      <c r="T1" s="173"/>
      <c r="U1" s="139"/>
      <c r="W1" s="173"/>
      <c r="X1" s="173"/>
      <c r="Y1" s="173"/>
      <c r="Z1" s="139"/>
      <c r="AB1" s="173"/>
      <c r="AC1" s="173"/>
      <c r="AD1" s="173"/>
      <c r="AE1" s="139"/>
      <c r="AG1" s="173"/>
      <c r="AH1" s="173"/>
      <c r="AI1" s="173"/>
      <c r="AJ1" s="139"/>
      <c r="AL1" s="173"/>
      <c r="AM1" s="173"/>
      <c r="AN1" s="173"/>
      <c r="AO1" s="139"/>
      <c r="AQ1" s="173"/>
      <c r="AR1" s="173"/>
      <c r="AS1" s="173"/>
      <c r="AT1" s="139"/>
      <c r="AV1" s="173"/>
      <c r="AW1" s="173"/>
      <c r="AX1" s="173"/>
      <c r="AY1" s="139"/>
      <c r="BA1" s="173"/>
      <c r="BB1" s="173"/>
      <c r="BC1" s="173"/>
      <c r="BD1" s="139"/>
      <c r="BF1" s="173"/>
      <c r="BG1" s="173"/>
      <c r="BH1" s="173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1613</v>
      </c>
      <c r="I3" s="131"/>
      <c r="J3" s="131"/>
      <c r="K3" s="131"/>
      <c r="L3" s="131"/>
      <c r="M3" s="131" t="s">
        <v>1825</v>
      </c>
      <c r="N3" s="131"/>
      <c r="O3" s="131"/>
      <c r="P3" s="131"/>
      <c r="Q3" s="131"/>
      <c r="R3" s="131" t="s">
        <v>1826</v>
      </c>
      <c r="S3" s="131"/>
      <c r="T3" s="131"/>
      <c r="U3" s="131"/>
      <c r="V3" s="131"/>
      <c r="W3" s="131" t="s">
        <v>1827</v>
      </c>
      <c r="X3" s="131"/>
      <c r="Y3" s="131"/>
      <c r="Z3" s="131"/>
      <c r="AA3" s="131"/>
      <c r="AB3" s="131" t="s">
        <v>1617</v>
      </c>
      <c r="AC3" s="131"/>
      <c r="AD3" s="131"/>
      <c r="AE3" s="131"/>
      <c r="AF3" s="131"/>
      <c r="AG3" s="131" t="s">
        <v>1618</v>
      </c>
      <c r="AH3" s="131"/>
      <c r="AI3" s="131"/>
      <c r="AJ3" s="131"/>
      <c r="AK3" s="131"/>
      <c r="AL3" s="131" t="s">
        <v>1619</v>
      </c>
      <c r="AM3" s="131"/>
      <c r="AN3" s="131"/>
      <c r="AO3" s="131"/>
      <c r="AP3" s="131"/>
      <c r="AQ3" s="131" t="s">
        <v>1620</v>
      </c>
      <c r="AR3" s="131"/>
      <c r="AS3" s="131"/>
      <c r="AT3" s="131"/>
      <c r="AU3" s="131"/>
      <c r="AV3" s="131" t="s">
        <v>1809</v>
      </c>
      <c r="AW3" s="131"/>
      <c r="AX3" s="131"/>
      <c r="AY3" s="131"/>
      <c r="AZ3" s="131"/>
      <c r="BA3" s="131" t="s">
        <v>1621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37" t="s">
        <v>1773</v>
      </c>
      <c r="N25" s="138">
        <v>0</v>
      </c>
      <c r="O25" s="142"/>
      <c r="P25" s="142"/>
      <c r="Q25" s="142"/>
      <c r="R25" s="137" t="s">
        <v>1773</v>
      </c>
      <c r="S25" s="138">
        <v>0</v>
      </c>
      <c r="T25" s="142"/>
      <c r="U25" s="142"/>
      <c r="V25" s="142"/>
      <c r="W25" s="137" t="s">
        <v>1773</v>
      </c>
      <c r="X25" s="138">
        <v>0</v>
      </c>
      <c r="Y25" s="142"/>
      <c r="Z25" s="142"/>
      <c r="AA25" s="142"/>
      <c r="AB25" s="137" t="s">
        <v>1773</v>
      </c>
      <c r="AC25" s="138">
        <v>0</v>
      </c>
      <c r="AD25" s="142"/>
      <c r="AE25" s="142"/>
      <c r="AF25" s="142"/>
      <c r="AG25" s="137" t="s">
        <v>1773</v>
      </c>
      <c r="AH25" s="138">
        <v>0</v>
      </c>
      <c r="AI25" s="142"/>
      <c r="AJ25" s="142"/>
      <c r="AK25" s="142"/>
      <c r="AL25" s="137" t="s">
        <v>1773</v>
      </c>
      <c r="AM25" s="138">
        <v>0</v>
      </c>
      <c r="AN25" s="142"/>
      <c r="AO25" s="142"/>
      <c r="AP25" s="142"/>
      <c r="AQ25" s="137" t="s">
        <v>1773</v>
      </c>
      <c r="AR25" s="138">
        <v>0</v>
      </c>
      <c r="AS25" s="142"/>
      <c r="AT25" s="142"/>
      <c r="AU25" s="142"/>
      <c r="AV25" s="137" t="s">
        <v>1773</v>
      </c>
      <c r="AW25" s="138">
        <v>0</v>
      </c>
      <c r="AX25" s="142"/>
      <c r="AY25" s="142"/>
      <c r="AZ25" s="142"/>
      <c r="BA25" s="137" t="s">
        <v>1773</v>
      </c>
      <c r="BB25" s="138">
        <v>0</v>
      </c>
      <c r="BC25" s="142"/>
      <c r="BD25" s="142"/>
      <c r="BE25" s="142"/>
      <c r="BF25" s="137" t="s">
        <v>1773</v>
      </c>
      <c r="BG25" s="138">
        <v>0</v>
      </c>
      <c r="BH25" s="142"/>
      <c r="BI25" s="142"/>
    </row>
  </sheetData>
  <sheetProtection algorithmName="SHA-512" hashValue="M/QBCXSQY7/WsoAJRCE2be/LZAt+WgAAx2WTXamsIbZin3ZmsEuN8HW/LhyQpAcuoPGLOpd7c4mJvaDXW9WfFQ==" saltValue="aWD0ZtXHI6WdW4cH2jjM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E4EA-ABD3-49B8-A649-D135B8B198C5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4" t="s">
        <v>1828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73"/>
      <c r="Q1" s="173"/>
      <c r="S1" s="139"/>
      <c r="U1" s="173"/>
      <c r="V1" s="173"/>
      <c r="W1" s="173"/>
      <c r="X1" s="173"/>
      <c r="Y1" s="173"/>
    </row>
    <row r="3" spans="1:26" x14ac:dyDescent="0.2">
      <c r="A3" s="131"/>
      <c r="B3" s="131"/>
      <c r="C3" s="131" t="s">
        <v>1809</v>
      </c>
      <c r="D3" s="131"/>
      <c r="E3" s="131"/>
      <c r="F3" s="131"/>
      <c r="G3" s="131"/>
      <c r="H3" s="131" t="s">
        <v>1829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1</v>
      </c>
      <c r="N6" s="177">
        <f>DatosMedioAmbiente!C55</f>
        <v>0</v>
      </c>
      <c r="O6" s="177">
        <f>DatosMedioAmbiente!C57</f>
        <v>0</v>
      </c>
      <c r="P6" s="177">
        <f>DatosMedioAmbiente!C59</f>
        <v>1</v>
      </c>
      <c r="Q6" s="177">
        <f>DatosMedioAmbiente!C61</f>
        <v>2</v>
      </c>
      <c r="R6" s="177">
        <f>DatosMedioAmbiente!C63</f>
        <v>4</v>
      </c>
      <c r="S6" s="175"/>
      <c r="U6" s="178">
        <f>DatosMedioAmbiente!C54</f>
        <v>1</v>
      </c>
      <c r="V6" s="178">
        <f>DatosMedioAmbiente!C56</f>
        <v>0</v>
      </c>
      <c r="W6" s="178">
        <f>DatosMedioAmbiente!C58</f>
        <v>0</v>
      </c>
      <c r="X6" s="178">
        <f>DatosMedioAmbiente!C60</f>
        <v>0</v>
      </c>
      <c r="Y6" s="178">
        <f>DatosMedioAmbiente!C62</f>
        <v>1</v>
      </c>
      <c r="Z6" s="178">
        <f>DatosMedioAmbiente!C64</f>
        <v>1</v>
      </c>
    </row>
    <row r="25" spans="1:20" s="91" customFormat="1" ht="15.75" x14ac:dyDescent="0.25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MRpEk9C/fIAtjzRbpvaTs+HnIek6qHGNeZWRIhOM40ib0tZ8mcaRLSrbz/vtTwN0m64BFxH3QezxzuZoNYgaEQ==" saltValue="gD7R7YnLNcFlmPtxEBZz5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7D26-B5BA-494A-9083-C51AFF8FE11C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1680</v>
      </c>
      <c r="B1" s="104" t="s">
        <v>1681</v>
      </c>
      <c r="C1" s="104" t="s">
        <v>1682</v>
      </c>
      <c r="D1" s="104" t="s">
        <v>1683</v>
      </c>
      <c r="E1" s="104" t="s">
        <v>1684</v>
      </c>
      <c r="F1" s="104" t="s">
        <v>1685</v>
      </c>
      <c r="G1" s="104" t="s">
        <v>1686</v>
      </c>
      <c r="H1" s="104" t="s">
        <v>1687</v>
      </c>
      <c r="I1" s="104" t="s">
        <v>1688</v>
      </c>
      <c r="J1" s="104" t="s">
        <v>1689</v>
      </c>
      <c r="K1" s="104" t="s">
        <v>1690</v>
      </c>
      <c r="L1" s="104" t="s">
        <v>1691</v>
      </c>
      <c r="M1" s="104" t="s">
        <v>1692</v>
      </c>
      <c r="N1" s="104" t="s">
        <v>1693</v>
      </c>
      <c r="O1" s="104" t="s">
        <v>1694</v>
      </c>
      <c r="P1" s="104" t="s">
        <v>1695</v>
      </c>
      <c r="Q1" s="104" t="s">
        <v>1696</v>
      </c>
      <c r="R1" s="104" t="s">
        <v>1697</v>
      </c>
      <c r="S1" s="104" t="s">
        <v>1698</v>
      </c>
      <c r="T1" s="104" t="s">
        <v>1699</v>
      </c>
      <c r="U1" s="104" t="s">
        <v>1700</v>
      </c>
      <c r="V1" s="104" t="s">
        <v>1701</v>
      </c>
      <c r="W1" s="104" t="s">
        <v>1702</v>
      </c>
      <c r="AA1" s="104" t="s">
        <v>1703</v>
      </c>
      <c r="AB1" s="104" t="s">
        <v>1704</v>
      </c>
      <c r="AC1" s="104" t="s">
        <v>1705</v>
      </c>
      <c r="AD1" s="104" t="s">
        <v>1706</v>
      </c>
      <c r="AE1" s="104" t="s">
        <v>1707</v>
      </c>
      <c r="AF1" s="104" t="s">
        <v>1708</v>
      </c>
      <c r="AI1" s="104" t="s">
        <v>1709</v>
      </c>
      <c r="AL1" s="104" t="s">
        <v>1710</v>
      </c>
      <c r="AM1" s="104" t="s">
        <v>1711</v>
      </c>
      <c r="AN1" s="104" t="s">
        <v>1712</v>
      </c>
      <c r="AO1" s="104" t="s">
        <v>1713</v>
      </c>
      <c r="AP1" s="104" t="s">
        <v>1714</v>
      </c>
      <c r="AQ1" s="104" t="s">
        <v>1715</v>
      </c>
      <c r="AR1" s="104" t="s">
        <v>1716</v>
      </c>
      <c r="AS1" s="104" t="s">
        <v>1717</v>
      </c>
      <c r="AT1" s="104" t="s">
        <v>1718</v>
      </c>
      <c r="AU1" s="104" t="s">
        <v>1719</v>
      </c>
      <c r="AV1" s="104" t="s">
        <v>1720</v>
      </c>
      <c r="AW1" s="104" t="s">
        <v>1721</v>
      </c>
      <c r="AX1" s="104" t="s">
        <v>1722</v>
      </c>
      <c r="AY1" s="104" t="s">
        <v>1723</v>
      </c>
      <c r="AZ1" s="104" t="s">
        <v>1724</v>
      </c>
      <c r="BA1" s="104" t="s">
        <v>1725</v>
      </c>
      <c r="BB1" s="104" t="s">
        <v>1726</v>
      </c>
      <c r="BC1" s="104" t="s">
        <v>1727</v>
      </c>
      <c r="BD1" s="104" t="s">
        <v>1728</v>
      </c>
      <c r="BE1" s="104" t="s">
        <v>1729</v>
      </c>
      <c r="BF1" s="104" t="s">
        <v>1730</v>
      </c>
      <c r="BG1" s="104" t="s">
        <v>1731</v>
      </c>
      <c r="BH1" s="104" t="s">
        <v>1732</v>
      </c>
      <c r="BI1" s="104" t="s">
        <v>1733</v>
      </c>
    </row>
    <row r="2" spans="1:61" x14ac:dyDescent="0.2">
      <c r="A2" s="91" t="s">
        <v>1283</v>
      </c>
      <c r="B2" s="91" t="s">
        <v>1751</v>
      </c>
      <c r="C2" s="91" t="s">
        <v>1740</v>
      </c>
      <c r="D2" s="91" t="s">
        <v>1623</v>
      </c>
      <c r="E2" s="91" t="s">
        <v>1623</v>
      </c>
      <c r="F2" s="91" t="s">
        <v>1631</v>
      </c>
      <c r="G2" s="91" t="s">
        <v>1624</v>
      </c>
      <c r="H2" s="91" t="s">
        <v>1652</v>
      </c>
      <c r="I2" s="91" t="s">
        <v>1623</v>
      </c>
      <c r="J2" s="91" t="s">
        <v>1623</v>
      </c>
      <c r="K2" s="91" t="s">
        <v>1623</v>
      </c>
      <c r="L2" s="91" t="s">
        <v>1623</v>
      </c>
      <c r="M2" s="91" t="s">
        <v>1623</v>
      </c>
      <c r="N2" s="91" t="s">
        <v>1623</v>
      </c>
      <c r="O2" s="91" t="s">
        <v>1623</v>
      </c>
      <c r="P2" s="91" t="s">
        <v>1670</v>
      </c>
      <c r="Q2" s="91" t="s">
        <v>1670</v>
      </c>
      <c r="R2" s="91" t="s">
        <v>1035</v>
      </c>
      <c r="S2" s="91" t="s">
        <v>1670</v>
      </c>
      <c r="T2" s="91" t="s">
        <v>1670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T2" s="91" t="s">
        <v>652</v>
      </c>
      <c r="AV2" s="91" t="s">
        <v>642</v>
      </c>
      <c r="AW2" s="91" t="s">
        <v>1179</v>
      </c>
      <c r="AX2" s="91" t="s">
        <v>1179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329</v>
      </c>
      <c r="BE2" s="91" t="s">
        <v>1661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1758</v>
      </c>
      <c r="B3" s="91" t="s">
        <v>1752</v>
      </c>
      <c r="C3" s="91" t="s">
        <v>1741</v>
      </c>
      <c r="D3" s="91" t="s">
        <v>1624</v>
      </c>
      <c r="E3" s="91" t="s">
        <v>1624</v>
      </c>
      <c r="F3" s="91" t="s">
        <v>970</v>
      </c>
      <c r="G3" s="91" t="s">
        <v>1625</v>
      </c>
      <c r="H3" s="91" t="s">
        <v>1624</v>
      </c>
      <c r="I3" s="91" t="s">
        <v>1624</v>
      </c>
      <c r="J3" s="91" t="s">
        <v>1624</v>
      </c>
      <c r="K3" s="91" t="s">
        <v>1624</v>
      </c>
      <c r="L3" s="91" t="s">
        <v>1627</v>
      </c>
      <c r="M3" s="91" t="s">
        <v>1629</v>
      </c>
      <c r="N3" s="91" t="s">
        <v>1624</v>
      </c>
      <c r="O3" s="91" t="s">
        <v>1624</v>
      </c>
      <c r="P3" s="91" t="s">
        <v>1625</v>
      </c>
      <c r="Q3" s="91" t="s">
        <v>1625</v>
      </c>
      <c r="R3" s="91" t="s">
        <v>1036</v>
      </c>
      <c r="S3" s="91" t="s">
        <v>1625</v>
      </c>
      <c r="T3" s="91" t="s">
        <v>1625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644</v>
      </c>
      <c r="AW3" s="91" t="s">
        <v>1182</v>
      </c>
      <c r="AX3" s="91" t="s">
        <v>610</v>
      </c>
      <c r="AY3" s="91" t="s">
        <v>999</v>
      </c>
      <c r="AZ3" s="91" t="s">
        <v>1005</v>
      </c>
      <c r="BA3" s="91" t="s">
        <v>1797</v>
      </c>
      <c r="BC3" s="91" t="s">
        <v>975</v>
      </c>
      <c r="BD3" s="91" t="s">
        <v>956</v>
      </c>
      <c r="BE3" s="91" t="s">
        <v>1662</v>
      </c>
      <c r="BF3" s="91" t="s">
        <v>1055</v>
      </c>
      <c r="BG3" s="91" t="s">
        <v>1055</v>
      </c>
      <c r="BH3" s="91" t="s">
        <v>1139</v>
      </c>
    </row>
    <row r="4" spans="1:61" x14ac:dyDescent="0.2">
      <c r="A4" s="91" t="s">
        <v>1759</v>
      </c>
      <c r="B4" s="91" t="s">
        <v>1753</v>
      </c>
      <c r="C4" s="91" t="s">
        <v>1742</v>
      </c>
      <c r="D4" s="91" t="s">
        <v>1625</v>
      </c>
      <c r="E4" s="91" t="s">
        <v>1625</v>
      </c>
      <c r="F4" s="91" t="s">
        <v>1179</v>
      </c>
      <c r="G4" s="91" t="s">
        <v>970</v>
      </c>
      <c r="H4" s="91" t="s">
        <v>1625</v>
      </c>
      <c r="I4" s="91" t="s">
        <v>1625</v>
      </c>
      <c r="J4" s="91" t="s">
        <v>1625</v>
      </c>
      <c r="K4" s="91" t="s">
        <v>1625</v>
      </c>
      <c r="L4" s="91" t="s">
        <v>970</v>
      </c>
      <c r="M4" s="91" t="s">
        <v>970</v>
      </c>
      <c r="N4" s="91" t="s">
        <v>1629</v>
      </c>
      <c r="O4" s="91" t="s">
        <v>1625</v>
      </c>
      <c r="P4" s="91" t="s">
        <v>1671</v>
      </c>
      <c r="Q4" s="91" t="s">
        <v>1673</v>
      </c>
      <c r="R4" s="91" t="s">
        <v>1037</v>
      </c>
      <c r="S4" s="91" t="s">
        <v>1671</v>
      </c>
      <c r="T4" s="91" t="s">
        <v>1673</v>
      </c>
      <c r="V4" s="91" t="s">
        <v>26</v>
      </c>
      <c r="W4" s="91" t="s">
        <v>1766</v>
      </c>
      <c r="AB4" s="91" t="s">
        <v>1132</v>
      </c>
      <c r="AC4" s="91" t="s">
        <v>1135</v>
      </c>
      <c r="AD4" s="91" t="s">
        <v>646</v>
      </c>
      <c r="AE4" s="91" t="s">
        <v>1182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W4" s="91" t="s">
        <v>610</v>
      </c>
      <c r="AX4" s="91" t="s">
        <v>1183</v>
      </c>
      <c r="AY4" s="91" t="s">
        <v>1000</v>
      </c>
      <c r="AZ4" s="91" t="s">
        <v>1006</v>
      </c>
      <c r="BA4" s="91" t="s">
        <v>1798</v>
      </c>
      <c r="BC4" s="91" t="s">
        <v>1799</v>
      </c>
      <c r="BD4" s="91" t="s">
        <v>957</v>
      </c>
      <c r="BE4" s="91" t="s">
        <v>1663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1627</v>
      </c>
      <c r="E5" s="91" t="s">
        <v>1627</v>
      </c>
      <c r="F5" s="91" t="s">
        <v>1659</v>
      </c>
      <c r="G5" s="91" t="s">
        <v>1638</v>
      </c>
      <c r="H5" s="91" t="s">
        <v>970</v>
      </c>
      <c r="I5" s="91" t="s">
        <v>1627</v>
      </c>
      <c r="J5" s="91" t="s">
        <v>970</v>
      </c>
      <c r="K5" s="91" t="s">
        <v>1627</v>
      </c>
      <c r="L5" s="91" t="s">
        <v>1643</v>
      </c>
      <c r="M5" s="91" t="s">
        <v>1640</v>
      </c>
      <c r="N5" s="91" t="s">
        <v>970</v>
      </c>
      <c r="O5" s="91" t="s">
        <v>970</v>
      </c>
      <c r="P5" s="91" t="s">
        <v>1675</v>
      </c>
      <c r="Q5" s="91" t="s">
        <v>1675</v>
      </c>
      <c r="R5" s="91" t="s">
        <v>1038</v>
      </c>
      <c r="S5" s="91" t="s">
        <v>1672</v>
      </c>
      <c r="T5" s="91" t="s">
        <v>1675</v>
      </c>
      <c r="V5" s="91" t="s">
        <v>27</v>
      </c>
      <c r="AD5" s="91" t="s">
        <v>648</v>
      </c>
      <c r="AE5" s="91" t="s">
        <v>610</v>
      </c>
      <c r="AF5" s="91" t="s">
        <v>1190</v>
      </c>
      <c r="AI5" s="91" t="s">
        <v>233</v>
      </c>
      <c r="AL5" s="91" t="s">
        <v>650</v>
      </c>
      <c r="AM5" s="91" t="s">
        <v>648</v>
      </c>
      <c r="AN5" s="91" t="s">
        <v>650</v>
      </c>
      <c r="AO5" s="91" t="s">
        <v>650</v>
      </c>
      <c r="AV5" s="91" t="s">
        <v>650</v>
      </c>
      <c r="AW5" s="91" t="s">
        <v>1183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1803</v>
      </c>
    </row>
    <row r="6" spans="1:61" x14ac:dyDescent="0.2">
      <c r="A6" s="91" t="s">
        <v>1760</v>
      </c>
      <c r="B6" s="91" t="s">
        <v>105</v>
      </c>
      <c r="C6" s="91" t="s">
        <v>1743</v>
      </c>
      <c r="D6" s="91" t="s">
        <v>1631</v>
      </c>
      <c r="E6" s="91" t="s">
        <v>970</v>
      </c>
      <c r="F6" s="91" t="s">
        <v>1640</v>
      </c>
      <c r="G6" s="91" t="s">
        <v>1641</v>
      </c>
      <c r="H6" s="91" t="s">
        <v>1636</v>
      </c>
      <c r="I6" s="91" t="s">
        <v>1631</v>
      </c>
      <c r="J6" s="91" t="s">
        <v>1637</v>
      </c>
      <c r="K6" s="91" t="s">
        <v>970</v>
      </c>
      <c r="N6" s="91" t="s">
        <v>1640</v>
      </c>
      <c r="O6" s="91" t="s">
        <v>1638</v>
      </c>
      <c r="R6" s="91" t="s">
        <v>1039</v>
      </c>
      <c r="S6" s="91" t="s">
        <v>1675</v>
      </c>
      <c r="V6" s="91" t="s">
        <v>28</v>
      </c>
      <c r="AD6" s="91" t="s">
        <v>650</v>
      </c>
      <c r="AI6" s="91" t="s">
        <v>236</v>
      </c>
      <c r="AL6" s="91" t="s">
        <v>652</v>
      </c>
      <c r="AM6" s="91" t="s">
        <v>650</v>
      </c>
      <c r="AN6" s="91" t="s">
        <v>652</v>
      </c>
      <c r="AO6" s="91" t="s">
        <v>652</v>
      </c>
      <c r="AV6" s="91" t="s">
        <v>652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">
      <c r="C7" s="91" t="s">
        <v>1744</v>
      </c>
      <c r="D7" s="91" t="s">
        <v>970</v>
      </c>
      <c r="E7" s="91" t="s">
        <v>1636</v>
      </c>
      <c r="F7" s="91" t="s">
        <v>106</v>
      </c>
      <c r="G7" s="91" t="s">
        <v>106</v>
      </c>
      <c r="H7" s="91" t="s">
        <v>1637</v>
      </c>
      <c r="I7" s="91" t="s">
        <v>970</v>
      </c>
      <c r="J7" s="91" t="s">
        <v>1638</v>
      </c>
      <c r="O7" s="91" t="s">
        <v>1641</v>
      </c>
      <c r="R7" s="91" t="s">
        <v>1040</v>
      </c>
      <c r="AD7" s="91" t="s">
        <v>652</v>
      </c>
      <c r="AI7" s="91" t="s">
        <v>237</v>
      </c>
      <c r="AL7" s="91" t="s">
        <v>654</v>
      </c>
      <c r="AM7" s="91" t="s">
        <v>652</v>
      </c>
      <c r="AN7" s="91" t="s">
        <v>654</v>
      </c>
      <c r="AO7" s="91" t="s">
        <v>654</v>
      </c>
      <c r="AV7" s="91" t="s">
        <v>654</v>
      </c>
      <c r="BC7" s="91" t="s">
        <v>1800</v>
      </c>
      <c r="BD7" s="91" t="s">
        <v>960</v>
      </c>
      <c r="BE7" s="91" t="s">
        <v>1666</v>
      </c>
    </row>
    <row r="8" spans="1:61" x14ac:dyDescent="0.2">
      <c r="C8" s="91" t="s">
        <v>1745</v>
      </c>
      <c r="D8" s="91" t="s">
        <v>1633</v>
      </c>
      <c r="E8" s="91" t="s">
        <v>1637</v>
      </c>
      <c r="H8" s="91" t="s">
        <v>1638</v>
      </c>
      <c r="I8" s="91" t="s">
        <v>1636</v>
      </c>
      <c r="J8" s="91" t="s">
        <v>1641</v>
      </c>
      <c r="O8" s="91" t="s">
        <v>1643</v>
      </c>
      <c r="R8" s="91" t="s">
        <v>1041</v>
      </c>
      <c r="AD8" s="91" t="s">
        <v>654</v>
      </c>
      <c r="AI8" s="91" t="s">
        <v>238</v>
      </c>
      <c r="AM8" s="91" t="s">
        <v>654</v>
      </c>
      <c r="BC8" s="91" t="s">
        <v>984</v>
      </c>
      <c r="BD8" s="91" t="s">
        <v>513</v>
      </c>
    </row>
    <row r="9" spans="1:61" x14ac:dyDescent="0.2">
      <c r="C9" s="91" t="s">
        <v>204</v>
      </c>
      <c r="D9" s="91" t="s">
        <v>1638</v>
      </c>
      <c r="E9" s="91" t="s">
        <v>1641</v>
      </c>
      <c r="H9" s="91" t="s">
        <v>1641</v>
      </c>
      <c r="I9" s="91" t="s">
        <v>1637</v>
      </c>
      <c r="J9" s="91" t="s">
        <v>1643</v>
      </c>
      <c r="O9" s="91" t="s">
        <v>106</v>
      </c>
      <c r="R9" s="91" t="s">
        <v>1044</v>
      </c>
      <c r="AI9" s="91" t="s">
        <v>106</v>
      </c>
      <c r="BC9" s="91" t="s">
        <v>972</v>
      </c>
      <c r="BD9" s="91" t="s">
        <v>961</v>
      </c>
    </row>
    <row r="10" spans="1:61" x14ac:dyDescent="0.2">
      <c r="C10" s="91" t="s">
        <v>1746</v>
      </c>
      <c r="D10" s="91" t="s">
        <v>1639</v>
      </c>
      <c r="E10" s="91" t="s">
        <v>1647</v>
      </c>
      <c r="H10" s="91" t="s">
        <v>1643</v>
      </c>
      <c r="I10" s="91" t="s">
        <v>1638</v>
      </c>
      <c r="J10" s="91" t="s">
        <v>106</v>
      </c>
      <c r="BD10" s="91" t="s">
        <v>963</v>
      </c>
    </row>
    <row r="11" spans="1:61" x14ac:dyDescent="0.2">
      <c r="C11" s="91" t="s">
        <v>284</v>
      </c>
      <c r="D11" s="91" t="s">
        <v>1641</v>
      </c>
      <c r="H11" s="91" t="s">
        <v>106</v>
      </c>
      <c r="I11" s="91" t="s">
        <v>1639</v>
      </c>
      <c r="BD11" s="91" t="s">
        <v>964</v>
      </c>
    </row>
    <row r="12" spans="1:61" x14ac:dyDescent="0.2">
      <c r="D12" s="91" t="s">
        <v>1643</v>
      </c>
      <c r="I12" s="91" t="s">
        <v>1641</v>
      </c>
      <c r="BD12" s="91" t="s">
        <v>965</v>
      </c>
    </row>
    <row r="13" spans="1:61" x14ac:dyDescent="0.2">
      <c r="D13" s="91" t="s">
        <v>1647</v>
      </c>
      <c r="I13" s="91" t="s">
        <v>1643</v>
      </c>
      <c r="BD13" s="91" t="s">
        <v>106</v>
      </c>
    </row>
    <row r="14" spans="1:61" x14ac:dyDescent="0.2">
      <c r="D14" s="91" t="s">
        <v>106</v>
      </c>
      <c r="I14" s="91" t="s">
        <v>106</v>
      </c>
      <c r="BD14" s="91" t="s">
        <v>967</v>
      </c>
    </row>
    <row r="15" spans="1:61" x14ac:dyDescent="0.2">
      <c r="BD15" s="91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9592-67E2-48B1-8C20-FF4E0607A4CB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1670</v>
      </c>
      <c r="C4" s="99">
        <f>SUM(DatosViolenciaGénero!C63:C69)</f>
        <v>489</v>
      </c>
      <c r="D4" s="99">
        <f>SUM(DatosViolenciaGénero!D63:D69)</f>
        <v>173</v>
      </c>
    </row>
    <row r="5" spans="2:4" x14ac:dyDescent="0.2">
      <c r="B5" s="98" t="s">
        <v>1625</v>
      </c>
      <c r="C5" s="99">
        <f>SUM(DatosViolenciaGénero!C70:C73)</f>
        <v>13</v>
      </c>
      <c r="D5" s="99">
        <f>SUM(DatosViolenciaGénero!D70:D73)</f>
        <v>29</v>
      </c>
    </row>
    <row r="6" spans="2:4" ht="12.75" customHeight="1" x14ac:dyDescent="0.2">
      <c r="B6" s="98" t="s">
        <v>1671</v>
      </c>
      <c r="C6" s="99">
        <f>DatosViolenciaGénero!C74</f>
        <v>1</v>
      </c>
      <c r="D6" s="99">
        <f>DatosViolenciaGénero!D74</f>
        <v>0</v>
      </c>
    </row>
    <row r="7" spans="2:4" ht="12.75" customHeight="1" x14ac:dyDescent="0.2">
      <c r="B7" s="98" t="s">
        <v>1672</v>
      </c>
      <c r="C7" s="99">
        <f>SUM(DatosViolenciaGénero!C75:C77)</f>
        <v>1</v>
      </c>
      <c r="D7" s="99">
        <f>SUM(DatosViolenciaGénero!D75:D77)</f>
        <v>0</v>
      </c>
    </row>
    <row r="8" spans="2:4" ht="12.75" customHeight="1" x14ac:dyDescent="0.2">
      <c r="B8" s="98" t="s">
        <v>1673</v>
      </c>
      <c r="C8" s="99">
        <f>DatosViolenciaGénero!C81</f>
        <v>0</v>
      </c>
      <c r="D8" s="99">
        <f>DatosViolenciaGénero!D81</f>
        <v>1</v>
      </c>
    </row>
    <row r="9" spans="2:4" ht="12.75" customHeight="1" x14ac:dyDescent="0.2">
      <c r="B9" s="98" t="s">
        <v>1674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">
      <c r="B10" s="98" t="s">
        <v>1675</v>
      </c>
      <c r="C10" s="99">
        <f>SUM(DatosViolenciaGénero!C79:C80)</f>
        <v>147</v>
      </c>
      <c r="D10" s="99">
        <f>SUM(DatosViolenciaGénero!D79:D80)</f>
        <v>119</v>
      </c>
    </row>
    <row r="14" spans="2:4" ht="12.95" customHeight="1" thickTop="1" thickBot="1" x14ac:dyDescent="0.25">
      <c r="B14" s="220" t="s">
        <v>1679</v>
      </c>
      <c r="C14" s="220"/>
    </row>
    <row r="15" spans="2:4" ht="13.5" thickTop="1" x14ac:dyDescent="0.2">
      <c r="B15" s="100" t="s">
        <v>1677</v>
      </c>
      <c r="C15" s="101">
        <f>DatosViolenciaGénero!C38</f>
        <v>73</v>
      </c>
    </row>
    <row r="16" spans="2:4" ht="13.5" thickBot="1" x14ac:dyDescent="0.25">
      <c r="B16" s="102" t="s">
        <v>1678</v>
      </c>
      <c r="C16" s="103">
        <f>DatosViolenciaGénero!C39</f>
        <v>200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DF84-41DB-4D56-839A-26C494B7B86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1670</v>
      </c>
      <c r="C4" s="99">
        <f>SUM(DatosViolenciaDoméstica!C48:C54)</f>
        <v>78</v>
      </c>
      <c r="D4" s="99">
        <f>SUM(DatosViolenciaDoméstica!D48:D54)</f>
        <v>74</v>
      </c>
    </row>
    <row r="5" spans="2:4" x14ac:dyDescent="0.2">
      <c r="B5" s="98" t="s">
        <v>1625</v>
      </c>
      <c r="C5" s="99">
        <f>SUM(DatosViolenciaDoméstica!C55:C58)</f>
        <v>3</v>
      </c>
      <c r="D5" s="99">
        <f>SUM(DatosViolenciaDoméstica!D55:D58)</f>
        <v>9</v>
      </c>
    </row>
    <row r="6" spans="2:4" ht="12.75" customHeight="1" x14ac:dyDescent="0.2">
      <c r="B6" s="98" t="s">
        <v>1671</v>
      </c>
      <c r="C6" s="99">
        <f>DatosViolenciaDoméstica!C59</f>
        <v>1</v>
      </c>
      <c r="D6" s="99">
        <f>DatosViolenciaDoméstica!D59</f>
        <v>0</v>
      </c>
    </row>
    <row r="7" spans="2:4" ht="12.75" customHeight="1" x14ac:dyDescent="0.2">
      <c r="B7" s="98" t="s">
        <v>1672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98" t="s">
        <v>1673</v>
      </c>
      <c r="C8" s="99">
        <f>DatosViolenciaDoméstica!C66</f>
        <v>0</v>
      </c>
      <c r="D8" s="99">
        <f>DatosViolenciaDoméstica!D66</f>
        <v>1</v>
      </c>
    </row>
    <row r="9" spans="2:4" ht="12.75" customHeight="1" x14ac:dyDescent="0.2">
      <c r="B9" s="98" t="s">
        <v>1674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1675</v>
      </c>
      <c r="C10" s="99">
        <f>SUM(DatosViolenciaDoméstica!C64:C65)</f>
        <v>14</v>
      </c>
      <c r="D10" s="99">
        <f>SUM(DatosViolenciaDoméstica!D64:D65)</f>
        <v>18</v>
      </c>
    </row>
    <row r="14" spans="2:4" ht="12.95" customHeight="1" thickTop="1" thickBot="1" x14ac:dyDescent="0.25">
      <c r="B14" s="220" t="s">
        <v>1676</v>
      </c>
      <c r="C14" s="220"/>
    </row>
    <row r="15" spans="2:4" ht="13.5" thickTop="1" x14ac:dyDescent="0.2">
      <c r="B15" s="100" t="s">
        <v>1677</v>
      </c>
      <c r="C15" s="101">
        <f>DatosViolenciaDoméstica!C33</f>
        <v>16</v>
      </c>
    </row>
    <row r="16" spans="2:4" ht="13.5" thickBot="1" x14ac:dyDescent="0.25">
      <c r="B16" s="102" t="s">
        <v>1678</v>
      </c>
      <c r="C16" s="103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BF82-7529-46EF-B55F-1CE01A39BD49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1" t="s">
        <v>1660</v>
      </c>
      <c r="C3" s="221"/>
    </row>
    <row r="4" spans="2:3" x14ac:dyDescent="0.2">
      <c r="B4" s="92" t="s">
        <v>1661</v>
      </c>
      <c r="C4" s="93">
        <f>DatosMenores!C69</f>
        <v>51</v>
      </c>
    </row>
    <row r="5" spans="2:3" x14ac:dyDescent="0.2">
      <c r="B5" s="92" t="s">
        <v>1662</v>
      </c>
      <c r="C5" s="94">
        <f>DatosMenores!C70</f>
        <v>25</v>
      </c>
    </row>
    <row r="6" spans="2:3" x14ac:dyDescent="0.2">
      <c r="B6" s="92" t="s">
        <v>1663</v>
      </c>
      <c r="C6" s="94">
        <f>DatosMenores!C71</f>
        <v>57</v>
      </c>
    </row>
    <row r="7" spans="2:3" ht="25.5" x14ac:dyDescent="0.2">
      <c r="B7" s="92" t="s">
        <v>1664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11</v>
      </c>
    </row>
    <row r="9" spans="2:3" ht="25.5" x14ac:dyDescent="0.2">
      <c r="B9" s="92" t="s">
        <v>1665</v>
      </c>
      <c r="C9" s="94">
        <f>DatosMenores!C76</f>
        <v>0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1666</v>
      </c>
      <c r="C11" s="94">
        <f>DatosMenores!C77</f>
        <v>24</v>
      </c>
    </row>
    <row r="12" spans="2:3" x14ac:dyDescent="0.2">
      <c r="B12" s="92" t="s">
        <v>1667</v>
      </c>
      <c r="C12" s="94">
        <f>DatosMenores!C79</f>
        <v>0</v>
      </c>
    </row>
    <row r="13" spans="2:3" ht="25.5" x14ac:dyDescent="0.2">
      <c r="B13" s="92" t="s">
        <v>1668</v>
      </c>
      <c r="C13" s="94">
        <f>DatosMenores!C72</f>
        <v>0</v>
      </c>
    </row>
    <row r="14" spans="2:3" ht="25.5" x14ac:dyDescent="0.2">
      <c r="B14" s="92" t="s">
        <v>1669</v>
      </c>
      <c r="C14" s="94">
        <f>DatosMenores!C73</f>
        <v>31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08F3-05F6-457F-A63B-1A5BFD7CB12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1612</v>
      </c>
    </row>
    <row r="4" spans="2:13" ht="39" thickBot="1" x14ac:dyDescent="0.25">
      <c r="B4" s="60" t="s">
        <v>299</v>
      </c>
      <c r="C4" s="61" t="s">
        <v>1613</v>
      </c>
      <c r="D4" s="61" t="s">
        <v>1614</v>
      </c>
      <c r="E4" s="61" t="s">
        <v>1615</v>
      </c>
      <c r="F4" s="61" t="s">
        <v>1616</v>
      </c>
      <c r="G4" s="61" t="s">
        <v>1617</v>
      </c>
      <c r="H4" s="61" t="s">
        <v>1618</v>
      </c>
      <c r="I4" s="61" t="s">
        <v>1619</v>
      </c>
      <c r="J4" s="61" t="s">
        <v>1620</v>
      </c>
      <c r="K4" s="61" t="s">
        <v>310</v>
      </c>
      <c r="L4" s="61" t="s">
        <v>1621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1622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1615</v>
      </c>
      <c r="F10" s="73" t="s">
        <v>1616</v>
      </c>
      <c r="G10" s="73" t="s">
        <v>1617</v>
      </c>
      <c r="H10" s="73" t="s">
        <v>1618</v>
      </c>
      <c r="I10" s="73" t="s">
        <v>1619</v>
      </c>
      <c r="J10" s="73" t="s">
        <v>1620</v>
      </c>
      <c r="K10" s="73" t="s">
        <v>1621</v>
      </c>
      <c r="L10" s="74" t="s">
        <v>312</v>
      </c>
      <c r="M10" s="75"/>
    </row>
    <row r="11" spans="2:13" ht="13.15" customHeight="1" x14ac:dyDescent="0.2">
      <c r="B11" s="222" t="s">
        <v>1623</v>
      </c>
      <c r="C11" s="222"/>
      <c r="D11" s="76">
        <f>DatosDelitos!C5+DatosDelitos!C13-DatosDelitos!C17</f>
        <v>4154</v>
      </c>
      <c r="E11" s="77">
        <f>DatosDelitos!H5+DatosDelitos!H13-DatosDelitos!H17</f>
        <v>290</v>
      </c>
      <c r="F11" s="77">
        <f>DatosDelitos!I5+DatosDelitos!I13-DatosDelitos!I17</f>
        <v>205</v>
      </c>
      <c r="G11" s="77">
        <f>DatosDelitos!J5+DatosDelitos!J13-DatosDelitos!J17</f>
        <v>4</v>
      </c>
      <c r="H11" s="78">
        <f>DatosDelitos!K5+DatosDelitos!K13-DatosDelitos!K17</f>
        <v>1</v>
      </c>
      <c r="I11" s="78">
        <f>DatosDelitos!L5+DatosDelitos!L13-DatosDelitos!L17</f>
        <v>5</v>
      </c>
      <c r="J11" s="78">
        <f>DatosDelitos!M5+DatosDelitos!M13-DatosDelitos!M17</f>
        <v>4</v>
      </c>
      <c r="K11" s="78">
        <f>DatosDelitos!O5+DatosDelitos!O13-DatosDelitos!O17</f>
        <v>19</v>
      </c>
      <c r="L11" s="79">
        <f>DatosDelitos!P5+DatosDelitos!P13-DatosDelitos!P17</f>
        <v>187</v>
      </c>
    </row>
    <row r="12" spans="2:13" ht="13.15" customHeight="1" x14ac:dyDescent="0.2">
      <c r="B12" s="223" t="s">
        <v>324</v>
      </c>
      <c r="C12" s="223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3" t="s">
        <v>342</v>
      </c>
      <c r="C13" s="223"/>
      <c r="D13" s="80">
        <f>DatosDelitos!C20</f>
        <v>0</v>
      </c>
      <c r="E13" s="81">
        <f>DatosDelitos!H20</f>
        <v>0</v>
      </c>
      <c r="F13" s="81">
        <f>DatosDelitos!I20</f>
        <v>1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3" t="s">
        <v>347</v>
      </c>
      <c r="C14" s="223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3" t="s">
        <v>1624</v>
      </c>
      <c r="C15" s="223"/>
      <c r="D15" s="80">
        <f>DatosDelitos!C17+DatosDelitos!C44</f>
        <v>725</v>
      </c>
      <c r="E15" s="81">
        <f>DatosDelitos!H17+DatosDelitos!H44</f>
        <v>281</v>
      </c>
      <c r="F15" s="81">
        <f>DatosDelitos!I16+DatosDelitos!I44</f>
        <v>62</v>
      </c>
      <c r="G15" s="81">
        <f>DatosDelitos!J17+DatosDelitos!J44</f>
        <v>3</v>
      </c>
      <c r="H15" s="81">
        <f>DatosDelitos!K17+DatosDelitos!K44</f>
        <v>0</v>
      </c>
      <c r="I15" s="81">
        <f>DatosDelitos!L17+DatosDelitos!L44</f>
        <v>0</v>
      </c>
      <c r="J15" s="81">
        <f>DatosDelitos!M17+DatosDelitos!M44</f>
        <v>1</v>
      </c>
      <c r="K15" s="81">
        <f>DatosDelitos!O17+DatosDelitos!O44</f>
        <v>3</v>
      </c>
      <c r="L15" s="82">
        <f>DatosDelitos!P17+DatosDelitos!P44</f>
        <v>181</v>
      </c>
    </row>
    <row r="16" spans="2:13" ht="13.15" customHeight="1" x14ac:dyDescent="0.2">
      <c r="B16" s="223" t="s">
        <v>1625</v>
      </c>
      <c r="C16" s="223"/>
      <c r="D16" s="80">
        <f>DatosDelitos!C30</f>
        <v>544</v>
      </c>
      <c r="E16" s="81">
        <f>DatosDelitos!H30</f>
        <v>102</v>
      </c>
      <c r="F16" s="81">
        <f>DatosDelitos!I30</f>
        <v>99</v>
      </c>
      <c r="G16" s="81">
        <f>DatosDelitos!J30</f>
        <v>2</v>
      </c>
      <c r="H16" s="81">
        <f>DatosDelitos!K30</f>
        <v>0</v>
      </c>
      <c r="I16" s="81">
        <f>DatosDelitos!L30</f>
        <v>0</v>
      </c>
      <c r="J16" s="81">
        <f>DatosDelitos!M30</f>
        <v>0</v>
      </c>
      <c r="K16" s="81">
        <f>DatosDelitos!O30</f>
        <v>1</v>
      </c>
      <c r="L16" s="82">
        <f>DatosDelitos!P30</f>
        <v>119</v>
      </c>
    </row>
    <row r="17" spans="2:12" ht="13.15" customHeight="1" x14ac:dyDescent="0.2">
      <c r="B17" s="224" t="s">
        <v>1626</v>
      </c>
      <c r="C17" s="224"/>
      <c r="D17" s="80">
        <f>DatosDelitos!C42-DatosDelitos!C44</f>
        <v>12</v>
      </c>
      <c r="E17" s="81">
        <f>DatosDelitos!H42-DatosDelitos!H44</f>
        <v>5</v>
      </c>
      <c r="F17" s="81">
        <f>DatosDelitos!I42-DatosDelitos!I44</f>
        <v>1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0</v>
      </c>
    </row>
    <row r="18" spans="2:12" ht="13.15" customHeight="1" x14ac:dyDescent="0.2">
      <c r="B18" s="223" t="s">
        <v>1627</v>
      </c>
      <c r="C18" s="223"/>
      <c r="D18" s="80">
        <f>DatosDelitos!C50</f>
        <v>210</v>
      </c>
      <c r="E18" s="81">
        <f>DatosDelitos!H50</f>
        <v>51</v>
      </c>
      <c r="F18" s="81">
        <f>DatosDelitos!I50</f>
        <v>26</v>
      </c>
      <c r="G18" s="81">
        <f>DatosDelitos!J50</f>
        <v>14</v>
      </c>
      <c r="H18" s="81">
        <f>DatosDelitos!K50</f>
        <v>11</v>
      </c>
      <c r="I18" s="81">
        <f>DatosDelitos!L50</f>
        <v>0</v>
      </c>
      <c r="J18" s="81">
        <f>DatosDelitos!M50</f>
        <v>0</v>
      </c>
      <c r="K18" s="81">
        <f>DatosDelitos!O50</f>
        <v>12</v>
      </c>
      <c r="L18" s="82">
        <f>DatosDelitos!P50</f>
        <v>26</v>
      </c>
    </row>
    <row r="19" spans="2:12" ht="13.15" customHeight="1" x14ac:dyDescent="0.2">
      <c r="B19" s="223" t="s">
        <v>1628</v>
      </c>
      <c r="C19" s="223"/>
      <c r="D19" s="80">
        <f>DatosDelitos!C72</f>
        <v>5</v>
      </c>
      <c r="E19" s="81">
        <f>DatosDelitos!H72</f>
        <v>0</v>
      </c>
      <c r="F19" s="81">
        <f>DatosDelitos!I72</f>
        <v>2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0</v>
      </c>
    </row>
    <row r="20" spans="2:12" ht="27" customHeight="1" x14ac:dyDescent="0.2">
      <c r="B20" s="223" t="s">
        <v>1629</v>
      </c>
      <c r="C20" s="223"/>
      <c r="D20" s="80">
        <f>DatosDelitos!C74</f>
        <v>43</v>
      </c>
      <c r="E20" s="81">
        <f>DatosDelitos!H74</f>
        <v>20</v>
      </c>
      <c r="F20" s="81">
        <f>DatosDelitos!I74</f>
        <v>8</v>
      </c>
      <c r="G20" s="81">
        <f>DatosDelitos!J74</f>
        <v>0</v>
      </c>
      <c r="H20" s="81">
        <f>DatosDelitos!K74</f>
        <v>0</v>
      </c>
      <c r="I20" s="81">
        <f>DatosDelitos!L74</f>
        <v>1</v>
      </c>
      <c r="J20" s="81">
        <f>DatosDelitos!M74</f>
        <v>1</v>
      </c>
      <c r="K20" s="81">
        <f>DatosDelitos!O74</f>
        <v>0</v>
      </c>
      <c r="L20" s="82">
        <f>DatosDelitos!P74</f>
        <v>2</v>
      </c>
    </row>
    <row r="21" spans="2:12" ht="13.15" customHeight="1" x14ac:dyDescent="0.2">
      <c r="B21" s="224" t="s">
        <v>1630</v>
      </c>
      <c r="C21" s="224"/>
      <c r="D21" s="80">
        <f>DatosDelitos!C82</f>
        <v>73</v>
      </c>
      <c r="E21" s="81">
        <f>DatosDelitos!H82</f>
        <v>5</v>
      </c>
      <c r="F21" s="81">
        <f>DatosDelitos!I82</f>
        <v>6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3</v>
      </c>
    </row>
    <row r="22" spans="2:12" ht="13.15" customHeight="1" x14ac:dyDescent="0.2">
      <c r="B22" s="223" t="s">
        <v>1631</v>
      </c>
      <c r="C22" s="223"/>
      <c r="D22" s="80">
        <f>DatosDelitos!C85</f>
        <v>218</v>
      </c>
      <c r="E22" s="81">
        <f>DatosDelitos!H85</f>
        <v>107</v>
      </c>
      <c r="F22" s="81">
        <f>DatosDelitos!I85</f>
        <v>45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39</v>
      </c>
    </row>
    <row r="23" spans="2:12" ht="13.15" customHeight="1" x14ac:dyDescent="0.2">
      <c r="B23" s="223" t="s">
        <v>970</v>
      </c>
      <c r="C23" s="223"/>
      <c r="D23" s="80">
        <f>DatosDelitos!C97</f>
        <v>2928</v>
      </c>
      <c r="E23" s="81">
        <f>DatosDelitos!H97</f>
        <v>1344</v>
      </c>
      <c r="F23" s="81">
        <f>DatosDelitos!I97</f>
        <v>610</v>
      </c>
      <c r="G23" s="81">
        <f>DatosDelitos!J97</f>
        <v>1</v>
      </c>
      <c r="H23" s="81">
        <f>DatosDelitos!K97</f>
        <v>1</v>
      </c>
      <c r="I23" s="81">
        <f>DatosDelitos!L97</f>
        <v>1</v>
      </c>
      <c r="J23" s="81">
        <f>DatosDelitos!M97</f>
        <v>1</v>
      </c>
      <c r="K23" s="81">
        <f>DatosDelitos!O97</f>
        <v>44</v>
      </c>
      <c r="L23" s="82">
        <f>DatosDelitos!P97</f>
        <v>389</v>
      </c>
    </row>
    <row r="24" spans="2:12" ht="27" customHeight="1" x14ac:dyDescent="0.2">
      <c r="B24" s="223" t="s">
        <v>1632</v>
      </c>
      <c r="C24" s="223"/>
      <c r="D24" s="80">
        <f>DatosDelitos!C131</f>
        <v>2</v>
      </c>
      <c r="E24" s="81">
        <f>DatosDelitos!H131</f>
        <v>3</v>
      </c>
      <c r="F24" s="81">
        <f>DatosDelitos!I131</f>
        <v>2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1</v>
      </c>
    </row>
    <row r="25" spans="2:12" ht="13.15" customHeight="1" x14ac:dyDescent="0.2">
      <c r="B25" s="223" t="s">
        <v>1633</v>
      </c>
      <c r="C25" s="223"/>
      <c r="D25" s="80">
        <f>DatosDelitos!C137</f>
        <v>502</v>
      </c>
      <c r="E25" s="81">
        <f>DatosDelitos!H137</f>
        <v>15</v>
      </c>
      <c r="F25" s="81">
        <f>DatosDelitos!I137</f>
        <v>8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</v>
      </c>
    </row>
    <row r="26" spans="2:12" ht="13.15" customHeight="1" x14ac:dyDescent="0.2">
      <c r="B26" s="224" t="s">
        <v>1634</v>
      </c>
      <c r="C26" s="224"/>
      <c r="D26" s="80">
        <f>DatosDelitos!C144</f>
        <v>1</v>
      </c>
      <c r="E26" s="81">
        <f>DatosDelitos!H144</f>
        <v>2</v>
      </c>
      <c r="F26" s="81">
        <f>DatosDelitos!I144</f>
        <v>2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1</v>
      </c>
    </row>
    <row r="27" spans="2:12" ht="38.25" customHeight="1" x14ac:dyDescent="0.2">
      <c r="B27" s="223" t="s">
        <v>1635</v>
      </c>
      <c r="C27" s="223"/>
      <c r="D27" s="80">
        <f>DatosDelitos!C147</f>
        <v>33</v>
      </c>
      <c r="E27" s="81">
        <f>DatosDelitos!H147</f>
        <v>15</v>
      </c>
      <c r="F27" s="81">
        <f>DatosDelitos!I147</f>
        <v>2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6</v>
      </c>
    </row>
    <row r="28" spans="2:12" ht="13.15" customHeight="1" x14ac:dyDescent="0.2">
      <c r="B28" s="223" t="s">
        <v>1636</v>
      </c>
      <c r="C28" s="223"/>
      <c r="D28" s="80">
        <f>DatosDelitos!C156+SUM(DatosDelitos!C167:C172)</f>
        <v>87</v>
      </c>
      <c r="E28" s="81">
        <f>DatosDelitos!H156+SUM(DatosDelitos!H167:H172)</f>
        <v>52</v>
      </c>
      <c r="F28" s="81">
        <f>DatosDelitos!I156+SUM(DatosDelitos!I167:I172)</f>
        <v>7</v>
      </c>
      <c r="G28" s="81">
        <f>DatosDelitos!J156+SUM(DatosDelitos!J167:J172)</f>
        <v>0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6</v>
      </c>
      <c r="L28" s="81">
        <f>DatosDelitos!P156+SUM(DatosDelitos!P167:Q172)</f>
        <v>4</v>
      </c>
    </row>
    <row r="29" spans="2:12" ht="13.15" customHeight="1" x14ac:dyDescent="0.2">
      <c r="B29" s="223" t="s">
        <v>1637</v>
      </c>
      <c r="C29" s="223"/>
      <c r="D29" s="80">
        <f>SUM(DatosDelitos!C173:C177)</f>
        <v>74</v>
      </c>
      <c r="E29" s="81">
        <f>SUM(DatosDelitos!H173:H177)</f>
        <v>108</v>
      </c>
      <c r="F29" s="81">
        <f>SUM(DatosDelitos!I173:I177)</f>
        <v>52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8</v>
      </c>
      <c r="L29" s="81">
        <f>SUM(DatosDelitos!P173:P177)</f>
        <v>36</v>
      </c>
    </row>
    <row r="30" spans="2:12" ht="13.15" customHeight="1" x14ac:dyDescent="0.2">
      <c r="B30" s="223" t="s">
        <v>1638</v>
      </c>
      <c r="C30" s="223"/>
      <c r="D30" s="80">
        <f>DatosDelitos!C178</f>
        <v>411</v>
      </c>
      <c r="E30" s="81">
        <f>DatosDelitos!H178</f>
        <v>281</v>
      </c>
      <c r="F30" s="81">
        <f>DatosDelitos!I178</f>
        <v>169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930</v>
      </c>
    </row>
    <row r="31" spans="2:12" ht="13.15" customHeight="1" x14ac:dyDescent="0.2">
      <c r="B31" s="223" t="s">
        <v>1639</v>
      </c>
      <c r="C31" s="223"/>
      <c r="D31" s="80">
        <f>DatosDelitos!C186</f>
        <v>149</v>
      </c>
      <c r="E31" s="81">
        <f>DatosDelitos!H186</f>
        <v>70</v>
      </c>
      <c r="F31" s="81">
        <f>DatosDelitos!I186</f>
        <v>30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27</v>
      </c>
    </row>
    <row r="32" spans="2:12" ht="13.15" customHeight="1" x14ac:dyDescent="0.2">
      <c r="B32" s="223" t="s">
        <v>1640</v>
      </c>
      <c r="C32" s="223"/>
      <c r="D32" s="80">
        <f>DatosDelitos!C201</f>
        <v>53</v>
      </c>
      <c r="E32" s="81">
        <f>DatosDelitos!H201</f>
        <v>39</v>
      </c>
      <c r="F32" s="81">
        <f>DatosDelitos!I201</f>
        <v>11</v>
      </c>
      <c r="G32" s="81">
        <f>DatosDelitos!J201</f>
        <v>0</v>
      </c>
      <c r="H32" s="81">
        <f>DatosDelitos!K201</f>
        <v>0</v>
      </c>
      <c r="I32" s="81">
        <f>DatosDelitos!L201</f>
        <v>1</v>
      </c>
      <c r="J32" s="81">
        <f>DatosDelitos!M201</f>
        <v>1</v>
      </c>
      <c r="K32" s="81">
        <f>DatosDelitos!O201</f>
        <v>0</v>
      </c>
      <c r="L32" s="81">
        <f>DatosDelitos!P201</f>
        <v>19</v>
      </c>
    </row>
    <row r="33" spans="2:13" ht="13.15" customHeight="1" x14ac:dyDescent="0.2">
      <c r="B33" s="223" t="s">
        <v>1641</v>
      </c>
      <c r="C33" s="223"/>
      <c r="D33" s="80">
        <f>DatosDelitos!C223</f>
        <v>506</v>
      </c>
      <c r="E33" s="81">
        <f>DatosDelitos!H223</f>
        <v>421</v>
      </c>
      <c r="F33" s="81">
        <f>DatosDelitos!I223</f>
        <v>159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17</v>
      </c>
      <c r="L33" s="81">
        <f>DatosDelitos!P223</f>
        <v>233</v>
      </c>
    </row>
    <row r="34" spans="2:13" ht="13.15" customHeight="1" x14ac:dyDescent="0.2">
      <c r="B34" s="223" t="s">
        <v>1642</v>
      </c>
      <c r="C34" s="223"/>
      <c r="D34" s="80">
        <f>DatosDelitos!C244</f>
        <v>2</v>
      </c>
      <c r="E34" s="81">
        <f>DatosDelitos!H244</f>
        <v>2</v>
      </c>
      <c r="F34" s="81">
        <f>DatosDelitos!I244</f>
        <v>3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15" customHeight="1" x14ac:dyDescent="0.2">
      <c r="B35" s="223" t="s">
        <v>1643</v>
      </c>
      <c r="C35" s="223"/>
      <c r="D35" s="80">
        <f>DatosDelitos!C271</f>
        <v>156</v>
      </c>
      <c r="E35" s="81">
        <f>DatosDelitos!H271</f>
        <v>207</v>
      </c>
      <c r="F35" s="81">
        <f>DatosDelitos!I271</f>
        <v>99</v>
      </c>
      <c r="G35" s="81">
        <f>DatosDelitos!J271</f>
        <v>0</v>
      </c>
      <c r="H35" s="81">
        <f>DatosDelitos!K271</f>
        <v>1</v>
      </c>
      <c r="I35" s="81">
        <f>DatosDelitos!L271</f>
        <v>0</v>
      </c>
      <c r="J35" s="81">
        <f>DatosDelitos!M271</f>
        <v>0</v>
      </c>
      <c r="K35" s="81">
        <f>DatosDelitos!O271</f>
        <v>0</v>
      </c>
      <c r="L35" s="81">
        <f>DatosDelitos!P271</f>
        <v>111</v>
      </c>
    </row>
    <row r="36" spans="2:13" ht="38.25" customHeight="1" x14ac:dyDescent="0.2">
      <c r="B36" s="223" t="s">
        <v>1644</v>
      </c>
      <c r="C36" s="223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3" t="s">
        <v>1645</v>
      </c>
      <c r="C37" s="223"/>
      <c r="D37" s="80">
        <f>DatosDelitos!C305</f>
        <v>0</v>
      </c>
      <c r="E37" s="81">
        <f>DatosDelitos!H305</f>
        <v>0</v>
      </c>
      <c r="F37" s="81">
        <f>DatosDelitos!I305</f>
        <v>1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3" t="s">
        <v>1646</v>
      </c>
      <c r="C38" s="223"/>
      <c r="D38" s="80">
        <f>DatosDelitos!C312+DatosDelitos!C318+DatosDelitos!C320</f>
        <v>1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15" customHeight="1" x14ac:dyDescent="0.2">
      <c r="B39" s="223" t="s">
        <v>1647</v>
      </c>
      <c r="C39" s="223"/>
      <c r="D39" s="80">
        <f>DatosDelitos!C323</f>
        <v>1969</v>
      </c>
      <c r="E39" s="81">
        <f>DatosDelitos!H323</f>
        <v>19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2</v>
      </c>
      <c r="L39" s="81">
        <f>DatosDelitos!P323</f>
        <v>1</v>
      </c>
    </row>
    <row r="40" spans="2:13" ht="13.15" customHeight="1" x14ac:dyDescent="0.2">
      <c r="B40" s="223" t="s">
        <v>1648</v>
      </c>
      <c r="C40" s="223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1</v>
      </c>
    </row>
    <row r="41" spans="2:13" ht="13.15" customHeight="1" x14ac:dyDescent="0.2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3" t="s">
        <v>1649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6" t="s">
        <v>951</v>
      </c>
      <c r="C43" s="226"/>
      <c r="D43" s="83">
        <f>SUM(D11:D42)</f>
        <v>12858</v>
      </c>
      <c r="E43" s="83">
        <f t="shared" ref="E43:L43" si="0">SUM(E11:E42)</f>
        <v>3439</v>
      </c>
      <c r="F43" s="83">
        <f t="shared" si="0"/>
        <v>1610</v>
      </c>
      <c r="G43" s="83">
        <f t="shared" si="0"/>
        <v>24</v>
      </c>
      <c r="H43" s="83">
        <f t="shared" si="0"/>
        <v>14</v>
      </c>
      <c r="I43" s="83">
        <f t="shared" si="0"/>
        <v>8</v>
      </c>
      <c r="J43" s="83">
        <f t="shared" si="0"/>
        <v>8</v>
      </c>
      <c r="K43" s="83">
        <f t="shared" si="0"/>
        <v>112</v>
      </c>
      <c r="L43" s="83">
        <f t="shared" si="0"/>
        <v>2317</v>
      </c>
    </row>
    <row r="46" spans="2:13" ht="15.75" x14ac:dyDescent="0.25">
      <c r="B46" s="84" t="s">
        <v>1650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1613</v>
      </c>
      <c r="E48" s="62" t="s">
        <v>1614</v>
      </c>
    </row>
    <row r="49" spans="2:5" ht="13.15" customHeight="1" x14ac:dyDescent="0.25">
      <c r="B49" s="225" t="s">
        <v>1651</v>
      </c>
      <c r="C49" s="225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5" t="s">
        <v>1652</v>
      </c>
      <c r="C50" s="225"/>
      <c r="D50" s="86">
        <f>DatosDelitos!F13-DatosDelitos!F17</f>
        <v>18</v>
      </c>
      <c r="E50" s="86">
        <f>DatosDelitos!G13-DatosDelitos!G17</f>
        <v>66</v>
      </c>
    </row>
    <row r="51" spans="2:5" ht="13.15" customHeight="1" x14ac:dyDescent="0.25">
      <c r="B51" s="225" t="s">
        <v>324</v>
      </c>
      <c r="C51" s="225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5" t="s">
        <v>342</v>
      </c>
      <c r="C52" s="225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5" t="s">
        <v>347</v>
      </c>
      <c r="C53" s="225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5" t="s">
        <v>1624</v>
      </c>
      <c r="C54" s="225"/>
      <c r="D54" s="86">
        <f>DatosDelitos!F17+DatosDelitos!F44</f>
        <v>304</v>
      </c>
      <c r="E54" s="86">
        <f>DatosDelitos!G17+DatosDelitos!G44</f>
        <v>89</v>
      </c>
    </row>
    <row r="55" spans="2:5" ht="13.15" customHeight="1" x14ac:dyDescent="0.25">
      <c r="B55" s="225" t="s">
        <v>1625</v>
      </c>
      <c r="C55" s="225"/>
      <c r="D55" s="86">
        <f>DatosDelitos!F30</f>
        <v>113</v>
      </c>
      <c r="E55" s="86">
        <f>DatosDelitos!G30</f>
        <v>79</v>
      </c>
    </row>
    <row r="56" spans="2:5" ht="13.15" customHeight="1" x14ac:dyDescent="0.25">
      <c r="B56" s="225" t="s">
        <v>1626</v>
      </c>
      <c r="C56" s="225"/>
      <c r="D56" s="86">
        <f>DatosDelitos!F42-DatosDelitos!F44</f>
        <v>1</v>
      </c>
      <c r="E56" s="86">
        <f>DatosDelitos!G42-DatosDelitos!G44</f>
        <v>0</v>
      </c>
    </row>
    <row r="57" spans="2:5" ht="13.15" customHeight="1" x14ac:dyDescent="0.25">
      <c r="B57" s="225" t="s">
        <v>1627</v>
      </c>
      <c r="C57" s="225"/>
      <c r="D57" s="86">
        <f>DatosDelitos!F50</f>
        <v>2</v>
      </c>
      <c r="E57" s="86">
        <f>DatosDelitos!G50</f>
        <v>3</v>
      </c>
    </row>
    <row r="58" spans="2:5" ht="13.15" customHeight="1" x14ac:dyDescent="0.25">
      <c r="B58" s="225" t="s">
        <v>1628</v>
      </c>
      <c r="C58" s="225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5" t="s">
        <v>1653</v>
      </c>
      <c r="C59" s="225"/>
      <c r="D59" s="86">
        <f>DatosDelitos!F74</f>
        <v>0</v>
      </c>
      <c r="E59" s="86">
        <f>DatosDelitos!G74</f>
        <v>1</v>
      </c>
    </row>
    <row r="60" spans="2:5" ht="13.15" customHeight="1" x14ac:dyDescent="0.25">
      <c r="B60" s="225" t="s">
        <v>1630</v>
      </c>
      <c r="C60" s="225"/>
      <c r="D60" s="86">
        <f>DatosDelitos!F82</f>
        <v>0</v>
      </c>
      <c r="E60" s="86">
        <f>DatosDelitos!G82</f>
        <v>3</v>
      </c>
    </row>
    <row r="61" spans="2:5" ht="13.15" customHeight="1" x14ac:dyDescent="0.25">
      <c r="B61" s="225" t="s">
        <v>1631</v>
      </c>
      <c r="C61" s="225"/>
      <c r="D61" s="86">
        <f>DatosDelitos!F85</f>
        <v>12</v>
      </c>
      <c r="E61" s="86">
        <f>DatosDelitos!G85</f>
        <v>9</v>
      </c>
    </row>
    <row r="62" spans="2:5" ht="13.15" customHeight="1" x14ac:dyDescent="0.25">
      <c r="B62" s="225" t="s">
        <v>970</v>
      </c>
      <c r="C62" s="225"/>
      <c r="D62" s="86">
        <f>DatosDelitos!F97</f>
        <v>65</v>
      </c>
      <c r="E62" s="86">
        <f>DatosDelitos!G97</f>
        <v>53</v>
      </c>
    </row>
    <row r="63" spans="2:5" ht="27" customHeight="1" x14ac:dyDescent="0.25">
      <c r="B63" s="225" t="s">
        <v>1654</v>
      </c>
      <c r="C63" s="225"/>
      <c r="D63" s="86">
        <f>DatosDelitos!F131</f>
        <v>0</v>
      </c>
      <c r="E63" s="86">
        <f>DatosDelitos!G131</f>
        <v>0</v>
      </c>
    </row>
    <row r="64" spans="2:5" ht="13.15" customHeight="1" x14ac:dyDescent="0.25">
      <c r="B64" s="225" t="s">
        <v>1633</v>
      </c>
      <c r="C64" s="225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5" t="s">
        <v>1634</v>
      </c>
      <c r="C65" s="225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5" t="s">
        <v>1635</v>
      </c>
      <c r="C66" s="225"/>
      <c r="D66" s="86">
        <f>DatosDelitos!F147</f>
        <v>1</v>
      </c>
      <c r="E66" s="86">
        <f>DatosDelitos!G147</f>
        <v>1</v>
      </c>
    </row>
    <row r="67" spans="2:5" ht="13.15" customHeight="1" x14ac:dyDescent="0.25">
      <c r="B67" s="225" t="s">
        <v>1636</v>
      </c>
      <c r="C67" s="225"/>
      <c r="D67" s="86">
        <f>DatosDelitos!F156+SUM(DatosDelitos!F167:G172)</f>
        <v>0</v>
      </c>
      <c r="E67" s="86">
        <f>DatosDelitos!G156+SUM(DatosDelitos!G167:H172)</f>
        <v>39</v>
      </c>
    </row>
    <row r="68" spans="2:5" ht="13.15" customHeight="1" x14ac:dyDescent="0.25">
      <c r="B68" s="225" t="s">
        <v>1637</v>
      </c>
      <c r="C68" s="225"/>
      <c r="D68" s="86">
        <f>SUM(DatosDelitos!F173:G177)</f>
        <v>4</v>
      </c>
      <c r="E68" s="86">
        <f>SUM(DatosDelitos!G173:H177)</f>
        <v>110</v>
      </c>
    </row>
    <row r="69" spans="2:5" ht="13.15" customHeight="1" x14ac:dyDescent="0.25">
      <c r="B69" s="225" t="s">
        <v>1638</v>
      </c>
      <c r="C69" s="225"/>
      <c r="D69" s="86">
        <f>DatosDelitos!F178</f>
        <v>846</v>
      </c>
      <c r="E69" s="86">
        <f>DatosDelitos!G178</f>
        <v>809</v>
      </c>
    </row>
    <row r="70" spans="2:5" ht="13.15" customHeight="1" x14ac:dyDescent="0.25">
      <c r="B70" s="225" t="s">
        <v>1639</v>
      </c>
      <c r="C70" s="225"/>
      <c r="D70" s="86">
        <f>DatosDelitos!F186</f>
        <v>5</v>
      </c>
      <c r="E70" s="86">
        <f>DatosDelitos!G186</f>
        <v>6</v>
      </c>
    </row>
    <row r="71" spans="2:5" ht="13.15" customHeight="1" x14ac:dyDescent="0.25">
      <c r="B71" s="225" t="s">
        <v>1640</v>
      </c>
      <c r="C71" s="225"/>
      <c r="D71" s="86">
        <f>DatosDelitos!F201</f>
        <v>7</v>
      </c>
      <c r="E71" s="86">
        <f>DatosDelitos!G201</f>
        <v>10</v>
      </c>
    </row>
    <row r="72" spans="2:5" ht="13.15" customHeight="1" x14ac:dyDescent="0.25">
      <c r="B72" s="225" t="s">
        <v>1641</v>
      </c>
      <c r="C72" s="225"/>
      <c r="D72" s="86">
        <f>DatosDelitos!F223</f>
        <v>161</v>
      </c>
      <c r="E72" s="86">
        <f>DatosDelitos!G223</f>
        <v>131</v>
      </c>
    </row>
    <row r="73" spans="2:5" ht="13.15" customHeight="1" x14ac:dyDescent="0.25">
      <c r="B73" s="225" t="s">
        <v>1642</v>
      </c>
      <c r="C73" s="225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5" t="s">
        <v>1643</v>
      </c>
      <c r="C74" s="225"/>
      <c r="D74" s="86">
        <f>DatosDelitos!F271</f>
        <v>42</v>
      </c>
      <c r="E74" s="86">
        <f>DatosDelitos!G271</f>
        <v>37</v>
      </c>
    </row>
    <row r="75" spans="2:5" ht="38.25" customHeight="1" x14ac:dyDescent="0.25">
      <c r="B75" s="225" t="s">
        <v>1644</v>
      </c>
      <c r="C75" s="225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5" t="s">
        <v>1645</v>
      </c>
      <c r="C76" s="225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5" t="s">
        <v>1646</v>
      </c>
      <c r="C77" s="225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5" t="s">
        <v>1647</v>
      </c>
      <c r="C78" s="225"/>
      <c r="D78" s="86">
        <f>DatosDelitos!F323</f>
        <v>2</v>
      </c>
      <c r="E78" s="86">
        <f>DatosDelitos!G323</f>
        <v>0</v>
      </c>
    </row>
    <row r="79" spans="2:5" ht="15" customHeight="1" x14ac:dyDescent="0.25">
      <c r="B79" s="227" t="s">
        <v>1648</v>
      </c>
      <c r="C79" s="227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7" t="s">
        <v>947</v>
      </c>
      <c r="C80" s="227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7" t="s">
        <v>1649</v>
      </c>
      <c r="C81" s="227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7" t="s">
        <v>1655</v>
      </c>
      <c r="C82" s="227"/>
      <c r="D82" s="86">
        <f>SUM(D49:D81)</f>
        <v>1583</v>
      </c>
      <c r="E82" s="86">
        <f>SUM(E49:E81)</f>
        <v>1446</v>
      </c>
    </row>
    <row r="84" spans="2:13" s="89" customFormat="1" ht="15.75" x14ac:dyDescent="0.25">
      <c r="B84" s="87" t="s">
        <v>1656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5" t="s">
        <v>1623</v>
      </c>
      <c r="C87" s="225"/>
      <c r="D87" s="86">
        <f>DatosDelitos!N5+DatosDelitos!N13-DatosDelitos!N17</f>
        <v>4</v>
      </c>
    </row>
    <row r="88" spans="2:13" ht="13.15" customHeight="1" x14ac:dyDescent="0.25">
      <c r="B88" s="225" t="s">
        <v>324</v>
      </c>
      <c r="C88" s="225"/>
      <c r="D88" s="86">
        <f>DatosDelitos!N10</f>
        <v>0</v>
      </c>
    </row>
    <row r="89" spans="2:13" ht="13.15" customHeight="1" x14ac:dyDescent="0.25">
      <c r="B89" s="225" t="s">
        <v>342</v>
      </c>
      <c r="C89" s="225"/>
      <c r="D89" s="86">
        <f>DatosDelitos!N20</f>
        <v>0</v>
      </c>
    </row>
    <row r="90" spans="2:13" ht="13.15" customHeight="1" x14ac:dyDescent="0.25">
      <c r="B90" s="225" t="s">
        <v>347</v>
      </c>
      <c r="C90" s="225"/>
      <c r="D90" s="86">
        <f>DatosDelitos!N23</f>
        <v>0</v>
      </c>
    </row>
    <row r="91" spans="2:13" ht="13.15" customHeight="1" x14ac:dyDescent="0.25">
      <c r="B91" s="225" t="s">
        <v>1657</v>
      </c>
      <c r="C91" s="225"/>
      <c r="D91" s="86">
        <f>SUM(DatosDelitos!N17,DatosDelitos!N44)</f>
        <v>3</v>
      </c>
    </row>
    <row r="92" spans="2:13" ht="13.15" customHeight="1" x14ac:dyDescent="0.25">
      <c r="B92" s="225" t="s">
        <v>1625</v>
      </c>
      <c r="C92" s="225"/>
      <c r="D92" s="86">
        <f>DatosDelitos!N30</f>
        <v>1</v>
      </c>
    </row>
    <row r="93" spans="2:13" ht="13.15" customHeight="1" x14ac:dyDescent="0.25">
      <c r="B93" s="225" t="s">
        <v>1626</v>
      </c>
      <c r="C93" s="225"/>
      <c r="D93" s="86">
        <f>DatosDelitos!N42-DatosDelitos!N44</f>
        <v>2</v>
      </c>
    </row>
    <row r="94" spans="2:13" ht="13.15" customHeight="1" x14ac:dyDescent="0.25">
      <c r="B94" s="225" t="s">
        <v>1627</v>
      </c>
      <c r="C94" s="225"/>
      <c r="D94" s="86">
        <f>DatosDelitos!N50</f>
        <v>7</v>
      </c>
    </row>
    <row r="95" spans="2:13" ht="13.15" customHeight="1" x14ac:dyDescent="0.25">
      <c r="B95" s="225" t="s">
        <v>1628</v>
      </c>
      <c r="C95" s="225"/>
      <c r="D95" s="86">
        <f>DatosDelitos!N72</f>
        <v>1</v>
      </c>
    </row>
    <row r="96" spans="2:13" ht="27" customHeight="1" x14ac:dyDescent="0.25">
      <c r="B96" s="225" t="s">
        <v>1653</v>
      </c>
      <c r="C96" s="225"/>
      <c r="D96" s="86">
        <f>DatosDelitos!N74</f>
        <v>1</v>
      </c>
    </row>
    <row r="97" spans="2:4" ht="13.15" customHeight="1" x14ac:dyDescent="0.25">
      <c r="B97" s="225" t="s">
        <v>1630</v>
      </c>
      <c r="C97" s="225"/>
      <c r="D97" s="86">
        <f>DatosDelitos!N82</f>
        <v>1</v>
      </c>
    </row>
    <row r="98" spans="2:4" ht="13.15" customHeight="1" x14ac:dyDescent="0.25">
      <c r="B98" s="225" t="s">
        <v>1631</v>
      </c>
      <c r="C98" s="225"/>
      <c r="D98" s="86">
        <f>DatosDelitos!N85</f>
        <v>38</v>
      </c>
    </row>
    <row r="99" spans="2:4" ht="13.15" customHeight="1" x14ac:dyDescent="0.25">
      <c r="B99" s="225" t="s">
        <v>970</v>
      </c>
      <c r="C99" s="225"/>
      <c r="D99" s="86">
        <f>DatosDelitos!N97</f>
        <v>31</v>
      </c>
    </row>
    <row r="100" spans="2:4" ht="27" customHeight="1" x14ac:dyDescent="0.25">
      <c r="B100" s="225" t="s">
        <v>1654</v>
      </c>
      <c r="C100" s="225"/>
      <c r="D100" s="86">
        <f>DatosDelitos!N131</f>
        <v>2</v>
      </c>
    </row>
    <row r="101" spans="2:4" ht="13.15" customHeight="1" x14ac:dyDescent="0.25">
      <c r="B101" s="225" t="s">
        <v>1633</v>
      </c>
      <c r="C101" s="225"/>
      <c r="D101" s="86">
        <f>DatosDelitos!N137</f>
        <v>3</v>
      </c>
    </row>
    <row r="102" spans="2:4" ht="13.15" customHeight="1" x14ac:dyDescent="0.25">
      <c r="B102" s="225" t="s">
        <v>1634</v>
      </c>
      <c r="C102" s="225"/>
      <c r="D102" s="86">
        <f>DatosDelitos!N144</f>
        <v>0</v>
      </c>
    </row>
    <row r="103" spans="2:4" ht="13.15" customHeight="1" x14ac:dyDescent="0.25">
      <c r="B103" s="225" t="s">
        <v>1658</v>
      </c>
      <c r="C103" s="225"/>
      <c r="D103" s="86">
        <f>DatosDelitos!N148</f>
        <v>3</v>
      </c>
    </row>
    <row r="104" spans="2:4" ht="13.15" customHeight="1" x14ac:dyDescent="0.25">
      <c r="B104" s="225" t="s">
        <v>1181</v>
      </c>
      <c r="C104" s="225"/>
      <c r="D104" s="86">
        <f>SUM(DatosDelitos!N149,DatosDelitos!N150)</f>
        <v>0</v>
      </c>
    </row>
    <row r="105" spans="2:4" ht="13.15" customHeight="1" x14ac:dyDescent="0.25">
      <c r="B105" s="225" t="s">
        <v>1179</v>
      </c>
      <c r="C105" s="225"/>
      <c r="D105" s="86">
        <f>SUM(DatosDelitos!N151:N155)</f>
        <v>11</v>
      </c>
    </row>
    <row r="106" spans="2:4" ht="13.15" customHeight="1" x14ac:dyDescent="0.25">
      <c r="B106" s="225" t="s">
        <v>1636</v>
      </c>
      <c r="C106" s="225"/>
      <c r="D106" s="86">
        <f>SUM(SUM(DatosDelitos!N157:N160),SUM(DatosDelitos!N167:N172))</f>
        <v>1</v>
      </c>
    </row>
    <row r="107" spans="2:4" ht="13.15" customHeight="1" x14ac:dyDescent="0.25">
      <c r="B107" s="225" t="s">
        <v>1659</v>
      </c>
      <c r="C107" s="225"/>
      <c r="D107" s="86">
        <f>SUM(DatosDelitos!N161:N165)</f>
        <v>23</v>
      </c>
    </row>
    <row r="108" spans="2:4" ht="13.15" customHeight="1" x14ac:dyDescent="0.25">
      <c r="B108" s="225" t="s">
        <v>1637</v>
      </c>
      <c r="C108" s="225"/>
      <c r="D108" s="86">
        <f>SUM(DatosDelitos!N173:N177)</f>
        <v>1</v>
      </c>
    </row>
    <row r="109" spans="2:4" ht="13.15" customHeight="1" x14ac:dyDescent="0.25">
      <c r="B109" s="225" t="s">
        <v>1638</v>
      </c>
      <c r="C109" s="225"/>
      <c r="D109" s="86">
        <f>DatosDelitos!N178</f>
        <v>7</v>
      </c>
    </row>
    <row r="110" spans="2:4" ht="13.15" customHeight="1" x14ac:dyDescent="0.25">
      <c r="B110" s="225" t="s">
        <v>1639</v>
      </c>
      <c r="C110" s="225"/>
      <c r="D110" s="86">
        <f>DatosDelitos!N186</f>
        <v>7</v>
      </c>
    </row>
    <row r="111" spans="2:4" ht="13.15" customHeight="1" x14ac:dyDescent="0.25">
      <c r="B111" s="225" t="s">
        <v>1640</v>
      </c>
      <c r="C111" s="225"/>
      <c r="D111" s="86">
        <f>DatosDelitos!N201</f>
        <v>25</v>
      </c>
    </row>
    <row r="112" spans="2:4" ht="13.15" customHeight="1" x14ac:dyDescent="0.25">
      <c r="B112" s="225" t="s">
        <v>1641</v>
      </c>
      <c r="C112" s="225"/>
      <c r="D112" s="86">
        <f>DatosDelitos!N223</f>
        <v>3</v>
      </c>
    </row>
    <row r="113" spans="2:4" ht="13.15" customHeight="1" x14ac:dyDescent="0.25">
      <c r="B113" s="225" t="s">
        <v>1642</v>
      </c>
      <c r="C113" s="225"/>
      <c r="D113" s="86">
        <f>DatosDelitos!N244</f>
        <v>5</v>
      </c>
    </row>
    <row r="114" spans="2:4" ht="13.15" customHeight="1" x14ac:dyDescent="0.25">
      <c r="B114" s="225" t="s">
        <v>1643</v>
      </c>
      <c r="C114" s="225"/>
      <c r="D114" s="86">
        <f>DatosDelitos!N271</f>
        <v>2</v>
      </c>
    </row>
    <row r="115" spans="2:4" ht="38.25" customHeight="1" x14ac:dyDescent="0.25">
      <c r="B115" s="225" t="s">
        <v>1644</v>
      </c>
      <c r="C115" s="225"/>
      <c r="D115" s="86">
        <f>DatosDelitos!N301</f>
        <v>0</v>
      </c>
    </row>
    <row r="116" spans="2:4" ht="13.15" customHeight="1" x14ac:dyDescent="0.25">
      <c r="B116" s="225" t="s">
        <v>1645</v>
      </c>
      <c r="C116" s="225"/>
      <c r="D116" s="86">
        <f>DatosDelitos!N305</f>
        <v>0</v>
      </c>
    </row>
    <row r="117" spans="2:4" ht="13.15" customHeight="1" x14ac:dyDescent="0.25">
      <c r="B117" s="225" t="s">
        <v>1646</v>
      </c>
      <c r="C117" s="225"/>
      <c r="D117" s="86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6">
        <f>DatosDelitos!N318</f>
        <v>1</v>
      </c>
    </row>
    <row r="119" spans="2:4" ht="13.9" customHeight="1" x14ac:dyDescent="0.25">
      <c r="B119" s="225" t="s">
        <v>1647</v>
      </c>
      <c r="C119" s="225"/>
      <c r="D119" s="86">
        <f>DatosDelitos!N323</f>
        <v>1</v>
      </c>
    </row>
    <row r="120" spans="2:4" ht="12.75" customHeight="1" x14ac:dyDescent="0.25">
      <c r="B120" s="227" t="s">
        <v>1648</v>
      </c>
      <c r="C120" s="227"/>
      <c r="D120" s="86">
        <f>DatosDelitos!N325</f>
        <v>0</v>
      </c>
    </row>
    <row r="121" spans="2:4" ht="15" customHeight="1" x14ac:dyDescent="0.25">
      <c r="B121" s="227" t="s">
        <v>947</v>
      </c>
      <c r="C121" s="227"/>
      <c r="D121" s="86">
        <f>DatosDelitos!N337</f>
        <v>1</v>
      </c>
    </row>
    <row r="122" spans="2:4" ht="15" customHeight="1" x14ac:dyDescent="0.25">
      <c r="B122" s="227" t="s">
        <v>1649</v>
      </c>
      <c r="C122" s="227"/>
      <c r="D122" s="86">
        <f>DatosDelitos!N339</f>
        <v>0</v>
      </c>
    </row>
    <row r="123" spans="2:4" ht="15" customHeight="1" x14ac:dyDescent="0.25">
      <c r="B123" s="225" t="s">
        <v>1655</v>
      </c>
      <c r="C123" s="225"/>
      <c r="D123" s="86">
        <f>SUM(D87:D122)</f>
        <v>185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9" t="s">
        <v>313</v>
      </c>
      <c r="B5" s="190"/>
      <c r="C5" s="27">
        <v>18</v>
      </c>
      <c r="D5" s="27">
        <v>31</v>
      </c>
      <c r="E5" s="28">
        <v>-0.41935483870967699</v>
      </c>
      <c r="F5" s="27">
        <v>0</v>
      </c>
      <c r="G5" s="27">
        <v>0</v>
      </c>
      <c r="H5" s="27">
        <v>9</v>
      </c>
      <c r="I5" s="27">
        <v>6</v>
      </c>
      <c r="J5" s="27">
        <v>1</v>
      </c>
      <c r="K5" s="27">
        <v>1</v>
      </c>
      <c r="L5" s="27">
        <v>5</v>
      </c>
      <c r="M5" s="27">
        <v>4</v>
      </c>
      <c r="N5" s="27">
        <v>0</v>
      </c>
      <c r="O5" s="27">
        <v>10</v>
      </c>
      <c r="P5" s="29">
        <v>5</v>
      </c>
    </row>
    <row r="6" spans="1:16" x14ac:dyDescent="0.25">
      <c r="A6" s="30" t="s">
        <v>314</v>
      </c>
      <c r="B6" s="30" t="s">
        <v>315</v>
      </c>
      <c r="C6" s="14">
        <v>6</v>
      </c>
      <c r="D6" s="14">
        <v>8</v>
      </c>
      <c r="E6" s="31">
        <v>-0.25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0</v>
      </c>
      <c r="L6" s="14">
        <v>5</v>
      </c>
      <c r="M6" s="14">
        <v>2</v>
      </c>
      <c r="N6" s="14">
        <v>0</v>
      </c>
      <c r="O6" s="14">
        <v>6</v>
      </c>
      <c r="P6" s="24">
        <v>3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2</v>
      </c>
      <c r="N7" s="14">
        <v>0</v>
      </c>
      <c r="O7" s="14">
        <v>0</v>
      </c>
      <c r="P7" s="24">
        <v>1</v>
      </c>
    </row>
    <row r="8" spans="1:16" x14ac:dyDescent="0.25">
      <c r="A8" s="30" t="s">
        <v>318</v>
      </c>
      <c r="B8" s="30" t="s">
        <v>319</v>
      </c>
      <c r="C8" s="14">
        <v>12</v>
      </c>
      <c r="D8" s="14">
        <v>23</v>
      </c>
      <c r="E8" s="31">
        <v>-0.47826086956521702</v>
      </c>
      <c r="F8" s="14">
        <v>0</v>
      </c>
      <c r="G8" s="14">
        <v>0</v>
      </c>
      <c r="H8" s="14">
        <v>9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4</v>
      </c>
      <c r="P8" s="24">
        <v>1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9" t="s">
        <v>322</v>
      </c>
      <c r="B10" s="190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9" t="s">
        <v>327</v>
      </c>
      <c r="B13" s="190"/>
      <c r="C13" s="27">
        <v>4661</v>
      </c>
      <c r="D13" s="27">
        <v>4615</v>
      </c>
      <c r="E13" s="28">
        <v>9.96749729144095E-3</v>
      </c>
      <c r="F13" s="27">
        <v>261</v>
      </c>
      <c r="G13" s="27">
        <v>130</v>
      </c>
      <c r="H13" s="27">
        <v>491</v>
      </c>
      <c r="I13" s="27">
        <v>266</v>
      </c>
      <c r="J13" s="27">
        <v>6</v>
      </c>
      <c r="K13" s="27">
        <v>0</v>
      </c>
      <c r="L13" s="27">
        <v>0</v>
      </c>
      <c r="M13" s="27">
        <v>1</v>
      </c>
      <c r="N13" s="27">
        <v>6</v>
      </c>
      <c r="O13" s="27">
        <v>12</v>
      </c>
      <c r="P13" s="29">
        <v>353</v>
      </c>
    </row>
    <row r="14" spans="1:16" x14ac:dyDescent="0.25">
      <c r="A14" s="30" t="s">
        <v>328</v>
      </c>
      <c r="B14" s="30" t="s">
        <v>329</v>
      </c>
      <c r="C14" s="14">
        <v>2693</v>
      </c>
      <c r="D14" s="14">
        <v>2734</v>
      </c>
      <c r="E14" s="31">
        <v>-1.4996342355522999E-2</v>
      </c>
      <c r="F14" s="14">
        <v>15</v>
      </c>
      <c r="G14" s="14">
        <v>53</v>
      </c>
      <c r="H14" s="14">
        <v>243</v>
      </c>
      <c r="I14" s="14">
        <v>154</v>
      </c>
      <c r="J14" s="14">
        <v>3</v>
      </c>
      <c r="K14" s="14">
        <v>0</v>
      </c>
      <c r="L14" s="14">
        <v>0</v>
      </c>
      <c r="M14" s="14">
        <v>0</v>
      </c>
      <c r="N14" s="14">
        <v>4</v>
      </c>
      <c r="O14" s="14">
        <v>9</v>
      </c>
      <c r="P14" s="24">
        <v>171</v>
      </c>
    </row>
    <row r="15" spans="1:16" x14ac:dyDescent="0.25">
      <c r="A15" s="30" t="s">
        <v>330</v>
      </c>
      <c r="B15" s="30" t="s">
        <v>331</v>
      </c>
      <c r="C15" s="14">
        <v>2</v>
      </c>
      <c r="D15" s="14">
        <v>5</v>
      </c>
      <c r="E15" s="31">
        <v>-0.6</v>
      </c>
      <c r="F15" s="14">
        <v>0</v>
      </c>
      <c r="G15" s="14">
        <v>1</v>
      </c>
      <c r="H15" s="14">
        <v>0</v>
      </c>
      <c r="I15" s="14">
        <v>18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1</v>
      </c>
    </row>
    <row r="16" spans="1:16" x14ac:dyDescent="0.25">
      <c r="A16" s="30" t="s">
        <v>332</v>
      </c>
      <c r="B16" s="30" t="s">
        <v>333</v>
      </c>
      <c r="C16" s="14">
        <v>1441</v>
      </c>
      <c r="D16" s="14">
        <v>1398</v>
      </c>
      <c r="E16" s="31">
        <v>3.0758226037195999E-2</v>
      </c>
      <c r="F16" s="14">
        <v>3</v>
      </c>
      <c r="G16" s="14">
        <v>12</v>
      </c>
      <c r="H16" s="14">
        <v>38</v>
      </c>
      <c r="I16" s="14">
        <v>26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10</v>
      </c>
    </row>
    <row r="17" spans="1:16" ht="33.75" x14ac:dyDescent="0.25">
      <c r="A17" s="30" t="s">
        <v>334</v>
      </c>
      <c r="B17" s="30" t="s">
        <v>335</v>
      </c>
      <c r="C17" s="14">
        <v>525</v>
      </c>
      <c r="D17" s="14">
        <v>478</v>
      </c>
      <c r="E17" s="31">
        <v>9.8326359832636004E-2</v>
      </c>
      <c r="F17" s="14">
        <v>243</v>
      </c>
      <c r="G17" s="14">
        <v>64</v>
      </c>
      <c r="H17" s="14">
        <v>210</v>
      </c>
      <c r="I17" s="14">
        <v>67</v>
      </c>
      <c r="J17" s="14">
        <v>3</v>
      </c>
      <c r="K17" s="14">
        <v>0</v>
      </c>
      <c r="L17" s="14">
        <v>0</v>
      </c>
      <c r="M17" s="14">
        <v>1</v>
      </c>
      <c r="N17" s="14">
        <v>2</v>
      </c>
      <c r="O17" s="14">
        <v>3</v>
      </c>
      <c r="P17" s="24">
        <v>171</v>
      </c>
    </row>
    <row r="18" spans="1:16" x14ac:dyDescent="0.25">
      <c r="A18" s="30" t="s">
        <v>336</v>
      </c>
      <c r="B18" s="30" t="s">
        <v>337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9" t="s">
        <v>340</v>
      </c>
      <c r="B20" s="190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9" t="s">
        <v>345</v>
      </c>
      <c r="B23" s="190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9" t="s">
        <v>358</v>
      </c>
      <c r="B30" s="190"/>
      <c r="C30" s="27">
        <v>544</v>
      </c>
      <c r="D30" s="27">
        <v>483</v>
      </c>
      <c r="E30" s="28">
        <v>0.126293995859213</v>
      </c>
      <c r="F30" s="27">
        <v>113</v>
      </c>
      <c r="G30" s="27">
        <v>79</v>
      </c>
      <c r="H30" s="27">
        <v>102</v>
      </c>
      <c r="I30" s="27">
        <v>99</v>
      </c>
      <c r="J30" s="27">
        <v>2</v>
      </c>
      <c r="K30" s="27">
        <v>0</v>
      </c>
      <c r="L30" s="27">
        <v>0</v>
      </c>
      <c r="M30" s="27">
        <v>0</v>
      </c>
      <c r="N30" s="27">
        <v>1</v>
      </c>
      <c r="O30" s="27">
        <v>1</v>
      </c>
      <c r="P30" s="29">
        <v>119</v>
      </c>
    </row>
    <row r="31" spans="1:16" x14ac:dyDescent="0.25">
      <c r="A31" s="30" t="s">
        <v>359</v>
      </c>
      <c r="B31" s="30" t="s">
        <v>360</v>
      </c>
      <c r="C31" s="14">
        <v>3</v>
      </c>
      <c r="D31" s="14">
        <v>6</v>
      </c>
      <c r="E31" s="31">
        <v>-0.5</v>
      </c>
      <c r="F31" s="14">
        <v>0</v>
      </c>
      <c r="G31" s="14">
        <v>0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1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278</v>
      </c>
      <c r="D33" s="14">
        <v>232</v>
      </c>
      <c r="E33" s="31">
        <v>0.198275862068966</v>
      </c>
      <c r="F33" s="14">
        <v>4</v>
      </c>
      <c r="G33" s="14">
        <v>24</v>
      </c>
      <c r="H33" s="14">
        <v>35</v>
      </c>
      <c r="I33" s="14">
        <v>38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24">
        <v>20</v>
      </c>
    </row>
    <row r="34" spans="1:16" x14ac:dyDescent="0.25">
      <c r="A34" s="30" t="s">
        <v>365</v>
      </c>
      <c r="B34" s="30" t="s">
        <v>366</v>
      </c>
      <c r="C34" s="14">
        <v>4</v>
      </c>
      <c r="D34" s="14">
        <v>2</v>
      </c>
      <c r="E34" s="31">
        <v>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25">
      <c r="A35" s="30" t="s">
        <v>367</v>
      </c>
      <c r="B35" s="30" t="s">
        <v>368</v>
      </c>
      <c r="C35" s="14">
        <v>140</v>
      </c>
      <c r="D35" s="14">
        <v>124</v>
      </c>
      <c r="E35" s="31">
        <v>0.12903225806451599</v>
      </c>
      <c r="F35" s="14">
        <v>3</v>
      </c>
      <c r="G35" s="14">
        <v>1</v>
      </c>
      <c r="H35" s="14">
        <v>13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7</v>
      </c>
    </row>
    <row r="36" spans="1:16" ht="22.5" x14ac:dyDescent="0.25">
      <c r="A36" s="30" t="s">
        <v>369</v>
      </c>
      <c r="B36" s="30" t="s">
        <v>370</v>
      </c>
      <c r="C36" s="14">
        <v>49</v>
      </c>
      <c r="D36" s="14">
        <v>51</v>
      </c>
      <c r="E36" s="31">
        <v>-3.9215686274509803E-2</v>
      </c>
      <c r="F36" s="14">
        <v>67</v>
      </c>
      <c r="G36" s="14">
        <v>37</v>
      </c>
      <c r="H36" s="14">
        <v>20</v>
      </c>
      <c r="I36" s="14">
        <v>39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66</v>
      </c>
    </row>
    <row r="37" spans="1:16" ht="22.5" x14ac:dyDescent="0.25">
      <c r="A37" s="30" t="s">
        <v>371</v>
      </c>
      <c r="B37" s="30" t="s">
        <v>372</v>
      </c>
      <c r="C37" s="14">
        <v>23</v>
      </c>
      <c r="D37" s="14">
        <v>20</v>
      </c>
      <c r="E37" s="31">
        <v>0.15</v>
      </c>
      <c r="F37" s="14">
        <v>27</v>
      </c>
      <c r="G37" s="14">
        <v>7</v>
      </c>
      <c r="H37" s="14">
        <v>8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12</v>
      </c>
    </row>
    <row r="38" spans="1:16" ht="22.5" x14ac:dyDescent="0.25">
      <c r="A38" s="30" t="s">
        <v>373</v>
      </c>
      <c r="B38" s="30" t="s">
        <v>374</v>
      </c>
      <c r="C38" s="14">
        <v>11</v>
      </c>
      <c r="D38" s="14">
        <v>6</v>
      </c>
      <c r="E38" s="31">
        <v>0.83333333333333304</v>
      </c>
      <c r="F38" s="14">
        <v>10</v>
      </c>
      <c r="G38" s="14">
        <v>6</v>
      </c>
      <c r="H38" s="14">
        <v>13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7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36</v>
      </c>
      <c r="D41" s="14">
        <v>41</v>
      </c>
      <c r="E41" s="31">
        <v>-0.12195121951219499</v>
      </c>
      <c r="F41" s="14">
        <v>2</v>
      </c>
      <c r="G41" s="14">
        <v>4</v>
      </c>
      <c r="H41" s="14">
        <v>10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7</v>
      </c>
    </row>
    <row r="42" spans="1:16" x14ac:dyDescent="0.25">
      <c r="A42" s="189" t="s">
        <v>381</v>
      </c>
      <c r="B42" s="190"/>
      <c r="C42" s="27">
        <v>212</v>
      </c>
      <c r="D42" s="27">
        <v>199</v>
      </c>
      <c r="E42" s="28">
        <v>6.5326633165829096E-2</v>
      </c>
      <c r="F42" s="27">
        <v>62</v>
      </c>
      <c r="G42" s="27">
        <v>25</v>
      </c>
      <c r="H42" s="27">
        <v>76</v>
      </c>
      <c r="I42" s="27">
        <v>37</v>
      </c>
      <c r="J42" s="27">
        <v>0</v>
      </c>
      <c r="K42" s="27">
        <v>0</v>
      </c>
      <c r="L42" s="27">
        <v>0</v>
      </c>
      <c r="M42" s="27">
        <v>0</v>
      </c>
      <c r="N42" s="27">
        <v>3</v>
      </c>
      <c r="O42" s="27">
        <v>0</v>
      </c>
      <c r="P42" s="29">
        <v>10</v>
      </c>
    </row>
    <row r="43" spans="1:16" x14ac:dyDescent="0.25">
      <c r="A43" s="30" t="s">
        <v>382</v>
      </c>
      <c r="B43" s="30" t="s">
        <v>383</v>
      </c>
      <c r="C43" s="14">
        <v>4</v>
      </c>
      <c r="D43" s="14">
        <v>6</v>
      </c>
      <c r="E43" s="31">
        <v>-0.33333333333333298</v>
      </c>
      <c r="F43" s="14">
        <v>1</v>
      </c>
      <c r="G43" s="14">
        <v>0</v>
      </c>
      <c r="H43" s="14">
        <v>4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200</v>
      </c>
      <c r="D44" s="14">
        <v>187</v>
      </c>
      <c r="E44" s="31">
        <v>6.9518716577540093E-2</v>
      </c>
      <c r="F44" s="14">
        <v>61</v>
      </c>
      <c r="G44" s="14">
        <v>25</v>
      </c>
      <c r="H44" s="14">
        <v>71</v>
      </c>
      <c r="I44" s="14">
        <v>36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4">
        <v>10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6</v>
      </c>
      <c r="D48" s="14">
        <v>3</v>
      </c>
      <c r="E48" s="31">
        <v>1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2</v>
      </c>
      <c r="D49" s="14">
        <v>2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9" t="s">
        <v>396</v>
      </c>
      <c r="B50" s="190"/>
      <c r="C50" s="27">
        <v>210</v>
      </c>
      <c r="D50" s="27">
        <v>116</v>
      </c>
      <c r="E50" s="28">
        <v>0.81034482758620696</v>
      </c>
      <c r="F50" s="27">
        <v>2</v>
      </c>
      <c r="G50" s="27">
        <v>3</v>
      </c>
      <c r="H50" s="27">
        <v>51</v>
      </c>
      <c r="I50" s="27">
        <v>26</v>
      </c>
      <c r="J50" s="27">
        <v>14</v>
      </c>
      <c r="K50" s="27">
        <v>11</v>
      </c>
      <c r="L50" s="27">
        <v>0</v>
      </c>
      <c r="M50" s="27">
        <v>0</v>
      </c>
      <c r="N50" s="27">
        <v>7</v>
      </c>
      <c r="O50" s="27">
        <v>12</v>
      </c>
      <c r="P50" s="29">
        <v>26</v>
      </c>
    </row>
    <row r="51" spans="1:16" x14ac:dyDescent="0.25">
      <c r="A51" s="30" t="s">
        <v>397</v>
      </c>
      <c r="B51" s="30" t="s">
        <v>398</v>
      </c>
      <c r="C51" s="14">
        <v>72</v>
      </c>
      <c r="D51" s="14">
        <v>39</v>
      </c>
      <c r="E51" s="31">
        <v>0.84615384615384603</v>
      </c>
      <c r="F51" s="14">
        <v>0</v>
      </c>
      <c r="G51" s="14">
        <v>0</v>
      </c>
      <c r="H51" s="14">
        <v>0</v>
      </c>
      <c r="I51" s="14">
        <v>0</v>
      </c>
      <c r="J51" s="14">
        <v>10</v>
      </c>
      <c r="K51" s="14">
        <v>1</v>
      </c>
      <c r="L51" s="14">
        <v>0</v>
      </c>
      <c r="M51" s="14">
        <v>0</v>
      </c>
      <c r="N51" s="14">
        <v>0</v>
      </c>
      <c r="O51" s="14">
        <v>7</v>
      </c>
      <c r="P51" s="24">
        <v>0</v>
      </c>
    </row>
    <row r="52" spans="1:16" x14ac:dyDescent="0.25">
      <c r="A52" s="30" t="s">
        <v>399</v>
      </c>
      <c r="B52" s="30" t="s">
        <v>400</v>
      </c>
      <c r="C52" s="14">
        <v>1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66</v>
      </c>
      <c r="D53" s="14">
        <v>29</v>
      </c>
      <c r="E53" s="31">
        <v>1.27586206896552</v>
      </c>
      <c r="F53" s="14">
        <v>1</v>
      </c>
      <c r="G53" s="14">
        <v>0</v>
      </c>
      <c r="H53" s="14">
        <v>26</v>
      </c>
      <c r="I53" s="14">
        <v>9</v>
      </c>
      <c r="J53" s="14">
        <v>2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 s="24">
        <v>6</v>
      </c>
    </row>
    <row r="54" spans="1:16" ht="22.5" x14ac:dyDescent="0.25">
      <c r="A54" s="30" t="s">
        <v>403</v>
      </c>
      <c r="B54" s="30" t="s">
        <v>404</v>
      </c>
      <c r="C54" s="14">
        <v>2</v>
      </c>
      <c r="D54" s="14">
        <v>3</v>
      </c>
      <c r="E54" s="31">
        <v>-0.33333333333333298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407</v>
      </c>
      <c r="B56" s="30" t="s">
        <v>408</v>
      </c>
      <c r="C56" s="14">
        <v>8</v>
      </c>
      <c r="D56" s="14">
        <v>8</v>
      </c>
      <c r="E56" s="31">
        <v>0</v>
      </c>
      <c r="F56" s="14">
        <v>0</v>
      </c>
      <c r="G56" s="14">
        <v>1</v>
      </c>
      <c r="H56" s="14">
        <v>6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409</v>
      </c>
      <c r="B57" s="30" t="s">
        <v>410</v>
      </c>
      <c r="C57" s="14">
        <v>7</v>
      </c>
      <c r="D57" s="14">
        <v>5</v>
      </c>
      <c r="E57" s="31">
        <v>0.4</v>
      </c>
      <c r="F57" s="14">
        <v>1</v>
      </c>
      <c r="G57" s="14">
        <v>1</v>
      </c>
      <c r="H57" s="14">
        <v>3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411</v>
      </c>
      <c r="B58" s="30" t="s">
        <v>412</v>
      </c>
      <c r="C58" s="14">
        <v>1</v>
      </c>
      <c r="D58" s="14">
        <v>1</v>
      </c>
      <c r="E58" s="31">
        <v>0</v>
      </c>
      <c r="F58" s="14">
        <v>0</v>
      </c>
      <c r="G58" s="14">
        <v>0</v>
      </c>
      <c r="H58" s="14">
        <v>2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0</v>
      </c>
      <c r="D59" s="14">
        <v>2</v>
      </c>
      <c r="E59" s="31">
        <v>-1</v>
      </c>
      <c r="F59" s="14">
        <v>0</v>
      </c>
      <c r="G59" s="14">
        <v>0</v>
      </c>
      <c r="H59" s="14">
        <v>3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415</v>
      </c>
      <c r="B60" s="30" t="s">
        <v>416</v>
      </c>
      <c r="C60" s="14">
        <v>5</v>
      </c>
      <c r="D60" s="14">
        <v>2</v>
      </c>
      <c r="E60" s="31">
        <v>1.5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417</v>
      </c>
      <c r="B61" s="30" t="s">
        <v>418</v>
      </c>
      <c r="C61" s="14">
        <v>6</v>
      </c>
      <c r="D61" s="14">
        <v>2</v>
      </c>
      <c r="E61" s="31">
        <v>2</v>
      </c>
      <c r="F61" s="14">
        <v>0</v>
      </c>
      <c r="G61" s="14">
        <v>1</v>
      </c>
      <c r="H61" s="14">
        <v>2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25">
      <c r="A62" s="30" t="s">
        <v>419</v>
      </c>
      <c r="B62" s="30" t="s">
        <v>420</v>
      </c>
      <c r="C62" s="14">
        <v>12</v>
      </c>
      <c r="D62" s="14">
        <v>2</v>
      </c>
      <c r="E62" s="31">
        <v>5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4">
        <v>1</v>
      </c>
    </row>
    <row r="63" spans="1:16" ht="22.5" x14ac:dyDescent="0.25">
      <c r="A63" s="30" t="s">
        <v>421</v>
      </c>
      <c r="B63" s="30" t="s">
        <v>422</v>
      </c>
      <c r="C63" s="14">
        <v>20</v>
      </c>
      <c r="D63" s="14">
        <v>17</v>
      </c>
      <c r="E63" s="31">
        <v>0.17647058823529399</v>
      </c>
      <c r="F63" s="14">
        <v>0</v>
      </c>
      <c r="G63" s="14">
        <v>0</v>
      </c>
      <c r="H63" s="14">
        <v>2</v>
      </c>
      <c r="I63" s="14">
        <v>9</v>
      </c>
      <c r="J63" s="14">
        <v>1</v>
      </c>
      <c r="K63" s="14">
        <v>5</v>
      </c>
      <c r="L63" s="14">
        <v>0</v>
      </c>
      <c r="M63" s="14">
        <v>0</v>
      </c>
      <c r="N63" s="14">
        <v>5</v>
      </c>
      <c r="O63" s="14">
        <v>1</v>
      </c>
      <c r="P63" s="24">
        <v>6</v>
      </c>
    </row>
    <row r="64" spans="1:16" ht="22.5" x14ac:dyDescent="0.25">
      <c r="A64" s="30" t="s">
        <v>423</v>
      </c>
      <c r="B64" s="30" t="s">
        <v>424</v>
      </c>
      <c r="C64" s="14">
        <v>5</v>
      </c>
      <c r="D64" s="14">
        <v>4</v>
      </c>
      <c r="E64" s="31">
        <v>0.25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2</v>
      </c>
      <c r="L64" s="14">
        <v>0</v>
      </c>
      <c r="M64" s="14">
        <v>0</v>
      </c>
      <c r="N64" s="14">
        <v>1</v>
      </c>
      <c r="O64" s="14">
        <v>1</v>
      </c>
      <c r="P64" s="24">
        <v>2</v>
      </c>
    </row>
    <row r="65" spans="1:16" ht="33.75" x14ac:dyDescent="0.25">
      <c r="A65" s="30" t="s">
        <v>425</v>
      </c>
      <c r="B65" s="30" t="s">
        <v>426</v>
      </c>
      <c r="C65" s="14">
        <v>0</v>
      </c>
      <c r="D65" s="14">
        <v>2</v>
      </c>
      <c r="E65" s="31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2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2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1</v>
      </c>
      <c r="D70" s="14">
        <v>0</v>
      </c>
      <c r="E70" s="31">
        <v>0</v>
      </c>
      <c r="F70" s="14">
        <v>0</v>
      </c>
      <c r="G70" s="14">
        <v>0</v>
      </c>
      <c r="H70" s="14">
        <v>2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9" t="s">
        <v>439</v>
      </c>
      <c r="B72" s="190"/>
      <c r="C72" s="27">
        <v>5</v>
      </c>
      <c r="D72" s="27">
        <v>4</v>
      </c>
      <c r="E72" s="28">
        <v>0.25</v>
      </c>
      <c r="F72" s="27">
        <v>0</v>
      </c>
      <c r="G72" s="27">
        <v>0</v>
      </c>
      <c r="H72" s="27">
        <v>0</v>
      </c>
      <c r="I72" s="27">
        <v>2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5</v>
      </c>
      <c r="D73" s="14">
        <v>4</v>
      </c>
      <c r="E73" s="31">
        <v>0.25</v>
      </c>
      <c r="F73" s="14">
        <v>0</v>
      </c>
      <c r="G73" s="14">
        <v>0</v>
      </c>
      <c r="H73" s="14">
        <v>0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0</v>
      </c>
    </row>
    <row r="74" spans="1:16" x14ac:dyDescent="0.25">
      <c r="A74" s="189" t="s">
        <v>442</v>
      </c>
      <c r="B74" s="190"/>
      <c r="C74" s="27">
        <v>43</v>
      </c>
      <c r="D74" s="27">
        <v>46</v>
      </c>
      <c r="E74" s="28">
        <v>-6.5217391304347797E-2</v>
      </c>
      <c r="F74" s="27">
        <v>0</v>
      </c>
      <c r="G74" s="27">
        <v>1</v>
      </c>
      <c r="H74" s="27">
        <v>20</v>
      </c>
      <c r="I74" s="27">
        <v>8</v>
      </c>
      <c r="J74" s="27">
        <v>0</v>
      </c>
      <c r="K74" s="27">
        <v>0</v>
      </c>
      <c r="L74" s="27">
        <v>1</v>
      </c>
      <c r="M74" s="27">
        <v>1</v>
      </c>
      <c r="N74" s="27">
        <v>1</v>
      </c>
      <c r="O74" s="27">
        <v>0</v>
      </c>
      <c r="P74" s="29">
        <v>2</v>
      </c>
    </row>
    <row r="75" spans="1:16" x14ac:dyDescent="0.25">
      <c r="A75" s="30" t="s">
        <v>443</v>
      </c>
      <c r="B75" s="30" t="s">
        <v>444</v>
      </c>
      <c r="C75" s="14">
        <v>18</v>
      </c>
      <c r="D75" s="14">
        <v>9</v>
      </c>
      <c r="E75" s="31">
        <v>1</v>
      </c>
      <c r="F75" s="14">
        <v>0</v>
      </c>
      <c r="G75" s="14">
        <v>0</v>
      </c>
      <c r="H75" s="14">
        <v>3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2</v>
      </c>
      <c r="D76" s="14">
        <v>3</v>
      </c>
      <c r="E76" s="31">
        <v>-0.33333333333333298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1</v>
      </c>
    </row>
    <row r="77" spans="1:16" x14ac:dyDescent="0.25">
      <c r="A77" s="30" t="s">
        <v>447</v>
      </c>
      <c r="B77" s="30" t="s">
        <v>448</v>
      </c>
      <c r="C77" s="14">
        <v>6</v>
      </c>
      <c r="D77" s="14">
        <v>8</v>
      </c>
      <c r="E77" s="31">
        <v>-0.25</v>
      </c>
      <c r="F77" s="14">
        <v>0</v>
      </c>
      <c r="G77" s="14">
        <v>0</v>
      </c>
      <c r="H77" s="14">
        <v>3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11</v>
      </c>
      <c r="D79" s="14">
        <v>23</v>
      </c>
      <c r="E79" s="31">
        <v>-0.52173913043478304</v>
      </c>
      <c r="F79" s="14">
        <v>0</v>
      </c>
      <c r="G79" s="14">
        <v>0</v>
      </c>
      <c r="H79" s="14">
        <v>11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0</v>
      </c>
    </row>
    <row r="80" spans="1:16" ht="33.75" x14ac:dyDescent="0.25">
      <c r="A80" s="30" t="s">
        <v>453</v>
      </c>
      <c r="B80" s="30" t="s">
        <v>454</v>
      </c>
      <c r="C80" s="14">
        <v>4</v>
      </c>
      <c r="D80" s="14">
        <v>2</v>
      </c>
      <c r="E80" s="31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2</v>
      </c>
      <c r="D81" s="14">
        <v>1</v>
      </c>
      <c r="E81" s="31">
        <v>1</v>
      </c>
      <c r="F81" s="14">
        <v>0</v>
      </c>
      <c r="G81" s="14">
        <v>1</v>
      </c>
      <c r="H81" s="14">
        <v>3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9" t="s">
        <v>457</v>
      </c>
      <c r="B82" s="190"/>
      <c r="C82" s="27">
        <v>73</v>
      </c>
      <c r="D82" s="27">
        <v>78</v>
      </c>
      <c r="E82" s="28">
        <v>-6.4102564102564097E-2</v>
      </c>
      <c r="F82" s="27">
        <v>0</v>
      </c>
      <c r="G82" s="27">
        <v>3</v>
      </c>
      <c r="H82" s="27">
        <v>5</v>
      </c>
      <c r="I82" s="27">
        <v>6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3</v>
      </c>
    </row>
    <row r="83" spans="1:16" x14ac:dyDescent="0.25">
      <c r="A83" s="30" t="s">
        <v>458</v>
      </c>
      <c r="B83" s="30" t="s">
        <v>459</v>
      </c>
      <c r="C83" s="14">
        <v>22</v>
      </c>
      <c r="D83" s="14">
        <v>32</v>
      </c>
      <c r="E83" s="31">
        <v>-0.3125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51</v>
      </c>
      <c r="D84" s="14">
        <v>46</v>
      </c>
      <c r="E84" s="31">
        <v>0.108695652173913</v>
      </c>
      <c r="F84" s="14">
        <v>0</v>
      </c>
      <c r="G84" s="14">
        <v>3</v>
      </c>
      <c r="H84" s="14">
        <v>3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3</v>
      </c>
    </row>
    <row r="85" spans="1:16" x14ac:dyDescent="0.25">
      <c r="A85" s="189" t="s">
        <v>462</v>
      </c>
      <c r="B85" s="190"/>
      <c r="C85" s="27">
        <v>218</v>
      </c>
      <c r="D85" s="27">
        <v>188</v>
      </c>
      <c r="E85" s="28">
        <v>0.159574468085106</v>
      </c>
      <c r="F85" s="27">
        <v>12</v>
      </c>
      <c r="G85" s="27">
        <v>9</v>
      </c>
      <c r="H85" s="27">
        <v>107</v>
      </c>
      <c r="I85" s="27">
        <v>45</v>
      </c>
      <c r="J85" s="27">
        <v>0</v>
      </c>
      <c r="K85" s="27">
        <v>0</v>
      </c>
      <c r="L85" s="27">
        <v>0</v>
      </c>
      <c r="M85" s="27">
        <v>0</v>
      </c>
      <c r="N85" s="27">
        <v>38</v>
      </c>
      <c r="O85" s="27">
        <v>0</v>
      </c>
      <c r="P85" s="29">
        <v>39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49</v>
      </c>
      <c r="D89" s="14">
        <v>56</v>
      </c>
      <c r="E89" s="31">
        <v>-0.125</v>
      </c>
      <c r="F89" s="14">
        <v>3</v>
      </c>
      <c r="G89" s="14">
        <v>0</v>
      </c>
      <c r="H89" s="14">
        <v>4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4</v>
      </c>
      <c r="D90" s="14">
        <v>2</v>
      </c>
      <c r="E90" s="31">
        <v>1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6</v>
      </c>
      <c r="D91" s="14">
        <v>17</v>
      </c>
      <c r="E91" s="31">
        <v>-0.64705882352941202</v>
      </c>
      <c r="F91" s="14">
        <v>0</v>
      </c>
      <c r="G91" s="14">
        <v>0</v>
      </c>
      <c r="H91" s="14">
        <v>4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65</v>
      </c>
      <c r="D92" s="14">
        <v>30</v>
      </c>
      <c r="E92" s="31">
        <v>1.1666666666666701</v>
      </c>
      <c r="F92" s="14">
        <v>4</v>
      </c>
      <c r="G92" s="14">
        <v>6</v>
      </c>
      <c r="H92" s="14">
        <v>29</v>
      </c>
      <c r="I92" s="14">
        <v>15</v>
      </c>
      <c r="J92" s="14">
        <v>0</v>
      </c>
      <c r="K92" s="14">
        <v>0</v>
      </c>
      <c r="L92" s="14">
        <v>0</v>
      </c>
      <c r="M92" s="14">
        <v>0</v>
      </c>
      <c r="N92" s="14">
        <v>38</v>
      </c>
      <c r="O92" s="14">
        <v>0</v>
      </c>
      <c r="P92" s="24">
        <v>32</v>
      </c>
    </row>
    <row r="93" spans="1:16" x14ac:dyDescent="0.25">
      <c r="A93" s="30" t="s">
        <v>477</v>
      </c>
      <c r="B93" s="30" t="s">
        <v>478</v>
      </c>
      <c r="C93" s="14">
        <v>2</v>
      </c>
      <c r="D93" s="14">
        <v>2</v>
      </c>
      <c r="E93" s="31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479</v>
      </c>
      <c r="B94" s="30" t="s">
        <v>480</v>
      </c>
      <c r="C94" s="14">
        <v>92</v>
      </c>
      <c r="D94" s="14">
        <v>80</v>
      </c>
      <c r="E94" s="31">
        <v>0.15</v>
      </c>
      <c r="F94" s="14">
        <v>5</v>
      </c>
      <c r="G94" s="14">
        <v>3</v>
      </c>
      <c r="H94" s="14">
        <v>69</v>
      </c>
      <c r="I94" s="14">
        <v>29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6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9" t="s">
        <v>485</v>
      </c>
      <c r="B97" s="190"/>
      <c r="C97" s="27">
        <v>2928</v>
      </c>
      <c r="D97" s="27">
        <v>2466</v>
      </c>
      <c r="E97" s="28">
        <v>0.18734793187347901</v>
      </c>
      <c r="F97" s="27">
        <v>65</v>
      </c>
      <c r="G97" s="27">
        <v>53</v>
      </c>
      <c r="H97" s="27">
        <v>1344</v>
      </c>
      <c r="I97" s="27">
        <v>610</v>
      </c>
      <c r="J97" s="27">
        <v>1</v>
      </c>
      <c r="K97" s="27">
        <v>1</v>
      </c>
      <c r="L97" s="27">
        <v>1</v>
      </c>
      <c r="M97" s="27">
        <v>1</v>
      </c>
      <c r="N97" s="27">
        <v>31</v>
      </c>
      <c r="O97" s="27">
        <v>44</v>
      </c>
      <c r="P97" s="29">
        <v>389</v>
      </c>
    </row>
    <row r="98" spans="1:16" x14ac:dyDescent="0.25">
      <c r="A98" s="30" t="s">
        <v>486</v>
      </c>
      <c r="B98" s="30" t="s">
        <v>487</v>
      </c>
      <c r="C98" s="14">
        <v>413</v>
      </c>
      <c r="D98" s="14">
        <v>386</v>
      </c>
      <c r="E98" s="31">
        <v>6.9948186528497394E-2</v>
      </c>
      <c r="F98" s="14">
        <v>17</v>
      </c>
      <c r="G98" s="14">
        <v>15</v>
      </c>
      <c r="H98" s="14">
        <v>197</v>
      </c>
      <c r="I98" s="14">
        <v>99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1</v>
      </c>
      <c r="P98" s="24">
        <v>73</v>
      </c>
    </row>
    <row r="99" spans="1:16" x14ac:dyDescent="0.25">
      <c r="A99" s="30" t="s">
        <v>488</v>
      </c>
      <c r="B99" s="30" t="s">
        <v>489</v>
      </c>
      <c r="C99" s="14">
        <v>298</v>
      </c>
      <c r="D99" s="14">
        <v>239</v>
      </c>
      <c r="E99" s="31">
        <v>0.246861924686192</v>
      </c>
      <c r="F99" s="14">
        <v>17</v>
      </c>
      <c r="G99" s="14">
        <v>8</v>
      </c>
      <c r="H99" s="14">
        <v>282</v>
      </c>
      <c r="I99" s="14">
        <v>59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4">
        <v>65</v>
      </c>
    </row>
    <row r="100" spans="1:16" ht="33.75" x14ac:dyDescent="0.25">
      <c r="A100" s="30" t="s">
        <v>490</v>
      </c>
      <c r="B100" s="30" t="s">
        <v>491</v>
      </c>
      <c r="C100" s="14">
        <v>24</v>
      </c>
      <c r="D100" s="14">
        <v>25</v>
      </c>
      <c r="E100" s="31">
        <v>-0.04</v>
      </c>
      <c r="F100" s="14">
        <v>2</v>
      </c>
      <c r="G100" s="14">
        <v>0</v>
      </c>
      <c r="H100" s="14">
        <v>33</v>
      </c>
      <c r="I100" s="14">
        <v>70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40</v>
      </c>
    </row>
    <row r="101" spans="1:16" ht="22.5" x14ac:dyDescent="0.25">
      <c r="A101" s="30" t="s">
        <v>492</v>
      </c>
      <c r="B101" s="30" t="s">
        <v>493</v>
      </c>
      <c r="C101" s="14">
        <v>130</v>
      </c>
      <c r="D101" s="14">
        <v>91</v>
      </c>
      <c r="E101" s="31">
        <v>0.42857142857142799</v>
      </c>
      <c r="F101" s="14">
        <v>0</v>
      </c>
      <c r="G101" s="14">
        <v>0</v>
      </c>
      <c r="H101" s="14">
        <v>99</v>
      </c>
      <c r="I101" s="14">
        <v>49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27</v>
      </c>
      <c r="P101" s="24">
        <v>21</v>
      </c>
    </row>
    <row r="102" spans="1:16" x14ac:dyDescent="0.25">
      <c r="A102" s="30" t="s">
        <v>494</v>
      </c>
      <c r="B102" s="30" t="s">
        <v>495</v>
      </c>
      <c r="C102" s="14">
        <v>13</v>
      </c>
      <c r="D102" s="14">
        <v>5</v>
      </c>
      <c r="E102" s="31">
        <v>1.6</v>
      </c>
      <c r="F102" s="14">
        <v>0</v>
      </c>
      <c r="G102" s="14">
        <v>0</v>
      </c>
      <c r="H102" s="14">
        <v>4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33</v>
      </c>
      <c r="D103" s="14">
        <v>18</v>
      </c>
      <c r="E103" s="31">
        <v>0.83333333333333304</v>
      </c>
      <c r="F103" s="14">
        <v>2</v>
      </c>
      <c r="G103" s="14">
        <v>1</v>
      </c>
      <c r="H103" s="14">
        <v>18</v>
      </c>
      <c r="I103" s="14">
        <v>13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4">
        <v>9</v>
      </c>
    </row>
    <row r="104" spans="1:16" x14ac:dyDescent="0.25">
      <c r="A104" s="30" t="s">
        <v>498</v>
      </c>
      <c r="B104" s="30" t="s">
        <v>499</v>
      </c>
      <c r="C104" s="14">
        <v>41</v>
      </c>
      <c r="D104" s="14">
        <v>62</v>
      </c>
      <c r="E104" s="31">
        <v>-0.33870967741935498</v>
      </c>
      <c r="F104" s="14">
        <v>0</v>
      </c>
      <c r="G104" s="14">
        <v>0</v>
      </c>
      <c r="H104" s="14">
        <v>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1</v>
      </c>
    </row>
    <row r="105" spans="1:16" x14ac:dyDescent="0.25">
      <c r="A105" s="30" t="s">
        <v>500</v>
      </c>
      <c r="B105" s="30" t="s">
        <v>501</v>
      </c>
      <c r="C105" s="14">
        <v>984</v>
      </c>
      <c r="D105" s="14">
        <v>731</v>
      </c>
      <c r="E105" s="31">
        <v>0.34610123119015002</v>
      </c>
      <c r="F105" s="14">
        <v>16</v>
      </c>
      <c r="G105" s="14">
        <v>14</v>
      </c>
      <c r="H105" s="14">
        <v>446</v>
      </c>
      <c r="I105" s="14">
        <v>177</v>
      </c>
      <c r="J105" s="14">
        <v>1</v>
      </c>
      <c r="K105" s="14">
        <v>0</v>
      </c>
      <c r="L105" s="14">
        <v>0</v>
      </c>
      <c r="M105" s="14">
        <v>0</v>
      </c>
      <c r="N105" s="14">
        <v>3</v>
      </c>
      <c r="O105" s="14">
        <v>1</v>
      </c>
      <c r="P105" s="24">
        <v>86</v>
      </c>
    </row>
    <row r="106" spans="1:16" ht="22.5" x14ac:dyDescent="0.25">
      <c r="A106" s="30" t="s">
        <v>502</v>
      </c>
      <c r="B106" s="30" t="s">
        <v>503</v>
      </c>
      <c r="C106" s="14">
        <v>187</v>
      </c>
      <c r="D106" s="14">
        <v>176</v>
      </c>
      <c r="E106" s="31">
        <v>6.25E-2</v>
      </c>
      <c r="F106" s="14">
        <v>4</v>
      </c>
      <c r="G106" s="14">
        <v>3</v>
      </c>
      <c r="H106" s="14">
        <v>85</v>
      </c>
      <c r="I106" s="14">
        <v>42</v>
      </c>
      <c r="J106" s="14">
        <v>0</v>
      </c>
      <c r="K106" s="14">
        <v>0</v>
      </c>
      <c r="L106" s="14">
        <v>1</v>
      </c>
      <c r="M106" s="14">
        <v>0</v>
      </c>
      <c r="N106" s="14">
        <v>4</v>
      </c>
      <c r="O106" s="14">
        <v>0</v>
      </c>
      <c r="P106" s="24">
        <v>30</v>
      </c>
    </row>
    <row r="107" spans="1:16" ht="22.5" x14ac:dyDescent="0.25">
      <c r="A107" s="30" t="s">
        <v>504</v>
      </c>
      <c r="B107" s="30" t="s">
        <v>505</v>
      </c>
      <c r="C107" s="14">
        <v>22</v>
      </c>
      <c r="D107" s="14">
        <v>11</v>
      </c>
      <c r="E107" s="31">
        <v>1</v>
      </c>
      <c r="F107" s="14">
        <v>0</v>
      </c>
      <c r="G107" s="14">
        <v>0</v>
      </c>
      <c r="H107" s="14">
        <v>0</v>
      </c>
      <c r="I107" s="14">
        <v>7</v>
      </c>
      <c r="J107" s="14">
        <v>0</v>
      </c>
      <c r="K107" s="14">
        <v>1</v>
      </c>
      <c r="L107" s="14">
        <v>0</v>
      </c>
      <c r="M107" s="14">
        <v>0</v>
      </c>
      <c r="N107" s="14">
        <v>17</v>
      </c>
      <c r="O107" s="14">
        <v>0</v>
      </c>
      <c r="P107" s="24">
        <v>1</v>
      </c>
    </row>
    <row r="108" spans="1:16" x14ac:dyDescent="0.25">
      <c r="A108" s="30" t="s">
        <v>506</v>
      </c>
      <c r="B108" s="30" t="s">
        <v>507</v>
      </c>
      <c r="C108" s="14">
        <v>15</v>
      </c>
      <c r="D108" s="14">
        <v>8</v>
      </c>
      <c r="E108" s="31">
        <v>0.875</v>
      </c>
      <c r="F108" s="14">
        <v>0</v>
      </c>
      <c r="G108" s="14">
        <v>0</v>
      </c>
      <c r="H108" s="14">
        <v>10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4</v>
      </c>
    </row>
    <row r="109" spans="1:16" x14ac:dyDescent="0.25">
      <c r="A109" s="30" t="s">
        <v>508</v>
      </c>
      <c r="B109" s="30" t="s">
        <v>509</v>
      </c>
      <c r="C109" s="14">
        <v>12</v>
      </c>
      <c r="D109" s="14">
        <v>6</v>
      </c>
      <c r="E109" s="31">
        <v>1</v>
      </c>
      <c r="F109" s="14">
        <v>0</v>
      </c>
      <c r="G109" s="14">
        <v>0</v>
      </c>
      <c r="H109" s="14">
        <v>8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8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722</v>
      </c>
      <c r="D111" s="14">
        <v>678</v>
      </c>
      <c r="E111" s="31">
        <v>6.4896755162241901E-2</v>
      </c>
      <c r="F111" s="14">
        <v>6</v>
      </c>
      <c r="G111" s="14">
        <v>10</v>
      </c>
      <c r="H111" s="14">
        <v>138</v>
      </c>
      <c r="I111" s="14">
        <v>65</v>
      </c>
      <c r="J111" s="14">
        <v>0</v>
      </c>
      <c r="K111" s="14">
        <v>0</v>
      </c>
      <c r="L111" s="14">
        <v>0</v>
      </c>
      <c r="M111" s="14">
        <v>1</v>
      </c>
      <c r="N111" s="14">
        <v>1</v>
      </c>
      <c r="O111" s="14">
        <v>1</v>
      </c>
      <c r="P111" s="24">
        <v>37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15</v>
      </c>
      <c r="D114" s="14">
        <v>13</v>
      </c>
      <c r="E114" s="31">
        <v>0.15384615384615399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</v>
      </c>
      <c r="D115" s="14">
        <v>3</v>
      </c>
      <c r="E115" s="31">
        <v>-0.66666666666666696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2</v>
      </c>
    </row>
    <row r="116" spans="1:16" ht="33.75" x14ac:dyDescent="0.25">
      <c r="A116" s="30" t="s">
        <v>522</v>
      </c>
      <c r="B116" s="30" t="s">
        <v>523</v>
      </c>
      <c r="C116" s="14">
        <v>2</v>
      </c>
      <c r="D116" s="14">
        <v>1</v>
      </c>
      <c r="E116" s="31">
        <v>1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1</v>
      </c>
      <c r="D117" s="14">
        <v>1</v>
      </c>
      <c r="E117" s="31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4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2</v>
      </c>
      <c r="D120" s="14">
        <v>0</v>
      </c>
      <c r="E120" s="31">
        <v>0</v>
      </c>
      <c r="F120" s="14">
        <v>0</v>
      </c>
      <c r="G120" s="14">
        <v>0</v>
      </c>
      <c r="H120" s="14">
        <v>5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1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2</v>
      </c>
      <c r="D121" s="14">
        <v>2</v>
      </c>
      <c r="E121" s="31">
        <v>0</v>
      </c>
      <c r="F121" s="14">
        <v>0</v>
      </c>
      <c r="G121" s="14">
        <v>1</v>
      </c>
      <c r="H121" s="14">
        <v>3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7</v>
      </c>
    </row>
    <row r="122" spans="1:16" x14ac:dyDescent="0.25">
      <c r="A122" s="30" t="s">
        <v>534</v>
      </c>
      <c r="B122" s="30" t="s">
        <v>535</v>
      </c>
      <c r="C122" s="14">
        <v>3</v>
      </c>
      <c r="D122" s="14">
        <v>2</v>
      </c>
      <c r="E122" s="31">
        <v>0.5</v>
      </c>
      <c r="F122" s="14">
        <v>0</v>
      </c>
      <c r="G122" s="14">
        <v>0</v>
      </c>
      <c r="H122" s="14">
        <v>0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536</v>
      </c>
      <c r="B123" s="30" t="s">
        <v>537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8</v>
      </c>
      <c r="D126" s="14">
        <v>8</v>
      </c>
      <c r="E126" s="31">
        <v>0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1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1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9" t="s">
        <v>552</v>
      </c>
      <c r="B131" s="190"/>
      <c r="C131" s="27">
        <v>2</v>
      </c>
      <c r="D131" s="27">
        <v>11</v>
      </c>
      <c r="E131" s="28">
        <v>-0.81818181818181801</v>
      </c>
      <c r="F131" s="27">
        <v>0</v>
      </c>
      <c r="G131" s="27">
        <v>0</v>
      </c>
      <c r="H131" s="27">
        <v>3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1</v>
      </c>
    </row>
    <row r="132" spans="1:16" x14ac:dyDescent="0.25">
      <c r="A132" s="30" t="s">
        <v>553</v>
      </c>
      <c r="B132" s="30" t="s">
        <v>554</v>
      </c>
      <c r="C132" s="14">
        <v>1</v>
      </c>
      <c r="D132" s="14">
        <v>5</v>
      </c>
      <c r="E132" s="31">
        <v>-0.8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1</v>
      </c>
      <c r="D134" s="14">
        <v>6</v>
      </c>
      <c r="E134" s="31">
        <v>-0.83333333333333304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9" t="s">
        <v>563</v>
      </c>
      <c r="B137" s="190"/>
      <c r="C137" s="27">
        <v>502</v>
      </c>
      <c r="D137" s="27">
        <v>318</v>
      </c>
      <c r="E137" s="28">
        <v>0.57861635220125796</v>
      </c>
      <c r="F137" s="27">
        <v>0</v>
      </c>
      <c r="G137" s="27">
        <v>0</v>
      </c>
      <c r="H137" s="27">
        <v>15</v>
      </c>
      <c r="I137" s="27">
        <v>8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1</v>
      </c>
    </row>
    <row r="138" spans="1:16" ht="22.5" x14ac:dyDescent="0.25">
      <c r="A138" s="30" t="s">
        <v>564</v>
      </c>
      <c r="B138" s="30" t="s">
        <v>565</v>
      </c>
      <c r="C138" s="14">
        <v>8</v>
      </c>
      <c r="D138" s="14">
        <v>7</v>
      </c>
      <c r="E138" s="31">
        <v>0.14285714285714299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2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486</v>
      </c>
      <c r="D142" s="14">
        <v>300</v>
      </c>
      <c r="E142" s="31">
        <v>0.62</v>
      </c>
      <c r="F142" s="14">
        <v>0</v>
      </c>
      <c r="G142" s="14">
        <v>0</v>
      </c>
      <c r="H142" s="14">
        <v>12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6</v>
      </c>
      <c r="D143" s="14">
        <v>11</v>
      </c>
      <c r="E143" s="31">
        <v>-0.45454545454545398</v>
      </c>
      <c r="F143" s="14">
        <v>0</v>
      </c>
      <c r="G143" s="14">
        <v>0</v>
      </c>
      <c r="H143" s="14">
        <v>2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25">
      <c r="A144" s="189" t="s">
        <v>576</v>
      </c>
      <c r="B144" s="190"/>
      <c r="C144" s="27">
        <v>1</v>
      </c>
      <c r="D144" s="27">
        <v>1</v>
      </c>
      <c r="E144" s="28">
        <v>0</v>
      </c>
      <c r="F144" s="27">
        <v>0</v>
      </c>
      <c r="G144" s="27">
        <v>0</v>
      </c>
      <c r="H144" s="27">
        <v>2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33.75" x14ac:dyDescent="0.25">
      <c r="A145" s="30" t="s">
        <v>577</v>
      </c>
      <c r="B145" s="30" t="s">
        <v>578</v>
      </c>
      <c r="C145" s="14">
        <v>1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1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2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9" t="s">
        <v>581</v>
      </c>
      <c r="B147" s="190"/>
      <c r="C147" s="27">
        <v>33</v>
      </c>
      <c r="D147" s="27">
        <v>27</v>
      </c>
      <c r="E147" s="28">
        <v>0.22222222222222199</v>
      </c>
      <c r="F147" s="27">
        <v>1</v>
      </c>
      <c r="G147" s="27">
        <v>1</v>
      </c>
      <c r="H147" s="27">
        <v>15</v>
      </c>
      <c r="I147" s="27">
        <v>2</v>
      </c>
      <c r="J147" s="27">
        <v>0</v>
      </c>
      <c r="K147" s="27">
        <v>0</v>
      </c>
      <c r="L147" s="27">
        <v>0</v>
      </c>
      <c r="M147" s="27">
        <v>0</v>
      </c>
      <c r="N147" s="27">
        <v>14</v>
      </c>
      <c r="O147" s="27">
        <v>0</v>
      </c>
      <c r="P147" s="29">
        <v>6</v>
      </c>
    </row>
    <row r="148" spans="1:16" ht="22.5" x14ac:dyDescent="0.25">
      <c r="A148" s="30" t="s">
        <v>582</v>
      </c>
      <c r="B148" s="30" t="s">
        <v>583</v>
      </c>
      <c r="C148" s="14">
        <v>1</v>
      </c>
      <c r="D148" s="14">
        <v>2</v>
      </c>
      <c r="E148" s="31">
        <v>-0.5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0</v>
      </c>
      <c r="D149" s="14">
        <v>0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7</v>
      </c>
      <c r="D151" s="14">
        <v>6</v>
      </c>
      <c r="E151" s="31">
        <v>0.16666666666666699</v>
      </c>
      <c r="F151" s="14">
        <v>0</v>
      </c>
      <c r="G151" s="14">
        <v>0</v>
      </c>
      <c r="H151" s="14">
        <v>6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3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2</v>
      </c>
      <c r="D154" s="14">
        <v>3</v>
      </c>
      <c r="E154" s="31">
        <v>-0.33333333333333298</v>
      </c>
      <c r="F154" s="14">
        <v>0</v>
      </c>
      <c r="G154" s="14">
        <v>0</v>
      </c>
      <c r="H154" s="14">
        <v>2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</v>
      </c>
    </row>
    <row r="155" spans="1:16" ht="22.5" x14ac:dyDescent="0.25">
      <c r="A155" s="30" t="s">
        <v>596</v>
      </c>
      <c r="B155" s="30" t="s">
        <v>597</v>
      </c>
      <c r="C155" s="14">
        <v>19</v>
      </c>
      <c r="D155" s="14">
        <v>14</v>
      </c>
      <c r="E155" s="31">
        <v>0.35714285714285698</v>
      </c>
      <c r="F155" s="14">
        <v>1</v>
      </c>
      <c r="G155" s="14">
        <v>1</v>
      </c>
      <c r="H155" s="14">
        <v>7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4</v>
      </c>
    </row>
    <row r="156" spans="1:16" x14ac:dyDescent="0.25">
      <c r="A156" s="189" t="s">
        <v>598</v>
      </c>
      <c r="B156" s="190"/>
      <c r="C156" s="27">
        <v>31</v>
      </c>
      <c r="D156" s="27">
        <v>37</v>
      </c>
      <c r="E156" s="28">
        <v>-0.162162162162162</v>
      </c>
      <c r="F156" s="27">
        <v>0</v>
      </c>
      <c r="G156" s="27">
        <v>0</v>
      </c>
      <c r="H156" s="27">
        <v>13</v>
      </c>
      <c r="I156" s="27">
        <v>7</v>
      </c>
      <c r="J156" s="27">
        <v>0</v>
      </c>
      <c r="K156" s="27">
        <v>0</v>
      </c>
      <c r="L156" s="27">
        <v>0</v>
      </c>
      <c r="M156" s="27">
        <v>0</v>
      </c>
      <c r="N156" s="27">
        <v>23</v>
      </c>
      <c r="O156" s="27">
        <v>1</v>
      </c>
      <c r="P156" s="29">
        <v>3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1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0</v>
      </c>
      <c r="D161" s="14">
        <v>3</v>
      </c>
      <c r="E161" s="31">
        <v>-1</v>
      </c>
      <c r="F161" s="14">
        <v>0</v>
      </c>
      <c r="G161" s="14">
        <v>0</v>
      </c>
      <c r="H161" s="14">
        <v>2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10</v>
      </c>
      <c r="D162" s="14">
        <v>15</v>
      </c>
      <c r="E162" s="31">
        <v>-0.33333333333333298</v>
      </c>
      <c r="F162" s="14">
        <v>0</v>
      </c>
      <c r="G162" s="14">
        <v>0</v>
      </c>
      <c r="H162" s="14">
        <v>7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23</v>
      </c>
      <c r="O162" s="14">
        <v>0</v>
      </c>
      <c r="P162" s="24">
        <v>3</v>
      </c>
    </row>
    <row r="163" spans="1:16" ht="22.5" x14ac:dyDescent="0.25">
      <c r="A163" s="30" t="s">
        <v>611</v>
      </c>
      <c r="B163" s="30" t="s">
        <v>612</v>
      </c>
      <c r="C163" s="14">
        <v>2</v>
      </c>
      <c r="D163" s="14">
        <v>3</v>
      </c>
      <c r="E163" s="31">
        <v>-0.33333333333333298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6</v>
      </c>
      <c r="D164" s="14">
        <v>6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12</v>
      </c>
      <c r="D165" s="14">
        <v>10</v>
      </c>
      <c r="E165" s="31">
        <v>0.2</v>
      </c>
      <c r="F165" s="14">
        <v>0</v>
      </c>
      <c r="G165" s="14">
        <v>0</v>
      </c>
      <c r="H165" s="14">
        <v>4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1</v>
      </c>
      <c r="P165" s="24">
        <v>0</v>
      </c>
    </row>
    <row r="166" spans="1:16" x14ac:dyDescent="0.25">
      <c r="A166" s="189" t="s">
        <v>617</v>
      </c>
      <c r="B166" s="190"/>
      <c r="C166" s="27">
        <v>130</v>
      </c>
      <c r="D166" s="27">
        <v>164</v>
      </c>
      <c r="E166" s="28">
        <v>-0.207317073170732</v>
      </c>
      <c r="F166" s="27">
        <v>2</v>
      </c>
      <c r="G166" s="27">
        <v>2</v>
      </c>
      <c r="H166" s="27">
        <v>147</v>
      </c>
      <c r="I166" s="27">
        <v>52</v>
      </c>
      <c r="J166" s="27">
        <v>0</v>
      </c>
      <c r="K166" s="27">
        <v>0</v>
      </c>
      <c r="L166" s="27">
        <v>0</v>
      </c>
      <c r="M166" s="27">
        <v>0</v>
      </c>
      <c r="N166" s="27">
        <v>2</v>
      </c>
      <c r="O166" s="27">
        <v>13</v>
      </c>
      <c r="P166" s="29">
        <v>37</v>
      </c>
    </row>
    <row r="167" spans="1:16" ht="22.5" x14ac:dyDescent="0.25">
      <c r="A167" s="30" t="s">
        <v>618</v>
      </c>
      <c r="B167" s="30" t="s">
        <v>619</v>
      </c>
      <c r="C167" s="14">
        <v>54</v>
      </c>
      <c r="D167" s="14">
        <v>83</v>
      </c>
      <c r="E167" s="31">
        <v>-0.34939759036144602</v>
      </c>
      <c r="F167" s="14">
        <v>0</v>
      </c>
      <c r="G167" s="14">
        <v>0</v>
      </c>
      <c r="H167" s="14">
        <v>39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5</v>
      </c>
      <c r="P167" s="24">
        <v>1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2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44</v>
      </c>
      <c r="D173" s="14">
        <v>55</v>
      </c>
      <c r="E173" s="31">
        <v>-0.2</v>
      </c>
      <c r="F173" s="14">
        <v>0</v>
      </c>
      <c r="G173" s="14">
        <v>0</v>
      </c>
      <c r="H173" s="14">
        <v>47</v>
      </c>
      <c r="I173" s="14">
        <v>14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8</v>
      </c>
      <c r="P173" s="24">
        <v>18</v>
      </c>
    </row>
    <row r="174" spans="1:16" ht="22.5" x14ac:dyDescent="0.25">
      <c r="A174" s="30" t="s">
        <v>632</v>
      </c>
      <c r="B174" s="30" t="s">
        <v>633</v>
      </c>
      <c r="C174" s="14">
        <v>24</v>
      </c>
      <c r="D174" s="14">
        <v>19</v>
      </c>
      <c r="E174" s="31">
        <v>0.26315789473684198</v>
      </c>
      <c r="F174" s="14">
        <v>2</v>
      </c>
      <c r="G174" s="14">
        <v>2</v>
      </c>
      <c r="H174" s="14">
        <v>51</v>
      </c>
      <c r="I174" s="14">
        <v>36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17</v>
      </c>
    </row>
    <row r="175" spans="1:16" x14ac:dyDescent="0.25">
      <c r="A175" s="30" t="s">
        <v>634</v>
      </c>
      <c r="B175" s="30" t="s">
        <v>635</v>
      </c>
      <c r="C175" s="14">
        <v>5</v>
      </c>
      <c r="D175" s="14">
        <v>5</v>
      </c>
      <c r="E175" s="31">
        <v>0</v>
      </c>
      <c r="F175" s="14">
        <v>0</v>
      </c>
      <c r="G175" s="14">
        <v>0</v>
      </c>
      <c r="H175" s="14">
        <v>5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1</v>
      </c>
    </row>
    <row r="176" spans="1:16" ht="22.5" x14ac:dyDescent="0.25">
      <c r="A176" s="30" t="s">
        <v>636</v>
      </c>
      <c r="B176" s="30" t="s">
        <v>637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2</v>
      </c>
      <c r="E177" s="31">
        <v>-1</v>
      </c>
      <c r="F177" s="14">
        <v>0</v>
      </c>
      <c r="G177" s="14">
        <v>0</v>
      </c>
      <c r="H177" s="14">
        <v>3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9" t="s">
        <v>640</v>
      </c>
      <c r="B178" s="190"/>
      <c r="C178" s="27">
        <v>411</v>
      </c>
      <c r="D178" s="27">
        <v>423</v>
      </c>
      <c r="E178" s="28">
        <v>-2.8368794326241099E-2</v>
      </c>
      <c r="F178" s="27">
        <v>846</v>
      </c>
      <c r="G178" s="27">
        <v>809</v>
      </c>
      <c r="H178" s="27">
        <v>281</v>
      </c>
      <c r="I178" s="27">
        <v>169</v>
      </c>
      <c r="J178" s="27">
        <v>0</v>
      </c>
      <c r="K178" s="27">
        <v>0</v>
      </c>
      <c r="L178" s="27">
        <v>0</v>
      </c>
      <c r="M178" s="27">
        <v>0</v>
      </c>
      <c r="N178" s="27">
        <v>7</v>
      </c>
      <c r="O178" s="27">
        <v>0</v>
      </c>
      <c r="P178" s="29">
        <v>930</v>
      </c>
    </row>
    <row r="179" spans="1:16" ht="22.5" x14ac:dyDescent="0.25">
      <c r="A179" s="30" t="s">
        <v>641</v>
      </c>
      <c r="B179" s="30" t="s">
        <v>642</v>
      </c>
      <c r="C179" s="14">
        <v>10</v>
      </c>
      <c r="D179" s="14">
        <v>7</v>
      </c>
      <c r="E179" s="31">
        <v>0.42857142857142799</v>
      </c>
      <c r="F179" s="14">
        <v>5</v>
      </c>
      <c r="G179" s="14">
        <v>6</v>
      </c>
      <c r="H179" s="14">
        <v>7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6</v>
      </c>
    </row>
    <row r="180" spans="1:16" ht="22.5" x14ac:dyDescent="0.25">
      <c r="A180" s="30" t="s">
        <v>643</v>
      </c>
      <c r="B180" s="30" t="s">
        <v>644</v>
      </c>
      <c r="C180" s="14">
        <v>246</v>
      </c>
      <c r="D180" s="14">
        <v>215</v>
      </c>
      <c r="E180" s="31">
        <v>0.144186046511628</v>
      </c>
      <c r="F180" s="14">
        <v>491</v>
      </c>
      <c r="G180" s="14">
        <v>476</v>
      </c>
      <c r="H180" s="14">
        <v>112</v>
      </c>
      <c r="I180" s="14">
        <v>76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515</v>
      </c>
    </row>
    <row r="181" spans="1:16" x14ac:dyDescent="0.25">
      <c r="A181" s="30" t="s">
        <v>645</v>
      </c>
      <c r="B181" s="30" t="s">
        <v>646</v>
      </c>
      <c r="C181" s="14">
        <v>19</v>
      </c>
      <c r="D181" s="14">
        <v>30</v>
      </c>
      <c r="E181" s="31">
        <v>-0.36666666666666697</v>
      </c>
      <c r="F181" s="14">
        <v>15</v>
      </c>
      <c r="G181" s="14">
        <v>13</v>
      </c>
      <c r="H181" s="14">
        <v>16</v>
      </c>
      <c r="I181" s="14">
        <v>19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30</v>
      </c>
    </row>
    <row r="182" spans="1:16" ht="22.5" x14ac:dyDescent="0.25">
      <c r="A182" s="30" t="s">
        <v>647</v>
      </c>
      <c r="B182" s="30" t="s">
        <v>648</v>
      </c>
      <c r="C182" s="14">
        <v>1</v>
      </c>
      <c r="D182" s="14">
        <v>0</v>
      </c>
      <c r="E182" s="31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17</v>
      </c>
      <c r="D183" s="14">
        <v>30</v>
      </c>
      <c r="E183" s="31">
        <v>-0.43333333333333302</v>
      </c>
      <c r="F183" s="14">
        <v>19</v>
      </c>
      <c r="G183" s="14">
        <v>25</v>
      </c>
      <c r="H183" s="14">
        <v>26</v>
      </c>
      <c r="I183" s="14">
        <v>17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34</v>
      </c>
    </row>
    <row r="184" spans="1:16" ht="22.5" x14ac:dyDescent="0.25">
      <c r="A184" s="30" t="s">
        <v>651</v>
      </c>
      <c r="B184" s="30" t="s">
        <v>652</v>
      </c>
      <c r="C184" s="14">
        <v>112</v>
      </c>
      <c r="D184" s="14">
        <v>136</v>
      </c>
      <c r="E184" s="31">
        <v>-0.17647058823529399</v>
      </c>
      <c r="F184" s="14">
        <v>315</v>
      </c>
      <c r="G184" s="14">
        <v>287</v>
      </c>
      <c r="H184" s="14">
        <v>114</v>
      </c>
      <c r="I184" s="14">
        <v>52</v>
      </c>
      <c r="J184" s="14">
        <v>0</v>
      </c>
      <c r="K184" s="14">
        <v>0</v>
      </c>
      <c r="L184" s="14">
        <v>0</v>
      </c>
      <c r="M184" s="14">
        <v>0</v>
      </c>
      <c r="N184" s="14">
        <v>7</v>
      </c>
      <c r="O184" s="14">
        <v>0</v>
      </c>
      <c r="P184" s="24">
        <v>344</v>
      </c>
    </row>
    <row r="185" spans="1:16" ht="22.5" x14ac:dyDescent="0.25">
      <c r="A185" s="30" t="s">
        <v>653</v>
      </c>
      <c r="B185" s="30" t="s">
        <v>654</v>
      </c>
      <c r="C185" s="14">
        <v>6</v>
      </c>
      <c r="D185" s="14">
        <v>5</v>
      </c>
      <c r="E185" s="31">
        <v>0.2</v>
      </c>
      <c r="F185" s="14">
        <v>1</v>
      </c>
      <c r="G185" s="14">
        <v>1</v>
      </c>
      <c r="H185" s="14">
        <v>6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9" t="s">
        <v>655</v>
      </c>
      <c r="B186" s="190"/>
      <c r="C186" s="27">
        <v>149</v>
      </c>
      <c r="D186" s="27">
        <v>184</v>
      </c>
      <c r="E186" s="28">
        <v>-0.190217391304348</v>
      </c>
      <c r="F186" s="27">
        <v>5</v>
      </c>
      <c r="G186" s="27">
        <v>6</v>
      </c>
      <c r="H186" s="27">
        <v>70</v>
      </c>
      <c r="I186" s="27">
        <v>30</v>
      </c>
      <c r="J186" s="27">
        <v>0</v>
      </c>
      <c r="K186" s="27">
        <v>0</v>
      </c>
      <c r="L186" s="27">
        <v>0</v>
      </c>
      <c r="M186" s="27">
        <v>0</v>
      </c>
      <c r="N186" s="27">
        <v>7</v>
      </c>
      <c r="O186" s="27">
        <v>0</v>
      </c>
      <c r="P186" s="29">
        <v>27</v>
      </c>
    </row>
    <row r="187" spans="1:16" x14ac:dyDescent="0.25">
      <c r="A187" s="30" t="s">
        <v>656</v>
      </c>
      <c r="B187" s="30" t="s">
        <v>657</v>
      </c>
      <c r="C187" s="14">
        <v>3</v>
      </c>
      <c r="D187" s="14">
        <v>7</v>
      </c>
      <c r="E187" s="31">
        <v>-0.57142857142857095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658</v>
      </c>
      <c r="B188" s="30" t="s">
        <v>659</v>
      </c>
      <c r="C188" s="14">
        <v>1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50</v>
      </c>
      <c r="D189" s="14">
        <v>41</v>
      </c>
      <c r="E189" s="31">
        <v>0.219512195121951</v>
      </c>
      <c r="F189" s="14">
        <v>2</v>
      </c>
      <c r="G189" s="14">
        <v>1</v>
      </c>
      <c r="H189" s="14">
        <v>22</v>
      </c>
      <c r="I189" s="14">
        <v>2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9</v>
      </c>
    </row>
    <row r="190" spans="1:16" ht="22.5" x14ac:dyDescent="0.25">
      <c r="A190" s="30" t="s">
        <v>662</v>
      </c>
      <c r="B190" s="30" t="s">
        <v>663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664</v>
      </c>
      <c r="B191" s="30" t="s">
        <v>665</v>
      </c>
      <c r="C191" s="14">
        <v>11</v>
      </c>
      <c r="D191" s="14">
        <v>12</v>
      </c>
      <c r="E191" s="31">
        <v>-8.3333333333333301E-2</v>
      </c>
      <c r="F191" s="14">
        <v>1</v>
      </c>
      <c r="G191" s="14">
        <v>5</v>
      </c>
      <c r="H191" s="14">
        <v>9</v>
      </c>
      <c r="I191" s="14">
        <v>24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12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24</v>
      </c>
      <c r="D193" s="14">
        <v>35</v>
      </c>
      <c r="E193" s="31">
        <v>-0.314285714285714</v>
      </c>
      <c r="F193" s="14">
        <v>2</v>
      </c>
      <c r="G193" s="14">
        <v>0</v>
      </c>
      <c r="H193" s="14">
        <v>15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3</v>
      </c>
    </row>
    <row r="194" spans="1:16" x14ac:dyDescent="0.25">
      <c r="A194" s="30" t="s">
        <v>670</v>
      </c>
      <c r="B194" s="30" t="s">
        <v>671</v>
      </c>
      <c r="C194" s="14">
        <v>1</v>
      </c>
      <c r="D194" s="14">
        <v>2</v>
      </c>
      <c r="E194" s="31">
        <v>-0.5</v>
      </c>
      <c r="F194" s="14">
        <v>0</v>
      </c>
      <c r="G194" s="14">
        <v>0</v>
      </c>
      <c r="H194" s="14">
        <v>2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57</v>
      </c>
      <c r="D197" s="14">
        <v>85</v>
      </c>
      <c r="E197" s="31">
        <v>-0.32941176470588202</v>
      </c>
      <c r="F197" s="14">
        <v>0</v>
      </c>
      <c r="G197" s="14">
        <v>0</v>
      </c>
      <c r="H197" s="14">
        <v>21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1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89" t="s">
        <v>684</v>
      </c>
      <c r="B201" s="190"/>
      <c r="C201" s="27">
        <v>53</v>
      </c>
      <c r="D201" s="27">
        <v>58</v>
      </c>
      <c r="E201" s="28">
        <v>-8.6206896551724102E-2</v>
      </c>
      <c r="F201" s="27">
        <v>7</v>
      </c>
      <c r="G201" s="27">
        <v>10</v>
      </c>
      <c r="H201" s="27">
        <v>39</v>
      </c>
      <c r="I201" s="27">
        <v>11</v>
      </c>
      <c r="J201" s="27">
        <v>0</v>
      </c>
      <c r="K201" s="27">
        <v>0</v>
      </c>
      <c r="L201" s="27">
        <v>1</v>
      </c>
      <c r="M201" s="27">
        <v>1</v>
      </c>
      <c r="N201" s="27">
        <v>25</v>
      </c>
      <c r="O201" s="27">
        <v>0</v>
      </c>
      <c r="P201" s="29">
        <v>19</v>
      </c>
    </row>
    <row r="202" spans="1:16" x14ac:dyDescent="0.25">
      <c r="A202" s="30" t="s">
        <v>685</v>
      </c>
      <c r="B202" s="30" t="s">
        <v>686</v>
      </c>
      <c r="C202" s="14">
        <v>11</v>
      </c>
      <c r="D202" s="14">
        <v>19</v>
      </c>
      <c r="E202" s="31">
        <v>-0.42105263157894701</v>
      </c>
      <c r="F202" s="14">
        <v>0</v>
      </c>
      <c r="G202" s="14">
        <v>0</v>
      </c>
      <c r="H202" s="14">
        <v>2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18</v>
      </c>
      <c r="O202" s="14">
        <v>0</v>
      </c>
      <c r="P202" s="24">
        <v>2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36</v>
      </c>
      <c r="D206" s="14">
        <v>33</v>
      </c>
      <c r="E206" s="31">
        <v>9.0909090909090898E-2</v>
      </c>
      <c r="F206" s="14">
        <v>7</v>
      </c>
      <c r="G206" s="14">
        <v>10</v>
      </c>
      <c r="H206" s="14">
        <v>30</v>
      </c>
      <c r="I206" s="14">
        <v>9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16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1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2</v>
      </c>
      <c r="D209" s="14">
        <v>0</v>
      </c>
      <c r="E209" s="31">
        <v>0</v>
      </c>
      <c r="F209" s="14">
        <v>0</v>
      </c>
      <c r="G209" s="14">
        <v>0</v>
      </c>
      <c r="H209" s="14">
        <v>2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1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3</v>
      </c>
      <c r="D214" s="14">
        <v>2</v>
      </c>
      <c r="E214" s="31">
        <v>0.5</v>
      </c>
      <c r="F214" s="14">
        <v>0</v>
      </c>
      <c r="G214" s="14">
        <v>0</v>
      </c>
      <c r="H214" s="14">
        <v>5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v>4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2</v>
      </c>
      <c r="E218" s="31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9" t="s">
        <v>727</v>
      </c>
      <c r="B223" s="190"/>
      <c r="C223" s="27">
        <v>506</v>
      </c>
      <c r="D223" s="27">
        <v>474</v>
      </c>
      <c r="E223" s="28">
        <v>6.7510548523206801E-2</v>
      </c>
      <c r="F223" s="27">
        <v>161</v>
      </c>
      <c r="G223" s="27">
        <v>131</v>
      </c>
      <c r="H223" s="27">
        <v>421</v>
      </c>
      <c r="I223" s="27">
        <v>159</v>
      </c>
      <c r="J223" s="27">
        <v>0</v>
      </c>
      <c r="K223" s="27">
        <v>0</v>
      </c>
      <c r="L223" s="27">
        <v>0</v>
      </c>
      <c r="M223" s="27">
        <v>0</v>
      </c>
      <c r="N223" s="27">
        <v>3</v>
      </c>
      <c r="O223" s="27">
        <v>17</v>
      </c>
      <c r="P223" s="29">
        <v>233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32</v>
      </c>
      <c r="D231" s="14">
        <v>43</v>
      </c>
      <c r="E231" s="31">
        <v>-0.25581395348837199</v>
      </c>
      <c r="F231" s="14">
        <v>2</v>
      </c>
      <c r="G231" s="14">
        <v>2</v>
      </c>
      <c r="H231" s="14">
        <v>24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4</v>
      </c>
    </row>
    <row r="232" spans="1:16" x14ac:dyDescent="0.25">
      <c r="A232" s="30" t="s">
        <v>744</v>
      </c>
      <c r="B232" s="30" t="s">
        <v>745</v>
      </c>
      <c r="C232" s="14">
        <v>21</v>
      </c>
      <c r="D232" s="14">
        <v>10</v>
      </c>
      <c r="E232" s="31">
        <v>1.1000000000000001</v>
      </c>
      <c r="F232" s="14">
        <v>3</v>
      </c>
      <c r="G232" s="14">
        <v>3</v>
      </c>
      <c r="H232" s="14">
        <v>9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5</v>
      </c>
    </row>
    <row r="233" spans="1:16" x14ac:dyDescent="0.25">
      <c r="A233" s="30" t="s">
        <v>746</v>
      </c>
      <c r="B233" s="30" t="s">
        <v>747</v>
      </c>
      <c r="C233" s="14">
        <v>12</v>
      </c>
      <c r="D233" s="14">
        <v>19</v>
      </c>
      <c r="E233" s="31">
        <v>-0.36842105263157898</v>
      </c>
      <c r="F233" s="14">
        <v>0</v>
      </c>
      <c r="G233" s="14">
        <v>0</v>
      </c>
      <c r="H233" s="14">
        <v>18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2</v>
      </c>
    </row>
    <row r="234" spans="1:16" ht="22.5" x14ac:dyDescent="0.25">
      <c r="A234" s="30" t="s">
        <v>748</v>
      </c>
      <c r="B234" s="30" t="s">
        <v>749</v>
      </c>
      <c r="C234" s="14">
        <v>4</v>
      </c>
      <c r="D234" s="14">
        <v>5</v>
      </c>
      <c r="E234" s="31">
        <v>-0.2</v>
      </c>
      <c r="F234" s="14">
        <v>1</v>
      </c>
      <c r="G234" s="14">
        <v>0</v>
      </c>
      <c r="H234" s="14">
        <v>2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33.75" x14ac:dyDescent="0.25">
      <c r="A235" s="30" t="s">
        <v>750</v>
      </c>
      <c r="B235" s="30" t="s">
        <v>751</v>
      </c>
      <c r="C235" s="14">
        <v>4</v>
      </c>
      <c r="D235" s="14">
        <v>6</v>
      </c>
      <c r="E235" s="31">
        <v>-0.33333333333333298</v>
      </c>
      <c r="F235" s="14">
        <v>0</v>
      </c>
      <c r="G235" s="14">
        <v>0</v>
      </c>
      <c r="H235" s="14">
        <v>9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25">
      <c r="A236" s="30" t="s">
        <v>752</v>
      </c>
      <c r="B236" s="30" t="s">
        <v>753</v>
      </c>
      <c r="C236" s="14">
        <v>0</v>
      </c>
      <c r="D236" s="14">
        <v>2</v>
      </c>
      <c r="E236" s="31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1</v>
      </c>
    </row>
    <row r="238" spans="1:16" ht="33.75" x14ac:dyDescent="0.25">
      <c r="A238" s="30" t="s">
        <v>756</v>
      </c>
      <c r="B238" s="30" t="s">
        <v>757</v>
      </c>
      <c r="C238" s="14">
        <v>433</v>
      </c>
      <c r="D238" s="14">
        <v>388</v>
      </c>
      <c r="E238" s="31">
        <v>0.115979381443299</v>
      </c>
      <c r="F238" s="14">
        <v>155</v>
      </c>
      <c r="G238" s="14">
        <v>125</v>
      </c>
      <c r="H238" s="14">
        <v>358</v>
      </c>
      <c r="I238" s="14">
        <v>140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17</v>
      </c>
      <c r="P238" s="24">
        <v>218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9" t="s">
        <v>768</v>
      </c>
      <c r="B244" s="190"/>
      <c r="C244" s="27">
        <v>2</v>
      </c>
      <c r="D244" s="27">
        <v>3</v>
      </c>
      <c r="E244" s="28">
        <v>-0.33333333333333298</v>
      </c>
      <c r="F244" s="27">
        <v>0</v>
      </c>
      <c r="G244" s="27">
        <v>0</v>
      </c>
      <c r="H244" s="27">
        <v>2</v>
      </c>
      <c r="I244" s="27">
        <v>3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2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1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2</v>
      </c>
      <c r="D269" s="14">
        <v>1</v>
      </c>
      <c r="E269" s="31">
        <v>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9" t="s">
        <v>821</v>
      </c>
      <c r="B271" s="190"/>
      <c r="C271" s="27">
        <v>156</v>
      </c>
      <c r="D271" s="27">
        <v>151</v>
      </c>
      <c r="E271" s="28">
        <v>3.3112582781456998E-2</v>
      </c>
      <c r="F271" s="27">
        <v>42</v>
      </c>
      <c r="G271" s="27">
        <v>37</v>
      </c>
      <c r="H271" s="27">
        <v>207</v>
      </c>
      <c r="I271" s="27">
        <v>99</v>
      </c>
      <c r="J271" s="27">
        <v>0</v>
      </c>
      <c r="K271" s="27">
        <v>1</v>
      </c>
      <c r="L271" s="27">
        <v>0</v>
      </c>
      <c r="M271" s="27">
        <v>0</v>
      </c>
      <c r="N271" s="27">
        <v>2</v>
      </c>
      <c r="O271" s="27">
        <v>0</v>
      </c>
      <c r="P271" s="29">
        <v>111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46</v>
      </c>
      <c r="D273" s="14">
        <v>37</v>
      </c>
      <c r="E273" s="31">
        <v>0.24324324324324301</v>
      </c>
      <c r="F273" s="14">
        <v>11</v>
      </c>
      <c r="G273" s="14">
        <v>20</v>
      </c>
      <c r="H273" s="14">
        <v>82</v>
      </c>
      <c r="I273" s="14">
        <v>60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4">
        <v>48</v>
      </c>
    </row>
    <row r="274" spans="1:16" ht="33.75" x14ac:dyDescent="0.25">
      <c r="A274" s="30" t="s">
        <v>826</v>
      </c>
      <c r="B274" s="30" t="s">
        <v>827</v>
      </c>
      <c r="C274" s="14">
        <v>99</v>
      </c>
      <c r="D274" s="14">
        <v>97</v>
      </c>
      <c r="E274" s="31">
        <v>2.06185567010309E-2</v>
      </c>
      <c r="F274" s="14">
        <v>31</v>
      </c>
      <c r="G274" s="14">
        <v>17</v>
      </c>
      <c r="H274" s="14">
        <v>110</v>
      </c>
      <c r="I274" s="14">
        <v>32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51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1</v>
      </c>
      <c r="E275" s="31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1</v>
      </c>
      <c r="O275" s="14">
        <v>0</v>
      </c>
      <c r="P275" s="24">
        <v>5</v>
      </c>
    </row>
    <row r="276" spans="1:16" x14ac:dyDescent="0.25">
      <c r="A276" s="30" t="s">
        <v>830</v>
      </c>
      <c r="B276" s="30" t="s">
        <v>831</v>
      </c>
      <c r="C276" s="14">
        <v>1</v>
      </c>
      <c r="D276" s="14">
        <v>5</v>
      </c>
      <c r="E276" s="31">
        <v>-0.8</v>
      </c>
      <c r="F276" s="14">
        <v>0</v>
      </c>
      <c r="G276" s="14">
        <v>0</v>
      </c>
      <c r="H276" s="14">
        <v>5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832</v>
      </c>
      <c r="B277" s="30" t="s">
        <v>833</v>
      </c>
      <c r="C277" s="14">
        <v>1</v>
      </c>
      <c r="D277" s="14">
        <v>1</v>
      </c>
      <c r="E277" s="31">
        <v>0</v>
      </c>
      <c r="F277" s="14">
        <v>0</v>
      </c>
      <c r="G277" s="14">
        <v>0</v>
      </c>
      <c r="H277" s="14">
        <v>0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4</v>
      </c>
    </row>
    <row r="278" spans="1:16" ht="22.5" x14ac:dyDescent="0.25">
      <c r="A278" s="30" t="s">
        <v>834</v>
      </c>
      <c r="B278" s="30" t="s">
        <v>835</v>
      </c>
      <c r="C278" s="14">
        <v>8</v>
      </c>
      <c r="D278" s="14">
        <v>8</v>
      </c>
      <c r="E278" s="31">
        <v>0</v>
      </c>
      <c r="F278" s="14">
        <v>0</v>
      </c>
      <c r="G278" s="14">
        <v>0</v>
      </c>
      <c r="H278" s="14">
        <v>10</v>
      </c>
      <c r="I278" s="14">
        <v>3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1</v>
      </c>
      <c r="D280" s="14">
        <v>1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1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9" t="s">
        <v>880</v>
      </c>
      <c r="B301" s="190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9" t="s">
        <v>887</v>
      </c>
      <c r="B305" s="190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9" t="s">
        <v>900</v>
      </c>
      <c r="B312" s="190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9" t="s">
        <v>911</v>
      </c>
      <c r="B318" s="190"/>
      <c r="C318" s="27">
        <v>1</v>
      </c>
      <c r="D318" s="27">
        <v>1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1</v>
      </c>
      <c r="D319" s="14">
        <v>1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0</v>
      </c>
    </row>
    <row r="320" spans="1:16" x14ac:dyDescent="0.25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9" t="s">
        <v>919</v>
      </c>
      <c r="B323" s="190"/>
      <c r="C323" s="27">
        <v>1969</v>
      </c>
      <c r="D323" s="27">
        <v>2077</v>
      </c>
      <c r="E323" s="28">
        <v>-5.1998074145402001E-2</v>
      </c>
      <c r="F323" s="27">
        <v>2</v>
      </c>
      <c r="G323" s="27">
        <v>0</v>
      </c>
      <c r="H323" s="27">
        <v>19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1</v>
      </c>
      <c r="O323" s="27">
        <v>2</v>
      </c>
      <c r="P323" s="29">
        <v>1</v>
      </c>
    </row>
    <row r="324" spans="1:16" x14ac:dyDescent="0.25">
      <c r="A324" s="30" t="s">
        <v>920</v>
      </c>
      <c r="B324" s="30" t="s">
        <v>921</v>
      </c>
      <c r="C324" s="14">
        <v>1969</v>
      </c>
      <c r="D324" s="14">
        <v>2077</v>
      </c>
      <c r="E324" s="31">
        <v>-5.1998074145402001E-2</v>
      </c>
      <c r="F324" s="14">
        <v>2</v>
      </c>
      <c r="G324" s="14">
        <v>0</v>
      </c>
      <c r="H324" s="14">
        <v>19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2</v>
      </c>
      <c r="P324" s="24">
        <v>1</v>
      </c>
    </row>
    <row r="325" spans="1:16" x14ac:dyDescent="0.25">
      <c r="A325" s="189" t="s">
        <v>922</v>
      </c>
      <c r="B325" s="190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1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1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1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1</v>
      </c>
      <c r="O338" s="14">
        <v>0</v>
      </c>
      <c r="P338" s="24">
        <v>0</v>
      </c>
    </row>
    <row r="339" spans="1:16" x14ac:dyDescent="0.25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1" t="s">
        <v>951</v>
      </c>
      <c r="B341" s="192"/>
      <c r="C341" s="32">
        <v>12858</v>
      </c>
      <c r="D341" s="32">
        <v>12155</v>
      </c>
      <c r="E341" s="33">
        <v>5.7836281365693097E-2</v>
      </c>
      <c r="F341" s="32">
        <v>1581</v>
      </c>
      <c r="G341" s="32">
        <v>1299</v>
      </c>
      <c r="H341" s="32">
        <v>3439</v>
      </c>
      <c r="I341" s="32">
        <v>1651</v>
      </c>
      <c r="J341" s="32">
        <v>24</v>
      </c>
      <c r="K341" s="32">
        <v>14</v>
      </c>
      <c r="L341" s="32">
        <v>8</v>
      </c>
      <c r="M341" s="32">
        <v>8</v>
      </c>
      <c r="N341" s="32">
        <v>185</v>
      </c>
      <c r="O341" s="32">
        <v>112</v>
      </c>
      <c r="P341" s="32">
        <v>2317</v>
      </c>
    </row>
  </sheetData>
  <sheetProtection algorithmName="SHA-512" hashValue="ZjVGZxnMOABPSGQZ+ZzstYRj5HBqGDJb5zpHzafSBn3iK/gby+xeTLF96h9vD8F0QlgnTyKaXKFQUK+6jASbCg==" saltValue="7ZtBrU3pFJmeeZaPkbGc8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4">
        <v>0</v>
      </c>
    </row>
    <row r="6" spans="1:3" x14ac:dyDescent="0.25">
      <c r="A6" s="180"/>
      <c r="B6" s="13" t="s">
        <v>329</v>
      </c>
      <c r="C6" s="24">
        <v>25</v>
      </c>
    </row>
    <row r="7" spans="1:3" x14ac:dyDescent="0.25">
      <c r="A7" s="180"/>
      <c r="B7" s="13" t="s">
        <v>956</v>
      </c>
      <c r="C7" s="24">
        <v>2</v>
      </c>
    </row>
    <row r="8" spans="1:3" x14ac:dyDescent="0.25">
      <c r="A8" s="180"/>
      <c r="B8" s="13" t="s">
        <v>957</v>
      </c>
      <c r="C8" s="24">
        <v>3</v>
      </c>
    </row>
    <row r="9" spans="1:3" x14ac:dyDescent="0.25">
      <c r="A9" s="180"/>
      <c r="B9" s="13" t="s">
        <v>958</v>
      </c>
      <c r="C9" s="24">
        <v>10</v>
      </c>
    </row>
    <row r="10" spans="1:3" x14ac:dyDescent="0.25">
      <c r="A10" s="180"/>
      <c r="B10" s="13" t="s">
        <v>959</v>
      </c>
      <c r="C10" s="24">
        <v>16</v>
      </c>
    </row>
    <row r="11" spans="1:3" x14ac:dyDescent="0.25">
      <c r="A11" s="180"/>
      <c r="B11" s="13" t="s">
        <v>960</v>
      </c>
      <c r="C11" s="24">
        <v>10</v>
      </c>
    </row>
    <row r="12" spans="1:3" x14ac:dyDescent="0.25">
      <c r="A12" s="180"/>
      <c r="B12" s="13" t="s">
        <v>513</v>
      </c>
      <c r="C12" s="24">
        <v>11</v>
      </c>
    </row>
    <row r="13" spans="1:3" x14ac:dyDescent="0.25">
      <c r="A13" s="180"/>
      <c r="B13" s="13" t="s">
        <v>961</v>
      </c>
      <c r="C13" s="24">
        <v>1</v>
      </c>
    </row>
    <row r="14" spans="1:3" x14ac:dyDescent="0.25">
      <c r="A14" s="180"/>
      <c r="B14" s="13" t="s">
        <v>962</v>
      </c>
      <c r="C14" s="24">
        <v>0</v>
      </c>
    </row>
    <row r="15" spans="1:3" x14ac:dyDescent="0.25">
      <c r="A15" s="180"/>
      <c r="B15" s="13" t="s">
        <v>646</v>
      </c>
      <c r="C15" s="24">
        <v>0</v>
      </c>
    </row>
    <row r="16" spans="1:3" x14ac:dyDescent="0.25">
      <c r="A16" s="180"/>
      <c r="B16" s="13" t="s">
        <v>963</v>
      </c>
      <c r="C16" s="24">
        <v>7</v>
      </c>
    </row>
    <row r="17" spans="1:3" x14ac:dyDescent="0.25">
      <c r="A17" s="180"/>
      <c r="B17" s="13" t="s">
        <v>964</v>
      </c>
      <c r="C17" s="24">
        <v>10</v>
      </c>
    </row>
    <row r="18" spans="1:3" x14ac:dyDescent="0.25">
      <c r="A18" s="180"/>
      <c r="B18" s="13" t="s">
        <v>965</v>
      </c>
      <c r="C18" s="24">
        <v>2</v>
      </c>
    </row>
    <row r="19" spans="1:3" x14ac:dyDescent="0.25">
      <c r="A19" s="181"/>
      <c r="B19" s="13" t="s">
        <v>106</v>
      </c>
      <c r="C19" s="24">
        <v>62</v>
      </c>
    </row>
    <row r="20" spans="1:3" x14ac:dyDescent="0.25">
      <c r="A20" s="179" t="s">
        <v>966</v>
      </c>
      <c r="B20" s="13" t="s">
        <v>967</v>
      </c>
      <c r="C20" s="24">
        <v>3</v>
      </c>
    </row>
    <row r="21" spans="1:3" x14ac:dyDescent="0.25">
      <c r="A21" s="181"/>
      <c r="B21" s="13" t="s">
        <v>968</v>
      </c>
      <c r="C21" s="24">
        <v>1</v>
      </c>
    </row>
    <row r="22" spans="1:3" x14ac:dyDescent="0.25">
      <c r="A22" s="179" t="s">
        <v>969</v>
      </c>
      <c r="B22" s="13" t="s">
        <v>970</v>
      </c>
      <c r="C22" s="24">
        <v>56</v>
      </c>
    </row>
    <row r="23" spans="1:3" x14ac:dyDescent="0.25">
      <c r="A23" s="180"/>
      <c r="B23" s="13" t="s">
        <v>971</v>
      </c>
      <c r="C23" s="24">
        <v>30</v>
      </c>
    </row>
    <row r="24" spans="1:3" x14ac:dyDescent="0.25">
      <c r="A24" s="181"/>
      <c r="B24" s="13" t="s">
        <v>972</v>
      </c>
      <c r="C24" s="24">
        <v>34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112</v>
      </c>
    </row>
    <row r="29" spans="1:3" x14ac:dyDescent="0.25">
      <c r="A29" s="179" t="s">
        <v>975</v>
      </c>
      <c r="B29" s="13" t="s">
        <v>976</v>
      </c>
      <c r="C29" s="24">
        <v>0</v>
      </c>
    </row>
    <row r="30" spans="1:3" x14ac:dyDescent="0.25">
      <c r="A30" s="180"/>
      <c r="B30" s="13" t="s">
        <v>977</v>
      </c>
      <c r="C30" s="24">
        <v>5</v>
      </c>
    </row>
    <row r="31" spans="1:3" x14ac:dyDescent="0.25">
      <c r="A31" s="180"/>
      <c r="B31" s="13" t="s">
        <v>978</v>
      </c>
      <c r="C31" s="24">
        <v>0</v>
      </c>
    </row>
    <row r="32" spans="1:3" x14ac:dyDescent="0.25">
      <c r="A32" s="181"/>
      <c r="B32" s="13" t="s">
        <v>979</v>
      </c>
      <c r="C32" s="24">
        <v>1</v>
      </c>
    </row>
    <row r="33" spans="1:3" x14ac:dyDescent="0.25">
      <c r="A33" s="12" t="s">
        <v>980</v>
      </c>
      <c r="B33" s="17"/>
      <c r="C33" s="24">
        <v>6</v>
      </c>
    </row>
    <row r="34" spans="1:3" x14ac:dyDescent="0.25">
      <c r="A34" s="12" t="s">
        <v>981</v>
      </c>
      <c r="B34" s="17"/>
      <c r="C34" s="24">
        <v>35</v>
      </c>
    </row>
    <row r="35" spans="1:3" x14ac:dyDescent="0.25">
      <c r="A35" s="12" t="s">
        <v>982</v>
      </c>
      <c r="B35" s="17"/>
      <c r="C35" s="24">
        <v>28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9</v>
      </c>
    </row>
    <row r="38" spans="1:3" x14ac:dyDescent="0.25">
      <c r="A38" s="12" t="s">
        <v>985</v>
      </c>
      <c r="B38" s="17"/>
      <c r="C38" s="24">
        <v>3</v>
      </c>
    </row>
    <row r="39" spans="1:3" x14ac:dyDescent="0.25">
      <c r="A39" s="12" t="s">
        <v>972</v>
      </c>
      <c r="B39" s="17"/>
      <c r="C39" s="24">
        <v>18</v>
      </c>
    </row>
    <row r="40" spans="1:3" x14ac:dyDescent="0.25">
      <c r="A40" s="179" t="s">
        <v>986</v>
      </c>
      <c r="B40" s="13" t="s">
        <v>987</v>
      </c>
      <c r="C40" s="24">
        <v>1</v>
      </c>
    </row>
    <row r="41" spans="1:3" x14ac:dyDescent="0.25">
      <c r="A41" s="180"/>
      <c r="B41" s="13" t="s">
        <v>988</v>
      </c>
      <c r="C41" s="24">
        <v>2</v>
      </c>
    </row>
    <row r="42" spans="1:3" x14ac:dyDescent="0.25">
      <c r="A42" s="180"/>
      <c r="B42" s="13" t="s">
        <v>989</v>
      </c>
      <c r="C42" s="24">
        <v>0</v>
      </c>
    </row>
    <row r="43" spans="1:3" x14ac:dyDescent="0.25">
      <c r="A43" s="180"/>
      <c r="B43" s="13" t="s">
        <v>990</v>
      </c>
      <c r="C43" s="24">
        <v>0</v>
      </c>
    </row>
    <row r="44" spans="1:3" x14ac:dyDescent="0.25">
      <c r="A44" s="181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7</v>
      </c>
    </row>
    <row r="49" spans="1:3" x14ac:dyDescent="0.25">
      <c r="A49" s="179" t="s">
        <v>76</v>
      </c>
      <c r="B49" s="13" t="s">
        <v>993</v>
      </c>
      <c r="C49" s="24">
        <v>37</v>
      </c>
    </row>
    <row r="50" spans="1:3" x14ac:dyDescent="0.25">
      <c r="A50" s="181"/>
      <c r="B50" s="13" t="s">
        <v>994</v>
      </c>
      <c r="C50" s="24">
        <v>40</v>
      </c>
    </row>
    <row r="51" spans="1:3" x14ac:dyDescent="0.25">
      <c r="A51" s="179" t="s">
        <v>995</v>
      </c>
      <c r="B51" s="13" t="s">
        <v>996</v>
      </c>
      <c r="C51" s="24">
        <v>1</v>
      </c>
    </row>
    <row r="52" spans="1:3" x14ac:dyDescent="0.25">
      <c r="A52" s="181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4">
        <v>486</v>
      </c>
    </row>
    <row r="57" spans="1:3" x14ac:dyDescent="0.25">
      <c r="A57" s="180"/>
      <c r="B57" s="13" t="s">
        <v>999</v>
      </c>
      <c r="C57" s="24">
        <v>82</v>
      </c>
    </row>
    <row r="58" spans="1:3" x14ac:dyDescent="0.25">
      <c r="A58" s="180"/>
      <c r="B58" s="13" t="s">
        <v>1000</v>
      </c>
      <c r="C58" s="24">
        <v>27</v>
      </c>
    </row>
    <row r="59" spans="1:3" x14ac:dyDescent="0.25">
      <c r="A59" s="180"/>
      <c r="B59" s="13" t="s">
        <v>1001</v>
      </c>
      <c r="C59" s="24">
        <v>130</v>
      </c>
    </row>
    <row r="60" spans="1:3" x14ac:dyDescent="0.25">
      <c r="A60" s="181"/>
      <c r="B60" s="13" t="s">
        <v>1002</v>
      </c>
      <c r="C60" s="24">
        <v>12</v>
      </c>
    </row>
    <row r="61" spans="1:3" x14ac:dyDescent="0.25">
      <c r="A61" s="179" t="s">
        <v>1003</v>
      </c>
      <c r="B61" s="13" t="s">
        <v>1004</v>
      </c>
      <c r="C61" s="24">
        <v>235</v>
      </c>
    </row>
    <row r="62" spans="1:3" x14ac:dyDescent="0.25">
      <c r="A62" s="180"/>
      <c r="B62" s="13" t="s">
        <v>1005</v>
      </c>
      <c r="C62" s="24">
        <v>79</v>
      </c>
    </row>
    <row r="63" spans="1:3" x14ac:dyDescent="0.25">
      <c r="A63" s="180"/>
      <c r="B63" s="13" t="s">
        <v>1006</v>
      </c>
      <c r="C63" s="24">
        <v>5</v>
      </c>
    </row>
    <row r="64" spans="1:3" x14ac:dyDescent="0.25">
      <c r="A64" s="180"/>
      <c r="B64" s="13" t="s">
        <v>1007</v>
      </c>
      <c r="C64" s="24">
        <v>109</v>
      </c>
    </row>
    <row r="65" spans="1:3" x14ac:dyDescent="0.25">
      <c r="A65" s="181"/>
      <c r="B65" s="13" t="s">
        <v>1002</v>
      </c>
      <c r="C65" s="24">
        <v>42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51</v>
      </c>
    </row>
    <row r="70" spans="1:3" ht="22.5" x14ac:dyDescent="0.25">
      <c r="A70" s="12" t="s">
        <v>1010</v>
      </c>
      <c r="B70" s="17"/>
      <c r="C70" s="24">
        <v>25</v>
      </c>
    </row>
    <row r="71" spans="1:3" ht="22.5" x14ac:dyDescent="0.25">
      <c r="A71" s="12" t="s">
        <v>1011</v>
      </c>
      <c r="B71" s="17"/>
      <c r="C71" s="24">
        <v>57</v>
      </c>
    </row>
    <row r="72" spans="1:3" x14ac:dyDescent="0.25">
      <c r="A72" s="179" t="s">
        <v>1012</v>
      </c>
      <c r="B72" s="13" t="s">
        <v>1013</v>
      </c>
      <c r="C72" s="24">
        <v>0</v>
      </c>
    </row>
    <row r="73" spans="1:3" x14ac:dyDescent="0.25">
      <c r="A73" s="181"/>
      <c r="B73" s="13" t="s">
        <v>1014</v>
      </c>
      <c r="C73" s="24">
        <v>31</v>
      </c>
    </row>
    <row r="74" spans="1:3" x14ac:dyDescent="0.25">
      <c r="A74" s="12" t="s">
        <v>1015</v>
      </c>
      <c r="B74" s="17"/>
      <c r="C74" s="24">
        <v>0</v>
      </c>
    </row>
    <row r="75" spans="1:3" x14ac:dyDescent="0.25">
      <c r="A75" s="12" t="s">
        <v>1016</v>
      </c>
      <c r="B75" s="17"/>
      <c r="C75" s="24">
        <v>11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4">
        <v>24</v>
      </c>
    </row>
    <row r="78" spans="1:3" x14ac:dyDescent="0.25">
      <c r="A78" s="12" t="s">
        <v>1019</v>
      </c>
      <c r="B78" s="17"/>
      <c r="C78" s="24">
        <v>0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F7Fd1YDHYNSY881h2NRGag20MCMgpUjxE58mOihkhfdptjSELtwn285LcChgAIPeXrzROWti/u5ByKPr+Vrqgg==" saltValue="5j2nFbA2j0gEAPoFPd92y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5" t="s">
        <v>1023</v>
      </c>
      <c r="B5" s="39" t="s">
        <v>1024</v>
      </c>
      <c r="C5" s="40">
        <v>2</v>
      </c>
    </row>
    <row r="6" spans="1:3" x14ac:dyDescent="0.25">
      <c r="A6" s="196"/>
      <c r="B6" s="39" t="s">
        <v>299</v>
      </c>
      <c r="C6" s="40">
        <v>95</v>
      </c>
    </row>
    <row r="7" spans="1:3" x14ac:dyDescent="0.25">
      <c r="A7" s="196"/>
      <c r="B7" s="39" t="s">
        <v>1025</v>
      </c>
      <c r="C7" s="40">
        <v>31</v>
      </c>
    </row>
    <row r="8" spans="1:3" x14ac:dyDescent="0.25">
      <c r="A8" s="196"/>
      <c r="B8" s="39" t="s">
        <v>1026</v>
      </c>
      <c r="C8" s="23"/>
    </row>
    <row r="9" spans="1:3" x14ac:dyDescent="0.25">
      <c r="A9" s="196"/>
      <c r="B9" s="39" t="s">
        <v>1027</v>
      </c>
      <c r="C9" s="23"/>
    </row>
    <row r="10" spans="1:3" x14ac:dyDescent="0.25">
      <c r="A10" s="196"/>
      <c r="B10" s="39" t="s">
        <v>1028</v>
      </c>
      <c r="C10" s="23"/>
    </row>
    <row r="11" spans="1:3" x14ac:dyDescent="0.25">
      <c r="A11" s="197"/>
      <c r="B11" s="39" t="s">
        <v>1029</v>
      </c>
      <c r="C11" s="23"/>
    </row>
    <row r="12" spans="1:3" x14ac:dyDescent="0.25">
      <c r="A12" s="195" t="s">
        <v>1030</v>
      </c>
      <c r="B12" s="39" t="s">
        <v>60</v>
      </c>
      <c r="C12" s="40">
        <v>123</v>
      </c>
    </row>
    <row r="13" spans="1:3" x14ac:dyDescent="0.25">
      <c r="A13" s="196"/>
      <c r="B13" s="39" t="s">
        <v>1031</v>
      </c>
      <c r="C13" s="40">
        <v>10</v>
      </c>
    </row>
    <row r="14" spans="1:3" x14ac:dyDescent="0.25">
      <c r="A14" s="196"/>
      <c r="B14" s="39" t="s">
        <v>1032</v>
      </c>
      <c r="C14" s="40">
        <v>1</v>
      </c>
    </row>
    <row r="15" spans="1:3" x14ac:dyDescent="0.25">
      <c r="A15" s="197"/>
      <c r="B15" s="39" t="s">
        <v>1033</v>
      </c>
      <c r="C15" s="40">
        <v>7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8</v>
      </c>
    </row>
    <row r="20" spans="1:3" x14ac:dyDescent="0.25">
      <c r="A20" s="38" t="s">
        <v>1036</v>
      </c>
      <c r="B20" s="41"/>
      <c r="C20" s="40">
        <v>2</v>
      </c>
    </row>
    <row r="21" spans="1:3" x14ac:dyDescent="0.25">
      <c r="A21" s="38" t="s">
        <v>1037</v>
      </c>
      <c r="B21" s="41"/>
      <c r="C21" s="40">
        <v>2</v>
      </c>
    </row>
    <row r="22" spans="1:3" x14ac:dyDescent="0.25">
      <c r="A22" s="38" t="s">
        <v>1038</v>
      </c>
      <c r="B22" s="41"/>
      <c r="C22" s="40">
        <v>2</v>
      </c>
    </row>
    <row r="23" spans="1:3" x14ac:dyDescent="0.25">
      <c r="A23" s="38" t="s">
        <v>1039</v>
      </c>
      <c r="B23" s="41"/>
      <c r="C23" s="40">
        <v>42</v>
      </c>
    </row>
    <row r="24" spans="1:3" x14ac:dyDescent="0.25">
      <c r="A24" s="38" t="s">
        <v>1040</v>
      </c>
      <c r="B24" s="41"/>
      <c r="C24" s="40">
        <v>21</v>
      </c>
    </row>
    <row r="25" spans="1:3" x14ac:dyDescent="0.25">
      <c r="A25" s="38" t="s">
        <v>1041</v>
      </c>
      <c r="B25" s="41"/>
      <c r="C25" s="40">
        <v>17</v>
      </c>
    </row>
    <row r="26" spans="1:3" x14ac:dyDescent="0.25">
      <c r="A26" s="38" t="s">
        <v>1042</v>
      </c>
      <c r="B26" s="41"/>
      <c r="C26" s="40">
        <v>0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11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1</v>
      </c>
    </row>
    <row r="33" spans="1:6" x14ac:dyDescent="0.25">
      <c r="A33" s="38" t="s">
        <v>1047</v>
      </c>
      <c r="B33" s="41"/>
      <c r="C33" s="40">
        <v>16</v>
      </c>
    </row>
    <row r="34" spans="1:6" x14ac:dyDescent="0.25">
      <c r="A34" s="38" t="s">
        <v>1048</v>
      </c>
      <c r="B34" s="41"/>
      <c r="C34" s="40">
        <v>12</v>
      </c>
    </row>
    <row r="35" spans="1:6" x14ac:dyDescent="0.25">
      <c r="A35" s="38" t="s">
        <v>1049</v>
      </c>
      <c r="B35" s="41"/>
      <c r="C35" s="40">
        <v>12</v>
      </c>
    </row>
    <row r="36" spans="1:6" x14ac:dyDescent="0.25">
      <c r="A36" s="38" t="s">
        <v>1050</v>
      </c>
      <c r="B36" s="41"/>
      <c r="C36" s="40">
        <v>2</v>
      </c>
    </row>
    <row r="37" spans="1:6" x14ac:dyDescent="0.25">
      <c r="A37" s="38" t="s">
        <v>1051</v>
      </c>
      <c r="B37" s="41"/>
      <c r="C37" s="40">
        <v>9</v>
      </c>
    </row>
    <row r="38" spans="1:6" x14ac:dyDescent="0.25">
      <c r="A38" s="38" t="s">
        <v>1052</v>
      </c>
      <c r="B38" s="41"/>
      <c r="C38" s="40">
        <v>1</v>
      </c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2</v>
      </c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40">
        <v>2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199"/>
      <c r="B49" s="44" t="s">
        <v>1059</v>
      </c>
      <c r="C49" s="18"/>
      <c r="D49" s="18"/>
      <c r="E49" s="18"/>
      <c r="F49" s="23"/>
    </row>
    <row r="50" spans="1:6" x14ac:dyDescent="0.25">
      <c r="A50" s="199"/>
      <c r="B50" s="44" t="s">
        <v>1060</v>
      </c>
      <c r="C50" s="18"/>
      <c r="D50" s="18"/>
      <c r="E50" s="18"/>
      <c r="F50" s="23"/>
    </row>
    <row r="51" spans="1:6" x14ac:dyDescent="0.25">
      <c r="A51" s="199"/>
      <c r="B51" s="44" t="s">
        <v>1061</v>
      </c>
      <c r="C51" s="18"/>
      <c r="D51" s="18"/>
      <c r="E51" s="18"/>
      <c r="F51" s="23"/>
    </row>
    <row r="52" spans="1:6" x14ac:dyDescent="0.25">
      <c r="A52" s="199"/>
      <c r="B52" s="44" t="s">
        <v>329</v>
      </c>
      <c r="C52" s="45">
        <v>1</v>
      </c>
      <c r="D52" s="45">
        <v>22</v>
      </c>
      <c r="E52" s="45">
        <v>0</v>
      </c>
      <c r="F52" s="40">
        <v>1</v>
      </c>
    </row>
    <row r="53" spans="1:6" x14ac:dyDescent="0.25">
      <c r="A53" s="199"/>
      <c r="B53" s="44" t="s">
        <v>1062</v>
      </c>
      <c r="C53" s="45">
        <v>59</v>
      </c>
      <c r="D53" s="45">
        <v>35</v>
      </c>
      <c r="E53" s="45">
        <v>1</v>
      </c>
      <c r="F53" s="40">
        <v>5</v>
      </c>
    </row>
    <row r="54" spans="1:6" x14ac:dyDescent="0.25">
      <c r="A54" s="199"/>
      <c r="B54" s="44" t="s">
        <v>1063</v>
      </c>
      <c r="C54" s="45">
        <v>18</v>
      </c>
      <c r="D54" s="45">
        <v>17</v>
      </c>
      <c r="E54" s="45">
        <v>1</v>
      </c>
      <c r="F54" s="40">
        <v>2</v>
      </c>
    </row>
    <row r="55" spans="1:6" x14ac:dyDescent="0.25">
      <c r="A55" s="199"/>
      <c r="B55" s="44" t="s">
        <v>1064</v>
      </c>
      <c r="C55" s="45">
        <v>1</v>
      </c>
      <c r="D55" s="45">
        <v>0</v>
      </c>
      <c r="E55" s="45">
        <v>0</v>
      </c>
      <c r="F55" s="40">
        <v>0</v>
      </c>
    </row>
    <row r="56" spans="1:6" x14ac:dyDescent="0.25">
      <c r="A56" s="199"/>
      <c r="B56" s="44" t="s">
        <v>1065</v>
      </c>
      <c r="C56" s="45">
        <v>0</v>
      </c>
      <c r="D56" s="45">
        <v>1</v>
      </c>
      <c r="E56" s="45">
        <v>0</v>
      </c>
      <c r="F56" s="40">
        <v>0</v>
      </c>
    </row>
    <row r="57" spans="1:6" x14ac:dyDescent="0.25">
      <c r="A57" s="199"/>
      <c r="B57" s="44" t="s">
        <v>1066</v>
      </c>
      <c r="C57" s="45">
        <v>2</v>
      </c>
      <c r="D57" s="45">
        <v>6</v>
      </c>
      <c r="E57" s="45">
        <v>0</v>
      </c>
      <c r="F57" s="40">
        <v>0</v>
      </c>
    </row>
    <row r="58" spans="1:6" x14ac:dyDescent="0.25">
      <c r="A58" s="199"/>
      <c r="B58" s="44" t="s">
        <v>1067</v>
      </c>
      <c r="C58" s="45">
        <v>0</v>
      </c>
      <c r="D58" s="45">
        <v>2</v>
      </c>
      <c r="E58" s="45">
        <v>0</v>
      </c>
      <c r="F58" s="40">
        <v>0</v>
      </c>
    </row>
    <row r="59" spans="1:6" x14ac:dyDescent="0.25">
      <c r="A59" s="199"/>
      <c r="B59" s="44" t="s">
        <v>1068</v>
      </c>
      <c r="C59" s="45">
        <v>1</v>
      </c>
      <c r="D59" s="45">
        <v>0</v>
      </c>
      <c r="E59" s="45">
        <v>0</v>
      </c>
      <c r="F59" s="40">
        <v>0</v>
      </c>
    </row>
    <row r="60" spans="1:6" x14ac:dyDescent="0.25">
      <c r="A60" s="199"/>
      <c r="B60" s="44" t="s">
        <v>400</v>
      </c>
      <c r="C60" s="18"/>
      <c r="D60" s="18"/>
      <c r="E60" s="18"/>
      <c r="F60" s="23"/>
    </row>
    <row r="61" spans="1:6" x14ac:dyDescent="0.25">
      <c r="A61" s="199"/>
      <c r="B61" s="44" t="s">
        <v>1069</v>
      </c>
      <c r="C61" s="18"/>
      <c r="D61" s="18"/>
      <c r="E61" s="18"/>
      <c r="F61" s="23"/>
    </row>
    <row r="62" spans="1:6" x14ac:dyDescent="0.25">
      <c r="A62" s="199"/>
      <c r="B62" s="44" t="s">
        <v>1070</v>
      </c>
      <c r="C62" s="18"/>
      <c r="D62" s="18"/>
      <c r="E62" s="18"/>
      <c r="F62" s="23"/>
    </row>
    <row r="63" spans="1:6" x14ac:dyDescent="0.25">
      <c r="A63" s="199"/>
      <c r="B63" s="44" t="s">
        <v>1071</v>
      </c>
      <c r="C63" s="18"/>
      <c r="D63" s="18"/>
      <c r="E63" s="18"/>
      <c r="F63" s="23"/>
    </row>
    <row r="64" spans="1:6" x14ac:dyDescent="0.25">
      <c r="A64" s="199"/>
      <c r="B64" s="44" t="s">
        <v>1072</v>
      </c>
      <c r="C64" s="45">
        <v>14</v>
      </c>
      <c r="D64" s="45">
        <v>18</v>
      </c>
      <c r="E64" s="45">
        <v>0</v>
      </c>
      <c r="F64" s="40">
        <v>5</v>
      </c>
    </row>
    <row r="65" spans="1:6" x14ac:dyDescent="0.25">
      <c r="A65" s="199"/>
      <c r="B65" s="44" t="s">
        <v>1073</v>
      </c>
      <c r="C65" s="18"/>
      <c r="D65" s="18"/>
      <c r="E65" s="18"/>
      <c r="F65" s="23"/>
    </row>
    <row r="66" spans="1:6" x14ac:dyDescent="0.25">
      <c r="A66" s="200"/>
      <c r="B66" s="44" t="s">
        <v>1074</v>
      </c>
      <c r="C66" s="45">
        <v>0</v>
      </c>
      <c r="D66" s="45">
        <v>1</v>
      </c>
      <c r="E66" s="45">
        <v>0</v>
      </c>
      <c r="F66" s="40">
        <v>0</v>
      </c>
    </row>
    <row r="67" spans="1:6" x14ac:dyDescent="0.25">
      <c r="A67" s="193" t="s">
        <v>1075</v>
      </c>
      <c r="B67" s="194"/>
      <c r="C67" s="46">
        <v>96</v>
      </c>
      <c r="D67" s="46">
        <v>102</v>
      </c>
      <c r="E67" s="46">
        <v>2</v>
      </c>
      <c r="F67" s="46">
        <v>13</v>
      </c>
    </row>
    <row r="68" spans="1:6" x14ac:dyDescent="0.25">
      <c r="A68" s="198" t="s">
        <v>969</v>
      </c>
      <c r="B68" s="44" t="s">
        <v>1076</v>
      </c>
      <c r="C68" s="18"/>
      <c r="D68" s="18"/>
      <c r="E68" s="18"/>
      <c r="F68" s="23"/>
    </row>
    <row r="69" spans="1:6" x14ac:dyDescent="0.25">
      <c r="A69" s="199"/>
      <c r="B69" s="44" t="s">
        <v>1077</v>
      </c>
      <c r="C69" s="18"/>
      <c r="D69" s="18"/>
      <c r="E69" s="18"/>
      <c r="F69" s="23"/>
    </row>
    <row r="70" spans="1:6" x14ac:dyDescent="0.25">
      <c r="A70" s="200"/>
      <c r="B70" s="44" t="s">
        <v>106</v>
      </c>
      <c r="C70" s="45">
        <v>1</v>
      </c>
      <c r="D70" s="45">
        <v>0</v>
      </c>
      <c r="E70" s="45">
        <v>0</v>
      </c>
      <c r="F70" s="40">
        <v>0</v>
      </c>
    </row>
    <row r="71" spans="1:6" x14ac:dyDescent="0.25">
      <c r="A71" s="193" t="s">
        <v>1078</v>
      </c>
      <c r="B71" s="194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CMuwXWQHYPHlv05HHvoIrCCGNPBqbsGHGEtrJC42HSo2H/MO9sA/u8bnXub14zb4QVVWREkhbycCJ4YatMiRDA==" saltValue="DZHe5W2Bj2L0RJDzJgt0x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4">
        <v>439</v>
      </c>
    </row>
    <row r="6" spans="1:3" x14ac:dyDescent="0.25">
      <c r="A6" s="187"/>
      <c r="B6" s="13" t="s">
        <v>1024</v>
      </c>
      <c r="C6" s="24">
        <v>83</v>
      </c>
    </row>
    <row r="7" spans="1:3" x14ac:dyDescent="0.25">
      <c r="A7" s="187"/>
      <c r="B7" s="13" t="s">
        <v>1083</v>
      </c>
      <c r="C7" s="24">
        <v>592</v>
      </c>
    </row>
    <row r="8" spans="1:3" x14ac:dyDescent="0.25">
      <c r="A8" s="187"/>
      <c r="B8" s="13" t="s">
        <v>1084</v>
      </c>
      <c r="C8" s="24">
        <v>124</v>
      </c>
    </row>
    <row r="9" spans="1:3" x14ac:dyDescent="0.25">
      <c r="A9" s="187"/>
      <c r="B9" s="13" t="s">
        <v>1026</v>
      </c>
      <c r="C9" s="24">
        <v>4</v>
      </c>
    </row>
    <row r="10" spans="1:3" x14ac:dyDescent="0.25">
      <c r="A10" s="187"/>
      <c r="B10" s="13" t="s">
        <v>1027</v>
      </c>
      <c r="C10" s="24">
        <v>3</v>
      </c>
    </row>
    <row r="11" spans="1:3" x14ac:dyDescent="0.25">
      <c r="A11" s="187"/>
      <c r="B11" s="13" t="s">
        <v>1085</v>
      </c>
      <c r="C11" s="23"/>
    </row>
    <row r="12" spans="1:3" x14ac:dyDescent="0.25">
      <c r="A12" s="188"/>
      <c r="B12" s="13" t="s">
        <v>1086</v>
      </c>
      <c r="C12" s="23"/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449</v>
      </c>
    </row>
    <row r="17" spans="1:3" x14ac:dyDescent="0.25">
      <c r="A17" s="22" t="s">
        <v>1089</v>
      </c>
      <c r="B17" s="17"/>
      <c r="C17" s="24">
        <v>27</v>
      </c>
    </row>
    <row r="18" spans="1:3" x14ac:dyDescent="0.25">
      <c r="A18" s="22" t="s">
        <v>1090</v>
      </c>
      <c r="B18" s="17"/>
      <c r="C18" s="24">
        <v>193</v>
      </c>
    </row>
    <row r="19" spans="1:3" x14ac:dyDescent="0.25">
      <c r="A19" s="22" t="s">
        <v>1091</v>
      </c>
      <c r="B19" s="17"/>
      <c r="C19" s="24">
        <v>53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4">
        <v>2</v>
      </c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16</v>
      </c>
    </row>
    <row r="38" spans="1:3" x14ac:dyDescent="0.25">
      <c r="A38" s="22" t="s">
        <v>1103</v>
      </c>
      <c r="B38" s="17"/>
      <c r="C38" s="24">
        <v>73</v>
      </c>
    </row>
    <row r="39" spans="1:3" x14ac:dyDescent="0.25">
      <c r="A39" s="22" t="s">
        <v>1104</v>
      </c>
      <c r="B39" s="17"/>
      <c r="C39" s="24">
        <v>200</v>
      </c>
    </row>
    <row r="40" spans="1:3" x14ac:dyDescent="0.25">
      <c r="A40" s="22" t="s">
        <v>1105</v>
      </c>
      <c r="B40" s="17"/>
      <c r="C40" s="24">
        <v>62</v>
      </c>
    </row>
    <row r="41" spans="1:3" x14ac:dyDescent="0.25">
      <c r="A41" s="22" t="s">
        <v>1106</v>
      </c>
      <c r="B41" s="17"/>
      <c r="C41" s="24">
        <v>111</v>
      </c>
    </row>
    <row r="42" spans="1:3" x14ac:dyDescent="0.25">
      <c r="A42" s="22" t="s">
        <v>1107</v>
      </c>
      <c r="B42" s="17"/>
      <c r="C42" s="24">
        <v>26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1</v>
      </c>
    </row>
    <row r="47" spans="1:3" x14ac:dyDescent="0.25">
      <c r="A47" s="22" t="s">
        <v>1110</v>
      </c>
      <c r="B47" s="17"/>
      <c r="C47" s="24">
        <v>16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4">
        <v>41</v>
      </c>
    </row>
    <row r="52" spans="1:6" x14ac:dyDescent="0.25">
      <c r="A52" s="187"/>
      <c r="B52" s="13" t="s">
        <v>1114</v>
      </c>
      <c r="C52" s="24">
        <v>32</v>
      </c>
    </row>
    <row r="53" spans="1:6" x14ac:dyDescent="0.25">
      <c r="A53" s="187"/>
      <c r="B53" s="13" t="s">
        <v>1115</v>
      </c>
      <c r="C53" s="24">
        <v>79</v>
      </c>
    </row>
    <row r="54" spans="1:6" x14ac:dyDescent="0.25">
      <c r="A54" s="188"/>
      <c r="B54" s="13" t="s">
        <v>1116</v>
      </c>
      <c r="C54" s="24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3</v>
      </c>
    </row>
    <row r="59" spans="1:6" x14ac:dyDescent="0.25">
      <c r="A59" s="22" t="s">
        <v>109</v>
      </c>
      <c r="B59" s="17"/>
      <c r="C59" s="24">
        <v>0</v>
      </c>
    </row>
    <row r="60" spans="1:6" x14ac:dyDescent="0.25">
      <c r="A60" s="22" t="s">
        <v>1055</v>
      </c>
      <c r="B60" s="17"/>
      <c r="C60" s="24">
        <v>3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6" t="s">
        <v>954</v>
      </c>
      <c r="B63" s="13" t="s">
        <v>1058</v>
      </c>
      <c r="C63" s="18"/>
      <c r="D63" s="18"/>
      <c r="E63" s="18"/>
      <c r="F63" s="23"/>
    </row>
    <row r="64" spans="1:6" x14ac:dyDescent="0.25">
      <c r="A64" s="187"/>
      <c r="B64" s="13" t="s">
        <v>1059</v>
      </c>
      <c r="C64" s="18"/>
      <c r="D64" s="18"/>
      <c r="E64" s="18"/>
      <c r="F64" s="23"/>
    </row>
    <row r="65" spans="1:6" x14ac:dyDescent="0.25">
      <c r="A65" s="187"/>
      <c r="B65" s="13" t="s">
        <v>1060</v>
      </c>
      <c r="C65" s="18"/>
      <c r="D65" s="18"/>
      <c r="E65" s="18"/>
      <c r="F65" s="23"/>
    </row>
    <row r="66" spans="1:6" x14ac:dyDescent="0.25">
      <c r="A66" s="187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25">
      <c r="A67" s="187"/>
      <c r="B67" s="13" t="s">
        <v>329</v>
      </c>
      <c r="C67" s="14">
        <v>3</v>
      </c>
      <c r="D67" s="14">
        <v>18</v>
      </c>
      <c r="E67" s="14">
        <v>1</v>
      </c>
      <c r="F67" s="24">
        <v>22</v>
      </c>
    </row>
    <row r="68" spans="1:6" x14ac:dyDescent="0.25">
      <c r="A68" s="187"/>
      <c r="B68" s="13" t="s">
        <v>1117</v>
      </c>
      <c r="C68" s="14">
        <v>355</v>
      </c>
      <c r="D68" s="14">
        <v>101</v>
      </c>
      <c r="E68" s="14">
        <v>13</v>
      </c>
      <c r="F68" s="24">
        <v>119</v>
      </c>
    </row>
    <row r="69" spans="1:6" x14ac:dyDescent="0.25">
      <c r="A69" s="187"/>
      <c r="B69" s="13" t="s">
        <v>1118</v>
      </c>
      <c r="C69" s="14">
        <v>130</v>
      </c>
      <c r="D69" s="14">
        <v>54</v>
      </c>
      <c r="E69" s="14">
        <v>6</v>
      </c>
      <c r="F69" s="24">
        <v>35</v>
      </c>
    </row>
    <row r="70" spans="1:6" x14ac:dyDescent="0.25">
      <c r="A70" s="187"/>
      <c r="B70" s="13" t="s">
        <v>1064</v>
      </c>
      <c r="C70" s="14">
        <v>2</v>
      </c>
      <c r="D70" s="14">
        <v>3</v>
      </c>
      <c r="E70" s="14">
        <v>0</v>
      </c>
      <c r="F70" s="24">
        <v>2</v>
      </c>
    </row>
    <row r="71" spans="1:6" x14ac:dyDescent="0.25">
      <c r="A71" s="187"/>
      <c r="B71" s="13" t="s">
        <v>1119</v>
      </c>
      <c r="C71" s="14">
        <v>0</v>
      </c>
      <c r="D71" s="14">
        <v>1</v>
      </c>
      <c r="E71" s="14">
        <v>0</v>
      </c>
      <c r="F71" s="24">
        <v>0</v>
      </c>
    </row>
    <row r="72" spans="1:6" x14ac:dyDescent="0.25">
      <c r="A72" s="187"/>
      <c r="B72" s="13" t="s">
        <v>1120</v>
      </c>
      <c r="C72" s="14">
        <v>8</v>
      </c>
      <c r="D72" s="14">
        <v>24</v>
      </c>
      <c r="E72" s="14">
        <v>0</v>
      </c>
      <c r="F72" s="24">
        <v>21</v>
      </c>
    </row>
    <row r="73" spans="1:6" x14ac:dyDescent="0.25">
      <c r="A73" s="187"/>
      <c r="B73" s="13" t="s">
        <v>1121</v>
      </c>
      <c r="C73" s="14">
        <v>3</v>
      </c>
      <c r="D73" s="14">
        <v>1</v>
      </c>
      <c r="E73" s="14">
        <v>0</v>
      </c>
      <c r="F73" s="24">
        <v>4</v>
      </c>
    </row>
    <row r="74" spans="1:6" x14ac:dyDescent="0.25">
      <c r="A74" s="187"/>
      <c r="B74" s="13" t="s">
        <v>1068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187"/>
      <c r="B75" s="13" t="s">
        <v>400</v>
      </c>
      <c r="C75" s="18"/>
      <c r="D75" s="18"/>
      <c r="E75" s="18"/>
      <c r="F75" s="23"/>
    </row>
    <row r="76" spans="1:6" x14ac:dyDescent="0.25">
      <c r="A76" s="187"/>
      <c r="B76" s="13" t="s">
        <v>1069</v>
      </c>
      <c r="C76" s="14">
        <v>1</v>
      </c>
      <c r="D76" s="14">
        <v>0</v>
      </c>
      <c r="E76" s="14">
        <v>0</v>
      </c>
      <c r="F76" s="24">
        <v>0</v>
      </c>
    </row>
    <row r="77" spans="1:6" x14ac:dyDescent="0.25">
      <c r="A77" s="187"/>
      <c r="B77" s="13" t="s">
        <v>1070</v>
      </c>
      <c r="C77" s="18"/>
      <c r="D77" s="18"/>
      <c r="E77" s="18"/>
      <c r="F77" s="23"/>
    </row>
    <row r="78" spans="1:6" x14ac:dyDescent="0.25">
      <c r="A78" s="187"/>
      <c r="B78" s="13" t="s">
        <v>1071</v>
      </c>
      <c r="C78" s="18"/>
      <c r="D78" s="18"/>
      <c r="E78" s="18"/>
      <c r="F78" s="23"/>
    </row>
    <row r="79" spans="1:6" x14ac:dyDescent="0.25">
      <c r="A79" s="187"/>
      <c r="B79" s="13" t="s">
        <v>1072</v>
      </c>
      <c r="C79" s="14">
        <v>147</v>
      </c>
      <c r="D79" s="14">
        <v>119</v>
      </c>
      <c r="E79" s="14">
        <v>7</v>
      </c>
      <c r="F79" s="24">
        <v>50</v>
      </c>
    </row>
    <row r="80" spans="1:6" x14ac:dyDescent="0.25">
      <c r="A80" s="187"/>
      <c r="B80" s="13" t="s">
        <v>1073</v>
      </c>
      <c r="C80" s="18"/>
      <c r="D80" s="18"/>
      <c r="E80" s="18"/>
      <c r="F80" s="23"/>
    </row>
    <row r="81" spans="1:6" x14ac:dyDescent="0.25">
      <c r="A81" s="188"/>
      <c r="B81" s="13" t="s">
        <v>1074</v>
      </c>
      <c r="C81" s="14">
        <v>0</v>
      </c>
      <c r="D81" s="14">
        <v>1</v>
      </c>
      <c r="E81" s="14">
        <v>0</v>
      </c>
      <c r="F81" s="24">
        <v>0</v>
      </c>
    </row>
    <row r="82" spans="1:6" x14ac:dyDescent="0.25">
      <c r="A82" s="201" t="s">
        <v>1075</v>
      </c>
      <c r="B82" s="202"/>
      <c r="C82" s="32">
        <v>651</v>
      </c>
      <c r="D82" s="32">
        <v>322</v>
      </c>
      <c r="E82" s="32">
        <v>27</v>
      </c>
      <c r="F82" s="32">
        <v>253</v>
      </c>
    </row>
    <row r="83" spans="1:6" x14ac:dyDescent="0.25">
      <c r="A83" s="186" t="s">
        <v>1122</v>
      </c>
      <c r="B83" s="13" t="s">
        <v>1076</v>
      </c>
      <c r="C83" s="18"/>
      <c r="D83" s="18"/>
      <c r="E83" s="18"/>
      <c r="F83" s="23"/>
    </row>
    <row r="84" spans="1:6" x14ac:dyDescent="0.25">
      <c r="A84" s="187"/>
      <c r="B84" s="13" t="s">
        <v>1077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188"/>
      <c r="B85" s="13" t="s">
        <v>106</v>
      </c>
      <c r="C85" s="18"/>
      <c r="D85" s="18"/>
      <c r="E85" s="18"/>
      <c r="F85" s="23"/>
    </row>
    <row r="86" spans="1:6" x14ac:dyDescent="0.25">
      <c r="A86" s="201" t="s">
        <v>1123</v>
      </c>
      <c r="B86" s="202"/>
      <c r="C86" s="32">
        <v>1</v>
      </c>
      <c r="D86" s="32">
        <v>0</v>
      </c>
      <c r="E86" s="32">
        <v>0</v>
      </c>
      <c r="F86" s="32">
        <v>0</v>
      </c>
    </row>
  </sheetData>
  <sheetProtection algorithmName="SHA-512" hashValue="/86z8N1gj+oFkQT7Jx0kS9liDKy5Noj97xaq+DYyuRGV0E7rpmYg0m+intW/pUb4a6LyWxVXQv905H1nrlDYqw==" saltValue="CwIjbI+UnMcfYaNXd5AGQ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5</v>
      </c>
    </row>
    <row r="6" spans="1:3" x14ac:dyDescent="0.25">
      <c r="A6" s="12" t="s">
        <v>1127</v>
      </c>
      <c r="B6" s="17"/>
      <c r="C6" s="24">
        <v>738</v>
      </c>
    </row>
    <row r="7" spans="1:3" x14ac:dyDescent="0.25">
      <c r="A7" s="12" t="s">
        <v>1128</v>
      </c>
      <c r="B7" s="17"/>
      <c r="C7" s="24">
        <v>0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11</v>
      </c>
    </row>
    <row r="14" spans="1:3" x14ac:dyDescent="0.25">
      <c r="A14" s="12" t="s">
        <v>1127</v>
      </c>
      <c r="B14" s="17"/>
      <c r="C14" s="24">
        <v>76</v>
      </c>
    </row>
    <row r="15" spans="1:3" x14ac:dyDescent="0.25">
      <c r="A15" s="12" t="s">
        <v>1132</v>
      </c>
      <c r="B15" s="17"/>
      <c r="C15" s="24">
        <v>3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2</v>
      </c>
    </row>
    <row r="22" spans="1:3" x14ac:dyDescent="0.25">
      <c r="A22" s="12" t="s">
        <v>1134</v>
      </c>
      <c r="B22" s="17"/>
      <c r="C22" s="24">
        <v>2</v>
      </c>
    </row>
    <row r="23" spans="1:3" x14ac:dyDescent="0.25">
      <c r="A23" s="12" t="s">
        <v>1135</v>
      </c>
      <c r="B23" s="17"/>
      <c r="C23" s="24">
        <v>1</v>
      </c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6</v>
      </c>
    </row>
    <row r="29" spans="1:3" x14ac:dyDescent="0.25">
      <c r="A29" s="12" t="s">
        <v>1139</v>
      </c>
      <c r="B29" s="17"/>
      <c r="C29" s="24">
        <v>3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5</v>
      </c>
    </row>
    <row r="36" spans="1:3" x14ac:dyDescent="0.25">
      <c r="A36" s="12" t="s">
        <v>1144</v>
      </c>
      <c r="B36" s="17"/>
      <c r="C36" s="24">
        <v>0</v>
      </c>
    </row>
  </sheetData>
  <sheetProtection algorithmName="SHA-512" hashValue="5nTn6OATiiFhtHikLtShO3qI7yQrnufmttrBgEnTJ0KMWXm7UxI4OClshlRYcBmceJpR0sZ7e1DA3jUP2D/tBQ==" saltValue="f2ys0YyEU7TxCJMkwdfdi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1</v>
      </c>
    </row>
    <row r="6" spans="1:3" x14ac:dyDescent="0.25">
      <c r="A6" s="12" t="s">
        <v>1148</v>
      </c>
      <c r="B6" s="17"/>
      <c r="C6" s="24">
        <v>7</v>
      </c>
    </row>
    <row r="7" spans="1:3" x14ac:dyDescent="0.25">
      <c r="A7" s="12" t="s">
        <v>1149</v>
      </c>
      <c r="B7" s="17"/>
      <c r="C7" s="24">
        <v>0</v>
      </c>
    </row>
    <row r="8" spans="1:3" x14ac:dyDescent="0.25">
      <c r="A8" s="12" t="s">
        <v>1150</v>
      </c>
      <c r="B8" s="17"/>
      <c r="C8" s="24">
        <v>0</v>
      </c>
    </row>
    <row r="9" spans="1:3" x14ac:dyDescent="0.25">
      <c r="A9" s="12" t="s">
        <v>1151</v>
      </c>
      <c r="B9" s="17"/>
      <c r="C9" s="24">
        <v>7</v>
      </c>
    </row>
    <row r="10" spans="1:3" x14ac:dyDescent="0.25">
      <c r="A10" s="12" t="s">
        <v>1152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6</v>
      </c>
    </row>
    <row r="15" spans="1:3" x14ac:dyDescent="0.25">
      <c r="A15" s="12" t="s">
        <v>1155</v>
      </c>
      <c r="B15" s="17"/>
      <c r="C15" s="24">
        <v>0</v>
      </c>
    </row>
    <row r="16" spans="1:3" x14ac:dyDescent="0.25">
      <c r="A16" s="12" t="s">
        <v>1156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0</v>
      </c>
    </row>
    <row r="21" spans="1:3" x14ac:dyDescent="0.25">
      <c r="A21" s="12" t="s">
        <v>1159</v>
      </c>
      <c r="B21" s="17"/>
      <c r="C21" s="24">
        <v>1</v>
      </c>
    </row>
    <row r="22" spans="1:3" x14ac:dyDescent="0.25">
      <c r="A22" s="12" t="s">
        <v>1160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4">
        <v>0</v>
      </c>
    </row>
    <row r="27" spans="1:3" x14ac:dyDescent="0.25">
      <c r="A27" s="12" t="s">
        <v>1163</v>
      </c>
      <c r="B27" s="17"/>
      <c r="C27" s="24">
        <v>0</v>
      </c>
    </row>
    <row r="28" spans="1:3" x14ac:dyDescent="0.25">
      <c r="A28" s="12" t="s">
        <v>1164</v>
      </c>
      <c r="B28" s="17"/>
      <c r="C28" s="24">
        <v>0</v>
      </c>
    </row>
    <row r="29" spans="1:3" x14ac:dyDescent="0.25">
      <c r="A29" s="12" t="s">
        <v>1165</v>
      </c>
      <c r="B29" s="17"/>
      <c r="C29" s="24">
        <v>0</v>
      </c>
    </row>
    <row r="30" spans="1:3" x14ac:dyDescent="0.25">
      <c r="A30" s="12" t="s">
        <v>1166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0</v>
      </c>
    </row>
    <row r="35" spans="1:3" x14ac:dyDescent="0.25">
      <c r="A35" s="12" t="s">
        <v>1169</v>
      </c>
      <c r="B35" s="17"/>
      <c r="C35" s="24">
        <v>0</v>
      </c>
    </row>
    <row r="36" spans="1:3" x14ac:dyDescent="0.25">
      <c r="A36" s="12" t="s">
        <v>1170</v>
      </c>
      <c r="B36" s="17"/>
      <c r="C36" s="24">
        <v>0</v>
      </c>
    </row>
    <row r="37" spans="1:3" x14ac:dyDescent="0.25">
      <c r="A37" s="12" t="s">
        <v>1088</v>
      </c>
      <c r="B37" s="17"/>
      <c r="C37" s="24">
        <v>0</v>
      </c>
    </row>
    <row r="38" spans="1:3" x14ac:dyDescent="0.25">
      <c r="A38" s="12" t="s">
        <v>1171</v>
      </c>
      <c r="B38" s="17"/>
      <c r="C38" s="24">
        <v>1</v>
      </c>
    </row>
    <row r="39" spans="1:3" x14ac:dyDescent="0.25">
      <c r="A39" s="12" t="s">
        <v>1172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4">
        <v>0</v>
      </c>
    </row>
    <row r="44" spans="1:3" x14ac:dyDescent="0.25">
      <c r="A44" s="12" t="s">
        <v>1169</v>
      </c>
      <c r="B44" s="17"/>
      <c r="C44" s="24">
        <v>0</v>
      </c>
    </row>
    <row r="45" spans="1:3" x14ac:dyDescent="0.25">
      <c r="A45" s="12" t="s">
        <v>1170</v>
      </c>
      <c r="B45" s="17"/>
      <c r="C45" s="24">
        <v>0</v>
      </c>
    </row>
    <row r="46" spans="1:3" x14ac:dyDescent="0.25">
      <c r="A46" s="12" t="s">
        <v>1088</v>
      </c>
      <c r="B46" s="17"/>
      <c r="C46" s="24">
        <v>1</v>
      </c>
    </row>
    <row r="47" spans="1:3" x14ac:dyDescent="0.25">
      <c r="A47" s="12" t="s">
        <v>1171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0</v>
      </c>
    </row>
    <row r="52" spans="1:3" x14ac:dyDescent="0.25">
      <c r="A52" s="12" t="s">
        <v>1169</v>
      </c>
      <c r="B52" s="17"/>
      <c r="C52" s="24">
        <v>0</v>
      </c>
    </row>
    <row r="53" spans="1:3" x14ac:dyDescent="0.25">
      <c r="A53" s="12" t="s">
        <v>1170</v>
      </c>
      <c r="B53" s="17"/>
      <c r="C53" s="24">
        <v>2</v>
      </c>
    </row>
    <row r="54" spans="1:3" x14ac:dyDescent="0.25">
      <c r="A54" s="12" t="s">
        <v>1088</v>
      </c>
      <c r="B54" s="17"/>
      <c r="C54" s="24">
        <v>1</v>
      </c>
    </row>
    <row r="55" spans="1:3" x14ac:dyDescent="0.25">
      <c r="A55" s="12" t="s">
        <v>1171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4">
        <v>0</v>
      </c>
    </row>
    <row r="60" spans="1:3" x14ac:dyDescent="0.25">
      <c r="A60" s="12" t="s">
        <v>1169</v>
      </c>
      <c r="B60" s="17"/>
      <c r="C60" s="24">
        <v>0</v>
      </c>
    </row>
    <row r="61" spans="1:3" x14ac:dyDescent="0.25">
      <c r="A61" s="12" t="s">
        <v>1170</v>
      </c>
      <c r="B61" s="17"/>
      <c r="C61" s="24">
        <v>0</v>
      </c>
    </row>
    <row r="62" spans="1:3" x14ac:dyDescent="0.25">
      <c r="A62" s="12" t="s">
        <v>1088</v>
      </c>
      <c r="B62" s="17"/>
      <c r="C62" s="24">
        <v>0</v>
      </c>
    </row>
    <row r="63" spans="1:3" x14ac:dyDescent="0.25">
      <c r="A63" s="12" t="s">
        <v>1171</v>
      </c>
      <c r="B63" s="17"/>
      <c r="C63" s="24">
        <v>1</v>
      </c>
    </row>
  </sheetData>
  <sheetProtection algorithmName="SHA-512" hashValue="aQKTP4udJ6knXjFTeE7WjZxU6hV/TKWCiA3d98XtQB6N2LEYWCAy6H10RHCZo2dYdwJWpBkMPLJNs3q0ooB54g==" saltValue="qAwo0VXeOU5tCVlzJc9/K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3" t="s">
        <v>640</v>
      </c>
      <c r="B4" s="204"/>
      <c r="C4" s="32">
        <v>411</v>
      </c>
      <c r="D4" s="32">
        <v>423</v>
      </c>
      <c r="E4" s="33">
        <v>-1</v>
      </c>
      <c r="F4" s="32">
        <v>846</v>
      </c>
      <c r="G4" s="32">
        <v>809</v>
      </c>
      <c r="H4" s="32">
        <v>281</v>
      </c>
      <c r="I4" s="32">
        <v>169</v>
      </c>
      <c r="J4" s="32">
        <v>0</v>
      </c>
      <c r="K4" s="32">
        <v>0</v>
      </c>
      <c r="L4" s="32">
        <v>0</v>
      </c>
      <c r="M4" s="32">
        <v>0</v>
      </c>
      <c r="N4" s="32">
        <v>7</v>
      </c>
      <c r="O4" s="32">
        <v>0</v>
      </c>
      <c r="P4" s="32">
        <v>930</v>
      </c>
    </row>
    <row r="5" spans="1:16" ht="45" x14ac:dyDescent="0.25">
      <c r="A5" s="48" t="s">
        <v>641</v>
      </c>
      <c r="B5" s="48" t="s">
        <v>642</v>
      </c>
      <c r="C5" s="14">
        <v>10</v>
      </c>
      <c r="D5" s="14">
        <v>7</v>
      </c>
      <c r="E5" s="31">
        <v>0</v>
      </c>
      <c r="F5" s="14">
        <v>5</v>
      </c>
      <c r="G5" s="14">
        <v>6</v>
      </c>
      <c r="H5" s="14">
        <v>7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6</v>
      </c>
    </row>
    <row r="6" spans="1:16" ht="33.75" x14ac:dyDescent="0.25">
      <c r="A6" s="48" t="s">
        <v>643</v>
      </c>
      <c r="B6" s="48" t="s">
        <v>644</v>
      </c>
      <c r="C6" s="14">
        <v>246</v>
      </c>
      <c r="D6" s="14">
        <v>215</v>
      </c>
      <c r="E6" s="31">
        <v>0</v>
      </c>
      <c r="F6" s="14">
        <v>491</v>
      </c>
      <c r="G6" s="14">
        <v>476</v>
      </c>
      <c r="H6" s="14">
        <v>112</v>
      </c>
      <c r="I6" s="14">
        <v>76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515</v>
      </c>
    </row>
    <row r="7" spans="1:16" ht="22.5" x14ac:dyDescent="0.25">
      <c r="A7" s="48" t="s">
        <v>645</v>
      </c>
      <c r="B7" s="48" t="s">
        <v>646</v>
      </c>
      <c r="C7" s="14">
        <v>19</v>
      </c>
      <c r="D7" s="14">
        <v>30</v>
      </c>
      <c r="E7" s="31">
        <v>-1</v>
      </c>
      <c r="F7" s="14">
        <v>15</v>
      </c>
      <c r="G7" s="14">
        <v>13</v>
      </c>
      <c r="H7" s="14">
        <v>16</v>
      </c>
      <c r="I7" s="14">
        <v>19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30</v>
      </c>
    </row>
    <row r="8" spans="1:16" ht="33.75" x14ac:dyDescent="0.25">
      <c r="A8" s="48" t="s">
        <v>647</v>
      </c>
      <c r="B8" s="48" t="s">
        <v>648</v>
      </c>
      <c r="C8" s="14">
        <v>1</v>
      </c>
      <c r="D8" s="14">
        <v>0</v>
      </c>
      <c r="E8" s="31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649</v>
      </c>
      <c r="B9" s="48" t="s">
        <v>650</v>
      </c>
      <c r="C9" s="14">
        <v>17</v>
      </c>
      <c r="D9" s="14">
        <v>30</v>
      </c>
      <c r="E9" s="31">
        <v>-1</v>
      </c>
      <c r="F9" s="14">
        <v>19</v>
      </c>
      <c r="G9" s="14">
        <v>25</v>
      </c>
      <c r="H9" s="14">
        <v>26</v>
      </c>
      <c r="I9" s="14">
        <v>17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34</v>
      </c>
    </row>
    <row r="10" spans="1:16" ht="33.75" x14ac:dyDescent="0.25">
      <c r="A10" s="48" t="s">
        <v>651</v>
      </c>
      <c r="B10" s="48" t="s">
        <v>652</v>
      </c>
      <c r="C10" s="14">
        <v>112</v>
      </c>
      <c r="D10" s="14">
        <v>136</v>
      </c>
      <c r="E10" s="31">
        <v>-1</v>
      </c>
      <c r="F10" s="14">
        <v>315</v>
      </c>
      <c r="G10" s="14">
        <v>287</v>
      </c>
      <c r="H10" s="14">
        <v>114</v>
      </c>
      <c r="I10" s="14">
        <v>52</v>
      </c>
      <c r="J10" s="14">
        <v>0</v>
      </c>
      <c r="K10" s="14">
        <v>0</v>
      </c>
      <c r="L10" s="14">
        <v>0</v>
      </c>
      <c r="M10" s="14">
        <v>0</v>
      </c>
      <c r="N10" s="14">
        <v>7</v>
      </c>
      <c r="O10" s="14">
        <v>0</v>
      </c>
      <c r="P10" s="24">
        <v>344</v>
      </c>
    </row>
    <row r="11" spans="1:16" ht="45" x14ac:dyDescent="0.25">
      <c r="A11" s="48" t="s">
        <v>653</v>
      </c>
      <c r="B11" s="48" t="s">
        <v>654</v>
      </c>
      <c r="C11" s="14">
        <v>6</v>
      </c>
      <c r="D11" s="14">
        <v>5</v>
      </c>
      <c r="E11" s="31">
        <v>0</v>
      </c>
      <c r="F11" s="14">
        <v>1</v>
      </c>
      <c r="G11" s="14">
        <v>1</v>
      </c>
      <c r="H11" s="14">
        <v>6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oKPgyRa8ZF1GBb73vkfh2SdwoqfT0sWSvvV3BxapDYr2nCP4KFPEPdy/zSaOvTI1u4S5D5/UHLg7QkWIpeNlzA==" saltValue="htwhXj43JEQi8SVS/+KRT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1C31F-EBED-46D4-AB84-9BBDB6A3ABC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9D030C95-BABC-444B-8452-5FD9510C97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2A1AD1-010F-49DC-8349-373B3C02E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2023-04-13T08:18:01Z</dcterms:created>
  <dcterms:modified xsi:type="dcterms:W3CDTF">2023-05-30T09:28:29Z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