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0" documentId="13_ncr:1_{1F5EE276-B5F3-4534-88E7-AB5B4DD6C37F}" xr6:coauthVersionLast="47" xr6:coauthVersionMax="47" xr10:uidLastSave="{6820C831-75AD-4514-8AA5-862963CAF6A2}"/>
  <workbookProtection workbookAlgorithmName="SHA-512" workbookHashValue="dJQ/14USoyI1IBWnweeQSeoWI++Hc+nuRlZ0Mlj8shyg9NLmKMEqwb0HQdqgnCNIaLUF1C8spLdf0sdw05Ol1w==" workbookSaltValue="fa6WS4Mp4xNatftMHNk/SQ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V7" i="21" s="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1B2163C-1C42-4BED-A58E-3A2BD83C88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BB986DE-0E18-4E2F-B8E5-1AD995E4D9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A67D522-C58E-4427-9B99-B1A1446708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C7F8519-ED3E-45D6-9E37-E7F61A798E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653D2AD-A05A-42B2-868C-6A27E8D1F6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EF18090-8602-4197-B0C4-0D965E0FC9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2927430-62BB-43E1-8381-85B6D17A4C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FCD1BEE-ABB1-4C08-BE04-0337E6FFDD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CE98682-F745-4606-99B4-264B04DBD5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62421E4-017C-49A8-873B-108596F00F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D15E859-62A5-4941-82C8-2784953571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5C10685-5199-476B-B2F6-E32DF74921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AE7ACD6-37C3-4958-AAC5-63B58D2D82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422A117-4EAD-4250-AE10-40686D4D0E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881712F-3424-470A-8118-CB0D3C326E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15027DC-0D85-487B-BE6D-B7F1ADCBFA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EEC81C2-B8D3-43CD-A030-2E177C48A5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A18AF05-9A77-4094-895F-FF2DABFEB9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F742979-3845-4B45-9842-3B2DAC5094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E2E2516-A0E3-4AEA-9F5B-B4118A6B29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D5CEECF-AB33-4110-8F62-E9AD2E8850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89AA121-08F4-4B9C-B6E1-A1D5FF311B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F6D150B-41FF-4C6B-B192-66D81EC8BC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D33B335-972E-46A8-9B6E-A0C34C5110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9E099CE-9FA6-41A2-81DC-B1064EAD53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1537147-76D4-458F-B746-56D3F98BF8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1DD7735-8FB0-4160-A3CF-6108B1652E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30A6011-4DFE-4758-A03E-CD3AD87C76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F801A55-5244-4887-9ACE-FA56B1E9DE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1EFAE60-369A-4073-A095-AAA6BEA80C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C991435-C0F3-4D60-9A44-406385B2D3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D2EB1A5-4392-4985-B7EE-88979B2635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<sst xmlns="http://schemas.openxmlformats.org/spreadsheetml/2006/main" count="2938" uniqueCount="1830">
  <si>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</si>
  <si>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</si>
  <si>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</si>
  <si>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</si>
  <si>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</si>
  <si>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</si>
  <si>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Granada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</si>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</sst>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39A0D8CC-3051-46A3-B4F1-455CC28B7277}"/>
    <cellStyle name="Normal" xfId="0" builtinId="0"/>
    <cellStyle name="Normal 2" xfId="1" xr:uid="{A8CBF654-591C-4FDA-8CB5-04A918CEF045}"/>
    <cellStyle name="Normal 3" xfId="3" xr:uid="{A9AA9A6A-DF95-4F9E-BC9C-BDB1D19641B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C1-41E1-BFFF-B6518961FD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C1-41E1-BFFF-B6518961FD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5270</c:v>
                </c:pt>
                <c:pt idx="1">
                  <c:v>33798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1-41E1-BFFF-B6518961F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35-4B3C-A5E9-BA59F18626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35-4B3C-A5E9-BA59F186265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35-4B3C-A5E9-BA59F186265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36</c:v>
                </c:pt>
                <c:pt idx="1">
                  <c:v>996</c:v>
                </c:pt>
                <c:pt idx="2">
                  <c:v>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35-4B3C-A5E9-BA59F1862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5A-43BE-A16E-99DC09A574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5A-43BE-A16E-99DC09A574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5A-43BE-A16E-99DC09A574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</c:v>
                </c:pt>
                <c:pt idx="1">
                  <c:v>15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5A-43BE-A16E-99DC09A5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75-4EE9-9277-A93491C20B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75-4EE9-9277-A93491C20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179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75-4EE9-9277-A93491C20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8B-4E9B-BB6D-D7CD711285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8B-4E9B-BB6D-D7CD711285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6122</c:v>
                </c:pt>
                <c:pt idx="1">
                  <c:v>4179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B-4E9B-BB6D-D7CD71128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875</c:v>
              </c:pt>
              <c:pt idx="1">
                <c:v>4147</c:v>
              </c:pt>
              <c:pt idx="2">
                <c:v>51</c:v>
              </c:pt>
              <c:pt idx="3">
                <c:v>8</c:v>
              </c:pt>
              <c:pt idx="4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CBB5-4357-9CFA-D9309B2A3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2828</c:v>
              </c:pt>
              <c:pt idx="1">
                <c:v>3419</c:v>
              </c:pt>
              <c:pt idx="2">
                <c:v>119</c:v>
              </c:pt>
              <c:pt idx="3">
                <c:v>36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811-4A99-A220-E4D0035BF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117</c:v>
              </c:pt>
              <c:pt idx="2">
                <c:v>7</c:v>
              </c:pt>
              <c:pt idx="3">
                <c:v>19</c:v>
              </c:pt>
              <c:pt idx="4">
                <c:v>61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9D7D-427E-8575-B311AE2C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163</c:v>
              </c:pt>
              <c:pt idx="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BA0A-4266-887D-AA1A88787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3278</c:v>
              </c:pt>
              <c:pt idx="1">
                <c:v>41</c:v>
              </c:pt>
              <c:pt idx="2">
                <c:v>403</c:v>
              </c:pt>
              <c:pt idx="3">
                <c:v>3</c:v>
              </c:pt>
              <c:pt idx="4">
                <c:v>53</c:v>
              </c:pt>
              <c:pt idx="5">
                <c:v>1</c:v>
              </c:pt>
              <c:pt idx="6">
                <c:v>7</c:v>
              </c:pt>
              <c:pt idx="7">
                <c:v>64</c:v>
              </c:pt>
              <c:pt idx="8">
                <c:v>634</c:v>
              </c:pt>
              <c:pt idx="9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0-480C-4E6C-8EC2-1CEAAEC9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Defensor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515</c:v>
              </c:pt>
              <c:pt idx="1">
                <c:v>490</c:v>
              </c:pt>
              <c:pt idx="2">
                <c:v>26</c:v>
              </c:pt>
              <c:pt idx="3">
                <c:v>43</c:v>
              </c:pt>
              <c:pt idx="4">
                <c:v>70</c:v>
              </c:pt>
              <c:pt idx="5">
                <c:v>15</c:v>
              </c:pt>
              <c:pt idx="6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2829-4D31-8461-A93B72F3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BA-46B1-839F-588B325F5D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BA-46B1-839F-588B325F5D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BA-46B1-839F-588B325F5D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205</c:v>
                </c:pt>
                <c:pt idx="1">
                  <c:v>841</c:v>
                </c:pt>
                <c:pt idx="2">
                  <c:v>2828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BA-46B1-839F-588B325F5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18654</c:v>
              </c:pt>
              <c:pt idx="1">
                <c:v>1958</c:v>
              </c:pt>
              <c:pt idx="2">
                <c:v>876</c:v>
              </c:pt>
              <c:pt idx="3">
                <c:v>424</c:v>
              </c:pt>
              <c:pt idx="4">
                <c:v>155</c:v>
              </c:pt>
              <c:pt idx="5">
                <c:v>441</c:v>
              </c:pt>
              <c:pt idx="6">
                <c:v>4767</c:v>
              </c:pt>
              <c:pt idx="7">
                <c:v>192</c:v>
              </c:pt>
              <c:pt idx="8">
                <c:v>134</c:v>
              </c:pt>
              <c:pt idx="9">
                <c:v>902</c:v>
              </c:pt>
              <c:pt idx="10">
                <c:v>445</c:v>
              </c:pt>
              <c:pt idx="11">
                <c:v>162</c:v>
              </c:pt>
              <c:pt idx="12">
                <c:v>1885</c:v>
              </c:pt>
              <c:pt idx="13">
                <c:v>214</c:v>
              </c:pt>
              <c:pt idx="14">
                <c:v>7085</c:v>
              </c:pt>
              <c:pt idx="15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E72A-4C85-9A55-D920A53E0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0787906117261974E-2"/>
          <c:w val="0.27057389217877587"/>
          <c:h val="0.939212093882738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171</c:v>
              </c:pt>
              <c:pt idx="1">
                <c:v>1165</c:v>
              </c:pt>
              <c:pt idx="2">
                <c:v>166</c:v>
              </c:pt>
              <c:pt idx="3">
                <c:v>116</c:v>
              </c:pt>
              <c:pt idx="4">
                <c:v>271</c:v>
              </c:pt>
              <c:pt idx="5">
                <c:v>115</c:v>
              </c:pt>
              <c:pt idx="6">
                <c:v>1523</c:v>
              </c:pt>
              <c:pt idx="7">
                <c:v>361</c:v>
              </c:pt>
              <c:pt idx="8">
                <c:v>178</c:v>
              </c:pt>
              <c:pt idx="9">
                <c:v>83</c:v>
              </c:pt>
              <c:pt idx="10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C74D-4DFB-AA02-CD12530A9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168</c:v>
              </c:pt>
              <c:pt idx="1">
                <c:v>591</c:v>
              </c:pt>
              <c:pt idx="2">
                <c:v>202</c:v>
              </c:pt>
              <c:pt idx="3">
                <c:v>118</c:v>
              </c:pt>
              <c:pt idx="4">
                <c:v>202</c:v>
              </c:pt>
              <c:pt idx="5">
                <c:v>783</c:v>
              </c:pt>
              <c:pt idx="6">
                <c:v>1218</c:v>
              </c:pt>
              <c:pt idx="7">
                <c:v>16</c:v>
              </c:pt>
              <c:pt idx="8">
                <c:v>14</c:v>
              </c:pt>
              <c:pt idx="9">
                <c:v>256</c:v>
              </c:pt>
              <c:pt idx="10">
                <c:v>157</c:v>
              </c:pt>
              <c:pt idx="1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D10-4076-8F3D-D22A63D6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364</c:v>
              </c:pt>
              <c:pt idx="1">
                <c:v>271</c:v>
              </c:pt>
              <c:pt idx="2">
                <c:v>99</c:v>
              </c:pt>
              <c:pt idx="3">
                <c:v>72</c:v>
              </c:pt>
              <c:pt idx="4">
                <c:v>320</c:v>
              </c:pt>
              <c:pt idx="5">
                <c:v>1574</c:v>
              </c:pt>
              <c:pt idx="6">
                <c:v>95</c:v>
              </c:pt>
              <c:pt idx="7">
                <c:v>731</c:v>
              </c:pt>
              <c:pt idx="8">
                <c:v>304</c:v>
              </c:pt>
              <c:pt idx="9">
                <c:v>79</c:v>
              </c:pt>
              <c:pt idx="10">
                <c:v>327</c:v>
              </c:pt>
              <c:pt idx="11">
                <c:v>161</c:v>
              </c:pt>
              <c:pt idx="12">
                <c:v>271</c:v>
              </c:pt>
              <c:pt idx="13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D0B4-4CFD-9B3C-FA0C54466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718823836775788"/>
          <c:y val="0"/>
          <c:w val="0.3082803981059645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324</c:v>
              </c:pt>
              <c:pt idx="1">
                <c:v>84</c:v>
              </c:pt>
              <c:pt idx="2">
                <c:v>93</c:v>
              </c:pt>
              <c:pt idx="3">
                <c:v>285</c:v>
              </c:pt>
              <c:pt idx="4">
                <c:v>1371</c:v>
              </c:pt>
              <c:pt idx="5">
                <c:v>73</c:v>
              </c:pt>
              <c:pt idx="6">
                <c:v>539</c:v>
              </c:pt>
              <c:pt idx="7">
                <c:v>230</c:v>
              </c:pt>
              <c:pt idx="8">
                <c:v>57</c:v>
              </c:pt>
              <c:pt idx="9">
                <c:v>1268</c:v>
              </c:pt>
              <c:pt idx="10">
                <c:v>135</c:v>
              </c:pt>
              <c:pt idx="11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55EE-40C7-9C83-27FFA5F29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6.2786209593244172E-2"/>
          <c:w val="0.31433257532523212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</c:v>
              </c:pt>
              <c:pt idx="1">
                <c:v>2</c:v>
              </c:pt>
              <c:pt idx="2">
                <c:v>52</c:v>
              </c:pt>
              <c:pt idx="3">
                <c:v>1</c:v>
              </c:pt>
              <c:pt idx="4">
                <c:v>3</c:v>
              </c:pt>
              <c:pt idx="5">
                <c:v>4</c:v>
              </c:pt>
              <c:pt idx="6">
                <c:v>2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EB3-46E0-9C3B-6929F1D28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Falsedades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34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273-4F70-8700-559CD83A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Drogas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073-40E0-A6BA-5EEAC18B5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Intimidad / propia imagen / inviolabilidad domicilio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DD2-4918-B6C3-431659C1E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Vida / integridad</c:v>
                </c:pt>
                <c:pt idx="1">
                  <c:v>Violencia doméstica/género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37</c:v>
              </c:pt>
              <c:pt idx="1">
                <c:v>41</c:v>
              </c:pt>
              <c:pt idx="2">
                <c:v>24</c:v>
              </c:pt>
              <c:pt idx="3">
                <c:v>29</c:v>
              </c:pt>
              <c:pt idx="4">
                <c:v>12</c:v>
              </c:pt>
              <c:pt idx="5">
                <c:v>16</c:v>
              </c:pt>
              <c:pt idx="6">
                <c:v>32</c:v>
              </c:pt>
              <c:pt idx="7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70B0-453B-AF02-4B47BBD8E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35-421F-94A0-864B2A21E5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35-421F-94A0-864B2A21E5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2259</c:v>
                </c:pt>
                <c:pt idx="1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35-421F-94A0-864B2A21E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Ordenación territorio / patrimonio histórico / medio ambiente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36</c:v>
              </c:pt>
              <c:pt idx="1">
                <c:v>2</c:v>
              </c:pt>
              <c:pt idx="2">
                <c:v>10</c:v>
              </c:pt>
              <c:pt idx="3">
                <c:v>56</c:v>
              </c:pt>
              <c:pt idx="4">
                <c:v>6</c:v>
              </c:pt>
              <c:pt idx="5">
                <c:v>42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C5A-4568-8003-4143D51B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507</c:v>
              </c:pt>
              <c:pt idx="1">
                <c:v>476</c:v>
              </c:pt>
              <c:pt idx="2">
                <c:v>337</c:v>
              </c:pt>
              <c:pt idx="3">
                <c:v>149</c:v>
              </c:pt>
              <c:pt idx="4">
                <c:v>1229</c:v>
              </c:pt>
              <c:pt idx="5">
                <c:v>599</c:v>
              </c:pt>
              <c:pt idx="6">
                <c:v>1621</c:v>
              </c:pt>
              <c:pt idx="7">
                <c:v>98</c:v>
              </c:pt>
              <c:pt idx="8">
                <c:v>422</c:v>
              </c:pt>
              <c:pt idx="9">
                <c:v>293</c:v>
              </c:pt>
              <c:pt idx="10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E0B4-4F03-A99D-FD987FDA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E-4633-BADC-3FA898DBC2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2E-4633-BADC-3FA898DBC2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2E-4633-BADC-3FA898DBC2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2E-4633-BADC-3FA898DBC2EF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E-4633-BADC-3FA898DBC2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53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2E-4633-BADC-3FA898DB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BB-4357-9D3A-9385FE56DA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BB-4357-9D3A-9385FE56DA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BB-4357-9D3A-9385FE56DA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BB-4357-9D3A-9385FE56DA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7BB-4357-9D3A-9385FE56DADA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BB-4357-9D3A-9385FE56DADA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B-4357-9D3A-9385FE56DA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BB-4357-9D3A-9385FE56DA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BB-4357-9D3A-9385FE56D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42</c:v>
                </c:pt>
                <c:pt idx="1">
                  <c:v>21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BB-4357-9D3A-9385FE56D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1194</c:v>
              </c:pt>
              <c:pt idx="1">
                <c:v>129</c:v>
              </c:pt>
              <c:pt idx="2">
                <c:v>147</c:v>
              </c:pt>
              <c:pt idx="3">
                <c:v>312</c:v>
              </c:pt>
              <c:pt idx="4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92A1-4DE2-8B5A-7CD931392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580</c:v>
              </c:pt>
              <c:pt idx="1">
                <c:v>114</c:v>
              </c:pt>
              <c:pt idx="2">
                <c:v>6</c:v>
              </c:pt>
              <c:pt idx="3">
                <c:v>450</c:v>
              </c:pt>
              <c:pt idx="4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AFC6-41B1-8AEF-99851F1C4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46</c:v>
              </c:pt>
              <c:pt idx="2">
                <c:v>368</c:v>
              </c:pt>
            </c:numLit>
          </c:val>
          <c:extLst>
            <c:ext xmlns:c16="http://schemas.microsoft.com/office/drawing/2014/chart" uri="{C3380CC4-5D6E-409C-BE32-E72D297353CC}">
              <c16:uniqueId val="{00000000-A882-4E6D-AAF5-141FDAAE6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3444-44B7-AECF-209933793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461</c:v>
              </c:pt>
              <c:pt idx="1">
                <c:v>64</c:v>
              </c:pt>
              <c:pt idx="2">
                <c:v>3</c:v>
              </c:pt>
              <c:pt idx="3">
                <c:v>247</c:v>
              </c:pt>
              <c:pt idx="4">
                <c:v>48</c:v>
              </c:pt>
              <c:pt idx="5">
                <c:v>16</c:v>
              </c:pt>
              <c:pt idx="6">
                <c:v>6</c:v>
              </c:pt>
              <c:pt idx="7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6ED3-4E23-BB9C-EBF2700E7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49</c:v>
              </c:pt>
              <c:pt idx="1">
                <c:v>6</c:v>
              </c:pt>
              <c:pt idx="2">
                <c:v>6</c:v>
              </c:pt>
              <c:pt idx="3">
                <c:v>30</c:v>
              </c:pt>
              <c:pt idx="4">
                <c:v>25</c:v>
              </c:pt>
              <c:pt idx="5">
                <c:v>22</c:v>
              </c:pt>
              <c:pt idx="6">
                <c:v>21</c:v>
              </c:pt>
              <c:pt idx="7">
                <c:v>8</c:v>
              </c:pt>
              <c:pt idx="8">
                <c:v>48</c:v>
              </c:pt>
              <c:pt idx="9">
                <c:v>50</c:v>
              </c:pt>
              <c:pt idx="10">
                <c:v>14</c:v>
              </c:pt>
              <c:pt idx="11">
                <c:v>96</c:v>
              </c:pt>
              <c:pt idx="12">
                <c:v>34</c:v>
              </c:pt>
              <c:pt idx="13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F857-4472-921D-52591B3E5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30-462F-BAF9-82F10C61F8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30-462F-BAF9-82F10C61F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2299</c:v>
                </c:pt>
                <c:pt idx="1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0-462F-BAF9-82F10C61F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220</c:v>
              </c:pt>
              <c:pt idx="1">
                <c:v>7</c:v>
              </c:pt>
              <c:pt idx="2">
                <c:v>1381</c:v>
              </c:pt>
              <c:pt idx="3">
                <c:v>34</c:v>
              </c:pt>
              <c:pt idx="4">
                <c:v>32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AB33-46EE-8846-AFB5C53C4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FB-451F-9914-9BBE8097DA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FB-451F-9914-9BBE8097DA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FB-451F-9914-9BBE8097D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A0-40EF-8247-F02244F900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A0-40EF-8247-F02244F900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BA0-40EF-8247-F02244F9002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BA0-40EF-8247-F02244F9002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A0-40EF-8247-F02244F9002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A0-40EF-8247-F02244F9002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A0-40EF-8247-F02244F9002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A0-40EF-8247-F02244F9002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269</c:v>
              </c:pt>
              <c:pt idx="1">
                <c:v>20</c:v>
              </c:pt>
              <c:pt idx="2">
                <c:v>1</c:v>
              </c:pt>
              <c:pt idx="3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11D5-453D-93A7-A86261D77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80</c:v>
              </c:pt>
              <c:pt idx="1">
                <c:v>8</c:v>
              </c:pt>
              <c:pt idx="2">
                <c:v>1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E240-4477-A8A5-965BA504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</c:v>
              </c:pt>
              <c:pt idx="1">
                <c:v>5</c:v>
              </c:pt>
              <c:pt idx="2">
                <c:v>16</c:v>
              </c:pt>
              <c:pt idx="3">
                <c:v>28</c:v>
              </c:pt>
              <c:pt idx="4">
                <c:v>189</c:v>
              </c:pt>
              <c:pt idx="5">
                <c:v>63</c:v>
              </c:pt>
              <c:pt idx="6">
                <c:v>44</c:v>
              </c:pt>
              <c:pt idx="7">
                <c:v>1</c:v>
              </c:pt>
              <c:pt idx="8">
                <c:v>2</c:v>
              </c:pt>
              <c:pt idx="9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ACAC-4786-AC73-7EFC504C0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EC7-4394-9E04-00EFBE6C3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80-4EAF-B748-6C8A12155E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80-4EAF-B748-6C8A12155E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0-4EAF-B748-6C8A1215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E7-4BF6-A98B-CF6570F817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E7-4BF6-A98B-CF6570F817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E7-4BF6-A98B-CF6570F817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0E7-4BF6-A98B-CF6570F817B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E7-4BF6-A98B-CF6570F81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</c:v>
                </c:pt>
                <c:pt idx="1">
                  <c:v>41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E7-4BF6-A98B-CF6570F81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2133</c:v>
              </c:pt>
              <c:pt idx="1">
                <c:v>119</c:v>
              </c:pt>
              <c:pt idx="2">
                <c:v>6</c:v>
              </c:pt>
              <c:pt idx="3">
                <c:v>1</c:v>
              </c:pt>
              <c:pt idx="4">
                <c:v>378</c:v>
              </c:pt>
            </c:numLit>
          </c:val>
          <c:extLst>
            <c:ext xmlns:c16="http://schemas.microsoft.com/office/drawing/2014/chart" uri="{C3380CC4-5D6E-409C-BE32-E72D297353CC}">
              <c16:uniqueId val="{00000000-60AC-4A11-B255-480B3076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3B-4C1E-A4BE-06335B5619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3B-4C1E-A4BE-06335B5619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1894</c:v>
                </c:pt>
                <c:pt idx="1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3B-4C1E-A4BE-06335B56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542</c:v>
              </c:pt>
              <c:pt idx="1">
                <c:v>120</c:v>
              </c:pt>
              <c:pt idx="2">
                <c:v>1</c:v>
              </c:pt>
              <c:pt idx="3">
                <c:v>1</c:v>
              </c:pt>
              <c:pt idx="4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4FAD-4D63-8018-3ED6EBD9C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32</c:v>
              </c:pt>
              <c:pt idx="1">
                <c:v>29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37-4CCE-9AA9-10335A1D7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0-A637-45FD-96DB-9D2046A04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1E4A-4953-9BC2-12CA3E434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26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0E3-45B6-B3D2-1E5DD820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59D-42BC-AA09-63A97428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8F4-45E3-8502-4A635AD67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202</c:v>
              </c:pt>
              <c:pt idx="2">
                <c:v>76</c:v>
              </c:pt>
              <c:pt idx="3">
                <c:v>5</c:v>
              </c:pt>
              <c:pt idx="4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0-46C7-4339-A4D4-D9703D142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0F-4A3B-A4DF-D3BD55ADDB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0F-4A3B-A4DF-D3BD55ADDB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55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0F-4A3B-A4DF-D3BD55ADD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642</c:v>
              </c:pt>
              <c:pt idx="2">
                <c:v>45</c:v>
              </c:pt>
              <c:pt idx="3">
                <c:v>6</c:v>
              </c:pt>
              <c:pt idx="4">
                <c:v>11</c:v>
              </c:pt>
              <c:pt idx="5">
                <c:v>812</c:v>
              </c:pt>
            </c:numLit>
          </c:val>
          <c:extLst>
            <c:ext xmlns:c16="http://schemas.microsoft.com/office/drawing/2014/chart" uri="{C3380CC4-5D6E-409C-BE32-E72D297353CC}">
              <c16:uniqueId val="{00000000-4949-4118-97A5-E766A05FA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523</c:v>
              </c:pt>
              <c:pt idx="2">
                <c:v>28</c:v>
              </c:pt>
              <c:pt idx="3">
                <c:v>1</c:v>
              </c:pt>
              <c:pt idx="4">
                <c:v>19</c:v>
              </c:pt>
              <c:pt idx="5">
                <c:v>640</c:v>
              </c:pt>
            </c:numLit>
          </c:val>
          <c:extLst>
            <c:ext xmlns:c16="http://schemas.microsoft.com/office/drawing/2014/chart" uri="{C3380CC4-5D6E-409C-BE32-E72D297353CC}">
              <c16:uniqueId val="{00000000-8126-43B0-AB7A-B1ACF2A50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137</c:v>
              </c:pt>
              <c:pt idx="2">
                <c:v>27</c:v>
              </c:pt>
              <c:pt idx="3">
                <c:v>2</c:v>
              </c:pt>
              <c:pt idx="4">
                <c:v>7</c:v>
              </c:pt>
              <c:pt idx="5">
                <c:v>125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3A-4889-86D7-7D9FFEDC3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103</c:v>
              </c:pt>
              <c:pt idx="2">
                <c:v>25</c:v>
              </c:pt>
              <c:pt idx="3">
                <c:v>1</c:v>
              </c:pt>
              <c:pt idx="4">
                <c:v>6</c:v>
              </c:pt>
              <c:pt idx="5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4FBB-41AB-AE37-D56A61EC9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730</c:v>
              </c:pt>
              <c:pt idx="2">
                <c:v>69</c:v>
              </c:pt>
              <c:pt idx="3">
                <c:v>4</c:v>
              </c:pt>
              <c:pt idx="4">
                <c:v>28</c:v>
              </c:pt>
              <c:pt idx="5">
                <c:v>783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E5C-4442-AC32-C41D296F0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29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22BA-4C9D-9DD4-13807013B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166</c:v>
              </c:pt>
              <c:pt idx="2">
                <c:v>21</c:v>
              </c:pt>
              <c:pt idx="3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1-1313-4F65-AC43-DCB0BC9A8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8</c:v>
              </c:pt>
              <c:pt idx="2">
                <c:v>12</c:v>
              </c:pt>
              <c:pt idx="3">
                <c:v>10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BBE0-41C0-9F25-15CC407F4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</c:v>
              </c:pt>
              <c:pt idx="2">
                <c:v>1</c:v>
              </c:pt>
              <c:pt idx="3">
                <c:v>6</c:v>
              </c:pt>
              <c:pt idx="4">
                <c:v>3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B704-4703-9256-4AEBB26CB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4A-440A-A75D-08C8931C36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4A-440A-A75D-08C8931C36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78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40A-A75D-08C8931C3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8E-472F-AA72-6FA0E167CB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8E-472F-AA72-6FA0E167CB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8E-472F-AA72-6FA0E167CB9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148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E-472F-AA72-6FA0E167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CC-4B54-A857-28673E55CF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CC-4B54-A857-28673E55CF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945</c:v>
                </c:pt>
                <c:pt idx="1">
                  <c:v>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C-4B54-A857-28673E55C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1664ED5-B77D-2CF6-A3E3-16105F1CA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008FE7B-1DF5-C142-AAD8-56978B4B0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4C128A0-352D-7F3E-2BC9-5491B97C0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6A2DA30-3ADC-7D82-2927-45AED20AE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1F412E5-273C-BC26-8BF6-701F95313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04FA919-A36F-60F1-FFBC-CDB785C19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FD466B1-42A4-38CC-6491-844C5E87D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12645264-8922-8703-662C-687D62F20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855DEF3-4ABD-838A-8C79-E07D3EE52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9E3B114-1432-CF80-6FE6-FAE8929C0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96E5A76-AB6B-181B-3328-A5D613E93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038E69E9-46FA-24B6-8397-7DCE71870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66153D-0857-4CCC-8C1E-C535C2D2E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9B5E1B-FAFD-4F12-947B-71DF8570C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097EA5B-9204-A9B2-FAED-F668FBD61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72C1F4D-F6A3-B76C-6568-F065DD54F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FE67A82-36DA-5C1A-DC88-306BBE206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4FABFDB1-88F2-9661-37E5-900F5A28F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F3AF9A20-FD41-B79F-2667-1F5825080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235585</xdr:colOff>
      <xdr:row>11</xdr:row>
      <xdr:rowOff>94615</xdr:rowOff>
    </xdr:from>
    <xdr:to>
      <xdr:col>38</xdr:col>
      <xdr:colOff>151765</xdr:colOff>
      <xdr:row>35</xdr:row>
      <xdr:rowOff>18415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2E4EB08C-887D-3915-FE77-152770DEE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22D34E01-1782-7566-F935-39EE7BA79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EACD3D7-FBC4-4E3D-BD18-13831DCD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753C163-E08A-40DC-A25E-2C4B1683D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9E0BAF6-6E07-4FDC-BCF5-7EF3BBE33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C4800A9-13D5-4F22-8EB4-82AE1CD16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5C8880D-4868-4BC7-893A-8C86A8A0D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1299751-7FBB-43CE-9FA9-A70A5355F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B982F84-0150-413E-A022-79C328FEC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5CB90DC-4115-45B4-B256-C6FC547CE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E2DF849-B815-4BB1-A646-62BCAE98F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F497BCA-2597-40A6-879F-03D822AE3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8F840D5-7F1C-4C40-B6AB-0B7A6B8B7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EFCB9F4-F5B0-454B-90AF-FCFF209DE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B484F26F-ED34-4B4A-B7F6-21B706513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A2B849D-E8D4-E2DC-B548-FBBCA44B3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142240</xdr:colOff>
      <xdr:row>6</xdr:row>
      <xdr:rowOff>146685</xdr:rowOff>
    </xdr:from>
    <xdr:to>
      <xdr:col>21</xdr:col>
      <xdr:colOff>586740</xdr:colOff>
      <xdr:row>17</xdr:row>
      <xdr:rowOff>160020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DED0791-80D9-C042-D2FE-A0BA52C02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C1C3ED9-8317-416C-8049-2BA53ED73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F162810-D681-DF51-E782-0CABFE714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070C5EB-F57D-CAE4-E205-D34AD1327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CBA0736-D76B-7C5E-447F-F4C6A1C7D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B856407-29C4-43B0-80D8-32085834D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BA2C464-718C-40CB-85ED-54DF6FC5E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38C3858-2AF8-E6E4-70CC-DE0D50F83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CAA8E44-4879-B0C4-2BB7-511113606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9F507B8-2019-F5E5-669E-8CF69FF85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BA6B6AA-5A27-B544-3778-391E6AE36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C0FA93B-B61A-4D57-A22F-5BC78EDA0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7F9E185-5E78-4FCD-A9F4-62FA232CD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9C40464-1F8B-0FE5-B3E5-FD85335E9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0026B03-3FA2-BA09-505C-DFCA7ED4A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EB9BFDC-9990-F5AD-6EB6-F7F7D0D9A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1194B3D-495F-4FDD-B05E-1F6E2980D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CF5FF5B-893C-436F-96B3-B4D04EA4B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D5DEB5EE-BCF6-46D9-B9A5-00518476F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748EEF9-30F6-EC75-19E5-D42097C99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B68D1D7-C36A-DB6E-D6FC-354F3D25E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ED4FD227-931A-4937-617A-B55F4066B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FFE5AFC8-5017-5278-5C9A-5441665F6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435D075-1B61-70DC-65CF-15C9D81C4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E57C43E-F39B-A37A-50AB-975407B8B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C69082A-74A8-0EC1-FCBC-F2233173A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8DC5CBD-C4CA-10E9-D275-A43F8A764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DF076FB-AE70-FE3B-E37A-B7C51A82E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98BFF409-B36C-00AD-F6A9-8FA5AC1B6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7E9195A-ABED-6D1C-8843-08C11FE7F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79DA418-7F65-C6C0-1E45-F49248A6E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A0951BE-EC41-4EC8-5292-985731353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7886387-BEE3-724A-E930-4ACCEABB7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guR0WGyEKGb/YKHYqC2zHaH0EUT5k36hzxdZsxnHKvwP/Jx/XOm+jCQdDIMVLvbsTyjESCNKGVPkQShPpX8JyQ==" saltValue="c+exSmNq3ZZrkFCPKiyOk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7"/>
      <c r="C5" s="14">
        <v>8</v>
      </c>
      <c r="D5" s="14">
        <v>2</v>
      </c>
      <c r="E5" s="24">
        <v>5</v>
      </c>
    </row>
    <row r="6" spans="1:5" x14ac:dyDescent="0.3">
      <c r="A6" s="22" t="s">
        <v>1180</v>
      </c>
      <c r="B6" s="17"/>
      <c r="C6" s="14">
        <v>29</v>
      </c>
      <c r="D6" s="14">
        <v>19</v>
      </c>
      <c r="E6" s="24">
        <v>1</v>
      </c>
    </row>
    <row r="7" spans="1:5" x14ac:dyDescent="0.3">
      <c r="A7" s="22" t="s">
        <v>1181</v>
      </c>
      <c r="B7" s="17"/>
      <c r="C7" s="14">
        <v>2</v>
      </c>
      <c r="D7" s="14">
        <v>0</v>
      </c>
      <c r="E7" s="24">
        <v>2</v>
      </c>
    </row>
    <row r="8" spans="1:5" x14ac:dyDescent="0.3">
      <c r="A8" s="22" t="s">
        <v>1182</v>
      </c>
      <c r="B8" s="17"/>
      <c r="C8" s="14">
        <v>2</v>
      </c>
      <c r="D8" s="14">
        <v>2</v>
      </c>
      <c r="E8" s="24">
        <v>0</v>
      </c>
    </row>
    <row r="9" spans="1:5" x14ac:dyDescent="0.3">
      <c r="A9" s="22" t="s">
        <v>610</v>
      </c>
      <c r="B9" s="17"/>
      <c r="C9" s="14">
        <v>0</v>
      </c>
      <c r="D9" s="14">
        <v>0</v>
      </c>
      <c r="E9" s="24">
        <v>0</v>
      </c>
    </row>
    <row r="10" spans="1:5" x14ac:dyDescent="0.3">
      <c r="A10" s="22" t="s">
        <v>1183</v>
      </c>
      <c r="B10" s="17"/>
      <c r="C10" s="14">
        <v>0</v>
      </c>
      <c r="D10" s="14">
        <v>0</v>
      </c>
      <c r="E10" s="24">
        <v>0</v>
      </c>
    </row>
    <row r="11" spans="1:5" x14ac:dyDescent="0.3">
      <c r="A11" s="202" t="s">
        <v>951</v>
      </c>
      <c r="B11" s="203"/>
      <c r="C11" s="32">
        <v>41</v>
      </c>
      <c r="D11" s="32">
        <v>23</v>
      </c>
      <c r="E11" s="32">
        <v>8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7"/>
      <c r="C14" s="24">
        <v>10</v>
      </c>
    </row>
    <row r="15" spans="1:5" x14ac:dyDescent="0.3">
      <c r="A15" s="22" t="s">
        <v>1186</v>
      </c>
      <c r="B15" s="17"/>
      <c r="C15" s="24">
        <v>0</v>
      </c>
    </row>
    <row r="16" spans="1:5" x14ac:dyDescent="0.3">
      <c r="A16" s="22" t="s">
        <v>1187</v>
      </c>
      <c r="B16" s="17"/>
      <c r="C16" s="24">
        <v>0</v>
      </c>
    </row>
    <row r="17" spans="1:3" x14ac:dyDescent="0.3">
      <c r="A17" s="202" t="s">
        <v>951</v>
      </c>
      <c r="B17" s="203"/>
      <c r="C17" s="32">
        <v>10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7"/>
      <c r="C21" s="24">
        <v>4</v>
      </c>
    </row>
    <row r="22" spans="1:3" x14ac:dyDescent="0.3">
      <c r="A22" s="22" t="s">
        <v>1180</v>
      </c>
      <c r="B22" s="17"/>
      <c r="C22" s="24">
        <v>32</v>
      </c>
    </row>
    <row r="23" spans="1:3" x14ac:dyDescent="0.3">
      <c r="A23" s="22" t="s">
        <v>1181</v>
      </c>
      <c r="B23" s="17"/>
      <c r="C23" s="24">
        <v>26</v>
      </c>
    </row>
    <row r="24" spans="1:3" x14ac:dyDescent="0.3">
      <c r="A24" s="22" t="s">
        <v>1182</v>
      </c>
      <c r="B24" s="17"/>
      <c r="C24" s="24">
        <v>20</v>
      </c>
    </row>
    <row r="25" spans="1:3" x14ac:dyDescent="0.3">
      <c r="A25" s="22" t="s">
        <v>610</v>
      </c>
      <c r="B25" s="17"/>
      <c r="C25" s="24">
        <v>77</v>
      </c>
    </row>
    <row r="26" spans="1:3" x14ac:dyDescent="0.3">
      <c r="A26" s="22" t="s">
        <v>1183</v>
      </c>
      <c r="B26" s="17"/>
      <c r="C26" s="24">
        <v>37</v>
      </c>
    </row>
    <row r="27" spans="1:3" x14ac:dyDescent="0.3">
      <c r="A27" s="202" t="s">
        <v>951</v>
      </c>
      <c r="B27" s="203"/>
      <c r="C27" s="32">
        <v>196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7"/>
      <c r="C31" s="24">
        <v>2</v>
      </c>
    </row>
    <row r="32" spans="1:3" x14ac:dyDescent="0.3">
      <c r="A32" s="22" t="s">
        <v>1024</v>
      </c>
      <c r="B32" s="17"/>
      <c r="C32" s="24">
        <v>0</v>
      </c>
    </row>
    <row r="33" spans="1:3" x14ac:dyDescent="0.3">
      <c r="A33" s="22" t="s">
        <v>1189</v>
      </c>
      <c r="B33" s="17"/>
      <c r="C33" s="24">
        <v>166</v>
      </c>
    </row>
    <row r="34" spans="1:3" x14ac:dyDescent="0.3">
      <c r="A34" s="22" t="s">
        <v>1122</v>
      </c>
      <c r="B34" s="17"/>
      <c r="C34" s="24">
        <v>21</v>
      </c>
    </row>
    <row r="35" spans="1:3" x14ac:dyDescent="0.3">
      <c r="A35" s="22" t="s">
        <v>1190</v>
      </c>
      <c r="B35" s="17"/>
      <c r="C35" s="24">
        <v>75</v>
      </c>
    </row>
    <row r="36" spans="1:3" x14ac:dyDescent="0.3">
      <c r="A36" s="22" t="s">
        <v>1026</v>
      </c>
      <c r="B36" s="17"/>
      <c r="C36" s="24">
        <v>0</v>
      </c>
    </row>
    <row r="37" spans="1:3" x14ac:dyDescent="0.3">
      <c r="A37" s="22" t="s">
        <v>1027</v>
      </c>
      <c r="B37" s="17"/>
      <c r="C37" s="24">
        <v>0</v>
      </c>
    </row>
    <row r="38" spans="1:3" x14ac:dyDescent="0.3">
      <c r="A38" s="22" t="s">
        <v>1085</v>
      </c>
      <c r="B38" s="17"/>
      <c r="C38" s="24">
        <v>0</v>
      </c>
    </row>
    <row r="39" spans="1:3" x14ac:dyDescent="0.3">
      <c r="A39" s="22" t="s">
        <v>1086</v>
      </c>
      <c r="B39" s="17"/>
      <c r="C39" s="24">
        <v>0</v>
      </c>
    </row>
    <row r="40" spans="1:3" x14ac:dyDescent="0.3">
      <c r="A40" s="202" t="s">
        <v>951</v>
      </c>
      <c r="B40" s="203"/>
      <c r="C40" s="32">
        <v>264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7"/>
      <c r="C44" s="24">
        <v>3</v>
      </c>
    </row>
    <row r="45" spans="1:3" x14ac:dyDescent="0.3">
      <c r="A45" s="22" t="s">
        <v>1180</v>
      </c>
      <c r="B45" s="17"/>
      <c r="C45" s="24">
        <v>37</v>
      </c>
    </row>
    <row r="46" spans="1:3" x14ac:dyDescent="0.3">
      <c r="A46" s="22" t="s">
        <v>1181</v>
      </c>
      <c r="B46" s="17"/>
      <c r="C46" s="24">
        <v>10</v>
      </c>
    </row>
    <row r="47" spans="1:3" x14ac:dyDescent="0.3">
      <c r="A47" s="22" t="s">
        <v>1182</v>
      </c>
      <c r="B47" s="17"/>
      <c r="C47" s="24">
        <v>11</v>
      </c>
    </row>
    <row r="48" spans="1:3" x14ac:dyDescent="0.3">
      <c r="A48" s="22" t="s">
        <v>610</v>
      </c>
      <c r="B48" s="17"/>
      <c r="C48" s="24">
        <v>13</v>
      </c>
    </row>
    <row r="49" spans="1:3" x14ac:dyDescent="0.3">
      <c r="A49" s="22" t="s">
        <v>1183</v>
      </c>
      <c r="B49" s="17"/>
      <c r="C49" s="24">
        <v>13</v>
      </c>
    </row>
    <row r="50" spans="1:3" x14ac:dyDescent="0.3">
      <c r="A50" s="202" t="s">
        <v>951</v>
      </c>
      <c r="B50" s="203"/>
      <c r="C50" s="32">
        <v>87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5" t="s">
        <v>1179</v>
      </c>
      <c r="B53" s="13" t="s">
        <v>76</v>
      </c>
      <c r="C53" s="24">
        <v>0</v>
      </c>
    </row>
    <row r="54" spans="1:3" x14ac:dyDescent="0.3">
      <c r="A54" s="187"/>
      <c r="B54" s="13" t="s">
        <v>77</v>
      </c>
      <c r="C54" s="24">
        <v>1</v>
      </c>
    </row>
    <row r="55" spans="1:3" x14ac:dyDescent="0.3">
      <c r="A55" s="185" t="s">
        <v>1180</v>
      </c>
      <c r="B55" s="13" t="s">
        <v>76</v>
      </c>
      <c r="C55" s="24">
        <v>10</v>
      </c>
    </row>
    <row r="56" spans="1:3" x14ac:dyDescent="0.3">
      <c r="A56" s="187"/>
      <c r="B56" s="13" t="s">
        <v>77</v>
      </c>
      <c r="C56" s="24">
        <v>5</v>
      </c>
    </row>
    <row r="57" spans="1:3" x14ac:dyDescent="0.3">
      <c r="A57" s="185" t="s">
        <v>1181</v>
      </c>
      <c r="B57" s="13" t="s">
        <v>76</v>
      </c>
      <c r="C57" s="24">
        <v>8</v>
      </c>
    </row>
    <row r="58" spans="1:3" x14ac:dyDescent="0.3">
      <c r="A58" s="187"/>
      <c r="B58" s="13" t="s">
        <v>77</v>
      </c>
      <c r="C58" s="24">
        <v>1</v>
      </c>
    </row>
    <row r="59" spans="1:3" x14ac:dyDescent="0.3">
      <c r="A59" s="185" t="s">
        <v>1182</v>
      </c>
      <c r="B59" s="13" t="s">
        <v>76</v>
      </c>
      <c r="C59" s="24">
        <v>12</v>
      </c>
    </row>
    <row r="60" spans="1:3" x14ac:dyDescent="0.3">
      <c r="A60" s="187"/>
      <c r="B60" s="13" t="s">
        <v>77</v>
      </c>
      <c r="C60" s="24">
        <v>6</v>
      </c>
    </row>
    <row r="61" spans="1:3" x14ac:dyDescent="0.3">
      <c r="A61" s="185" t="s">
        <v>610</v>
      </c>
      <c r="B61" s="13" t="s">
        <v>76</v>
      </c>
      <c r="C61" s="24">
        <v>10</v>
      </c>
    </row>
    <row r="62" spans="1:3" x14ac:dyDescent="0.3">
      <c r="A62" s="187"/>
      <c r="B62" s="13" t="s">
        <v>77</v>
      </c>
      <c r="C62" s="24">
        <v>3</v>
      </c>
    </row>
    <row r="63" spans="1:3" x14ac:dyDescent="0.3">
      <c r="A63" s="185" t="s">
        <v>1183</v>
      </c>
      <c r="B63" s="13" t="s">
        <v>76</v>
      </c>
      <c r="C63" s="24">
        <v>10</v>
      </c>
    </row>
    <row r="64" spans="1:3" x14ac:dyDescent="0.3">
      <c r="A64" s="187"/>
      <c r="B64" s="13" t="s">
        <v>77</v>
      </c>
      <c r="C64" s="24">
        <v>5</v>
      </c>
    </row>
    <row r="65" spans="1:3" x14ac:dyDescent="0.3">
      <c r="A65" s="202" t="s">
        <v>951</v>
      </c>
      <c r="B65" s="203"/>
      <c r="C65" s="32">
        <v>71</v>
      </c>
    </row>
  </sheetData>
  <sheetProtection algorithmName="SHA-512" hashValue="NdI2VWkGUNtx3KVC+oJzCtxbjQNO12RNeLHAJmWOqwzTuGOtsnnWvy0E7ZCDQqy5PqA/HvTWT6FZ+ygO3UDTtw==" saltValue="V0G131aGb0MKvcf7iNUuC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4" t="s">
        <v>1193</v>
      </c>
    </row>
    <row r="3" spans="1:6" x14ac:dyDescent="0.3">
      <c r="A3" s="35" t="s">
        <v>1194</v>
      </c>
    </row>
    <row r="4" spans="1:6" ht="30.6" x14ac:dyDescent="0.3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0.399999999999999" x14ac:dyDescent="0.3">
      <c r="A5" s="194" t="s">
        <v>1197</v>
      </c>
      <c r="B5" s="39" t="s">
        <v>1198</v>
      </c>
      <c r="C5" s="45">
        <v>0</v>
      </c>
      <c r="D5" s="45">
        <v>0</v>
      </c>
      <c r="E5" s="45">
        <v>2</v>
      </c>
      <c r="F5" s="40">
        <v>1</v>
      </c>
    </row>
    <row r="6" spans="1:6" x14ac:dyDescent="0.3">
      <c r="A6" s="196"/>
      <c r="B6" s="39" t="s">
        <v>1199</v>
      </c>
      <c r="C6" s="45">
        <v>0</v>
      </c>
      <c r="D6" s="45">
        <v>2</v>
      </c>
      <c r="E6" s="45">
        <v>1</v>
      </c>
      <c r="F6" s="40">
        <v>0</v>
      </c>
    </row>
    <row r="7" spans="1:6" x14ac:dyDescent="0.3">
      <c r="A7" s="38" t="s">
        <v>1200</v>
      </c>
      <c r="B7" s="39" t="s">
        <v>1201</v>
      </c>
      <c r="C7" s="45">
        <v>0</v>
      </c>
      <c r="D7" s="45">
        <v>0</v>
      </c>
      <c r="E7" s="45">
        <v>0</v>
      </c>
      <c r="F7" s="40">
        <v>0</v>
      </c>
    </row>
    <row r="8" spans="1:6" ht="20.399999999999999" x14ac:dyDescent="0.3">
      <c r="A8" s="194" t="s">
        <v>1202</v>
      </c>
      <c r="B8" s="39" t="s">
        <v>1203</v>
      </c>
      <c r="C8" s="45">
        <v>2</v>
      </c>
      <c r="D8" s="45">
        <v>3</v>
      </c>
      <c r="E8" s="45">
        <v>2</v>
      </c>
      <c r="F8" s="40">
        <v>0</v>
      </c>
    </row>
    <row r="9" spans="1:6" x14ac:dyDescent="0.3">
      <c r="A9" s="195"/>
      <c r="B9" s="39" t="s">
        <v>1204</v>
      </c>
      <c r="C9" s="45">
        <v>0</v>
      </c>
      <c r="D9" s="45">
        <v>0</v>
      </c>
      <c r="E9" s="45">
        <v>0</v>
      </c>
      <c r="F9" s="40">
        <v>0</v>
      </c>
    </row>
    <row r="10" spans="1:6" ht="20.399999999999999" x14ac:dyDescent="0.3">
      <c r="A10" s="196"/>
      <c r="B10" s="39" t="s">
        <v>1205</v>
      </c>
      <c r="C10" s="45">
        <v>11</v>
      </c>
      <c r="D10" s="45">
        <v>5</v>
      </c>
      <c r="E10" s="45">
        <v>3</v>
      </c>
      <c r="F10" s="40">
        <v>1</v>
      </c>
    </row>
    <row r="11" spans="1:6" ht="20.399999999999999" x14ac:dyDescent="0.3">
      <c r="A11" s="194" t="s">
        <v>1206</v>
      </c>
      <c r="B11" s="39" t="s">
        <v>1207</v>
      </c>
      <c r="C11" s="45">
        <v>0</v>
      </c>
      <c r="D11" s="45">
        <v>0</v>
      </c>
      <c r="E11" s="45">
        <v>0</v>
      </c>
      <c r="F11" s="40">
        <v>0</v>
      </c>
    </row>
    <row r="12" spans="1:6" x14ac:dyDescent="0.3">
      <c r="A12" s="195"/>
      <c r="B12" s="39" t="s">
        <v>1208</v>
      </c>
      <c r="C12" s="45">
        <v>0</v>
      </c>
      <c r="D12" s="45">
        <v>0</v>
      </c>
      <c r="E12" s="45">
        <v>0</v>
      </c>
      <c r="F12" s="40">
        <v>0</v>
      </c>
    </row>
    <row r="13" spans="1:6" ht="20.399999999999999" x14ac:dyDescent="0.3">
      <c r="A13" s="196"/>
      <c r="B13" s="39" t="s">
        <v>1209</v>
      </c>
      <c r="C13" s="45">
        <v>0</v>
      </c>
      <c r="D13" s="45">
        <v>0</v>
      </c>
      <c r="E13" s="45">
        <v>0</v>
      </c>
      <c r="F13" s="40">
        <v>0</v>
      </c>
    </row>
    <row r="14" spans="1:6" ht="20.399999999999999" x14ac:dyDescent="0.3">
      <c r="A14" s="38" t="s">
        <v>1210</v>
      </c>
      <c r="B14" s="39" t="s">
        <v>1211</v>
      </c>
      <c r="C14" s="45">
        <v>0</v>
      </c>
      <c r="D14" s="45">
        <v>0</v>
      </c>
      <c r="E14" s="45">
        <v>1</v>
      </c>
      <c r="F14" s="40">
        <v>0</v>
      </c>
    </row>
    <row r="15" spans="1:6" x14ac:dyDescent="0.3">
      <c r="A15" s="194" t="s">
        <v>1212</v>
      </c>
      <c r="B15" s="39" t="s">
        <v>1213</v>
      </c>
      <c r="C15" s="45">
        <v>19</v>
      </c>
      <c r="D15" s="45">
        <v>3</v>
      </c>
      <c r="E15" s="45">
        <v>6</v>
      </c>
      <c r="F15" s="40">
        <v>0</v>
      </c>
    </row>
    <row r="16" spans="1:6" x14ac:dyDescent="0.3">
      <c r="A16" s="195"/>
      <c r="B16" s="39" t="s">
        <v>1214</v>
      </c>
      <c r="C16" s="45">
        <v>0</v>
      </c>
      <c r="D16" s="45">
        <v>0</v>
      </c>
      <c r="E16" s="45">
        <v>0</v>
      </c>
      <c r="F16" s="40">
        <v>0</v>
      </c>
    </row>
    <row r="17" spans="1:6" ht="20.399999999999999" x14ac:dyDescent="0.3">
      <c r="A17" s="195"/>
      <c r="B17" s="39" t="s">
        <v>1215</v>
      </c>
      <c r="C17" s="45">
        <v>0</v>
      </c>
      <c r="D17" s="45">
        <v>0</v>
      </c>
      <c r="E17" s="45">
        <v>0</v>
      </c>
      <c r="F17" s="40">
        <v>0</v>
      </c>
    </row>
    <row r="18" spans="1:6" x14ac:dyDescent="0.3">
      <c r="A18" s="195"/>
      <c r="B18" s="39" t="s">
        <v>1216</v>
      </c>
      <c r="C18" s="45">
        <v>0</v>
      </c>
      <c r="D18" s="45">
        <v>0</v>
      </c>
      <c r="E18" s="45">
        <v>0</v>
      </c>
      <c r="F18" s="40">
        <v>1</v>
      </c>
    </row>
    <row r="19" spans="1:6" ht="20.399999999999999" x14ac:dyDescent="0.3">
      <c r="A19" s="196"/>
      <c r="B19" s="39" t="s">
        <v>1217</v>
      </c>
      <c r="C19" s="45">
        <v>1</v>
      </c>
      <c r="D19" s="45">
        <v>0</v>
      </c>
      <c r="E19" s="45">
        <v>0</v>
      </c>
      <c r="F19" s="40">
        <v>0</v>
      </c>
    </row>
    <row r="20" spans="1:6" x14ac:dyDescent="0.3">
      <c r="A20" s="38" t="s">
        <v>1218</v>
      </c>
      <c r="B20" s="39" t="s">
        <v>1219</v>
      </c>
      <c r="C20" s="45">
        <v>0</v>
      </c>
      <c r="D20" s="45">
        <v>0</v>
      </c>
      <c r="E20" s="45">
        <v>1</v>
      </c>
      <c r="F20" s="40">
        <v>0</v>
      </c>
    </row>
    <row r="21" spans="1:6" ht="20.399999999999999" x14ac:dyDescent="0.3">
      <c r="A21" s="38" t="s">
        <v>1220</v>
      </c>
      <c r="B21" s="39" t="s">
        <v>1221</v>
      </c>
      <c r="C21" s="45">
        <v>0</v>
      </c>
      <c r="D21" s="45">
        <v>0</v>
      </c>
      <c r="E21" s="45">
        <v>0</v>
      </c>
      <c r="F21" s="40">
        <v>1</v>
      </c>
    </row>
    <row r="22" spans="1:6" x14ac:dyDescent="0.3">
      <c r="A22" s="192" t="s">
        <v>951</v>
      </c>
      <c r="B22" s="193"/>
      <c r="C22" s="46">
        <v>33</v>
      </c>
      <c r="D22" s="46">
        <v>13</v>
      </c>
      <c r="E22" s="46">
        <v>16</v>
      </c>
      <c r="F22" s="46">
        <v>4</v>
      </c>
    </row>
    <row r="23" spans="1:6" x14ac:dyDescent="0.3">
      <c r="A23" s="35" t="s">
        <v>1054</v>
      </c>
    </row>
    <row r="24" spans="1:6" x14ac:dyDescent="0.3">
      <c r="A24" s="36" t="s">
        <v>9</v>
      </c>
      <c r="B24" s="36" t="s">
        <v>10</v>
      </c>
      <c r="C24" s="37" t="s">
        <v>2</v>
      </c>
    </row>
    <row r="25" spans="1:6" x14ac:dyDescent="0.3">
      <c r="A25" s="43" t="s">
        <v>99</v>
      </c>
      <c r="B25" s="17"/>
      <c r="C25" s="40">
        <v>4</v>
      </c>
    </row>
    <row r="26" spans="1:6" x14ac:dyDescent="0.3">
      <c r="A26" s="43" t="s">
        <v>109</v>
      </c>
      <c r="B26" s="17"/>
      <c r="C26" s="40">
        <v>0</v>
      </c>
    </row>
    <row r="27" spans="1:6" x14ac:dyDescent="0.3">
      <c r="A27" s="43" t="s">
        <v>1055</v>
      </c>
      <c r="B27" s="17"/>
      <c r="C27" s="40">
        <v>0</v>
      </c>
    </row>
    <row r="28" spans="1:6" x14ac:dyDescent="0.3">
      <c r="A28" s="192" t="s">
        <v>951</v>
      </c>
      <c r="B28" s="193"/>
      <c r="C28" s="46">
        <v>4</v>
      </c>
    </row>
    <row r="29" spans="1:6" x14ac:dyDescent="0.3">
      <c r="A29" s="16"/>
    </row>
    <row r="30" spans="1:6" x14ac:dyDescent="0.3">
      <c r="A30" s="35" t="s">
        <v>1222</v>
      </c>
    </row>
    <row r="31" spans="1:6" x14ac:dyDescent="0.3">
      <c r="A31" s="36" t="s">
        <v>9</v>
      </c>
      <c r="B31" s="36" t="s">
        <v>10</v>
      </c>
      <c r="C31" s="37" t="s">
        <v>2</v>
      </c>
    </row>
    <row r="32" spans="1:6" x14ac:dyDescent="0.3">
      <c r="A32" s="43" t="s">
        <v>1223</v>
      </c>
      <c r="B32" s="17"/>
      <c r="C32" s="40">
        <v>6</v>
      </c>
    </row>
    <row r="33" spans="1:3" x14ac:dyDescent="0.3">
      <c r="A33" s="43" t="s">
        <v>1224</v>
      </c>
      <c r="B33" s="17"/>
      <c r="C33" s="40">
        <v>8</v>
      </c>
    </row>
    <row r="34" spans="1:3" x14ac:dyDescent="0.3">
      <c r="A34" s="43" t="s">
        <v>77</v>
      </c>
      <c r="B34" s="17"/>
      <c r="C34" s="40">
        <v>2</v>
      </c>
    </row>
    <row r="35" spans="1:3" x14ac:dyDescent="0.3">
      <c r="A35" s="192" t="s">
        <v>951</v>
      </c>
      <c r="B35" s="193"/>
      <c r="C35" s="46">
        <v>16</v>
      </c>
    </row>
    <row r="36" spans="1:3" x14ac:dyDescent="0.3">
      <c r="A36" s="16"/>
    </row>
    <row r="37" spans="1:3" x14ac:dyDescent="0.3">
      <c r="A37" s="35" t="s">
        <v>1225</v>
      </c>
    </row>
    <row r="38" spans="1:3" x14ac:dyDescent="0.3">
      <c r="A38" s="36" t="s">
        <v>9</v>
      </c>
      <c r="B38" s="36" t="s">
        <v>10</v>
      </c>
      <c r="C38" s="37" t="s">
        <v>2</v>
      </c>
    </row>
    <row r="39" spans="1:3" x14ac:dyDescent="0.3">
      <c r="A39" s="43" t="s">
        <v>1226</v>
      </c>
      <c r="B39" s="17"/>
      <c r="C39" s="40">
        <v>31</v>
      </c>
    </row>
    <row r="40" spans="1:3" x14ac:dyDescent="0.3">
      <c r="A40" s="43" t="s">
        <v>1227</v>
      </c>
      <c r="B40" s="17"/>
      <c r="C40" s="40">
        <v>20</v>
      </c>
    </row>
    <row r="41" spans="1:3" x14ac:dyDescent="0.3">
      <c r="A41" s="192" t="s">
        <v>951</v>
      </c>
      <c r="B41" s="193"/>
      <c r="C41" s="46">
        <v>51</v>
      </c>
    </row>
    <row r="42" spans="1:3" ht="15.9" customHeight="1" x14ac:dyDescent="0.3"/>
  </sheetData>
  <sheetProtection algorithmName="SHA-512" hashValue="8nec8ayz0VUg3IgEOE6tia3lbCNggzPpygI3XjgBKI6vADTqgIBboye7n3icguv+xxcW5Y28ZhfXYoY5rBTqNw==" saltValue="eA0e6AmS1pbLRMu+JDOSO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49" t="s">
        <v>1229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8" t="s">
        <v>1230</v>
      </c>
      <c r="B5" s="13" t="s">
        <v>1231</v>
      </c>
      <c r="C5" s="14">
        <v>2896</v>
      </c>
      <c r="D5" s="14">
        <v>2946</v>
      </c>
      <c r="E5" s="15">
        <v>-1.6972165648336701E-2</v>
      </c>
    </row>
    <row r="6" spans="1:5" x14ac:dyDescent="0.3">
      <c r="A6" s="179"/>
      <c r="B6" s="13" t="s">
        <v>1232</v>
      </c>
      <c r="C6" s="14">
        <v>1275</v>
      </c>
      <c r="D6" s="14">
        <v>1170</v>
      </c>
      <c r="E6" s="15">
        <v>8.9743589743589702E-2</v>
      </c>
    </row>
    <row r="7" spans="1:5" x14ac:dyDescent="0.3">
      <c r="A7" s="180"/>
      <c r="B7" s="13" t="s">
        <v>1233</v>
      </c>
      <c r="C7" s="14">
        <v>534</v>
      </c>
      <c r="D7" s="14">
        <v>457</v>
      </c>
      <c r="E7" s="15">
        <v>0.168490153172866</v>
      </c>
    </row>
    <row r="8" spans="1:5" x14ac:dyDescent="0.3">
      <c r="A8" s="16"/>
    </row>
    <row r="9" spans="1:5" x14ac:dyDescent="0.3">
      <c r="A9" s="49" t="s">
        <v>1234</v>
      </c>
    </row>
    <row r="10" spans="1:5" x14ac:dyDescent="0.3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78" t="s">
        <v>1235</v>
      </c>
      <c r="B11" s="13" t="s">
        <v>1236</v>
      </c>
      <c r="C11" s="14">
        <v>67</v>
      </c>
      <c r="D11" s="14">
        <v>137</v>
      </c>
      <c r="E11" s="15">
        <v>-0.51094890510948898</v>
      </c>
    </row>
    <row r="12" spans="1:5" x14ac:dyDescent="0.3">
      <c r="A12" s="179"/>
      <c r="B12" s="13" t="s">
        <v>1237</v>
      </c>
      <c r="C12" s="14">
        <v>7</v>
      </c>
      <c r="D12" s="14">
        <v>8</v>
      </c>
      <c r="E12" s="15">
        <v>-0.125</v>
      </c>
    </row>
    <row r="13" spans="1:5" x14ac:dyDescent="0.3">
      <c r="A13" s="179"/>
      <c r="B13" s="13" t="s">
        <v>1238</v>
      </c>
      <c r="C13" s="14">
        <v>1378</v>
      </c>
      <c r="D13" s="14">
        <v>1203</v>
      </c>
      <c r="E13" s="15">
        <v>0.14546965918537</v>
      </c>
    </row>
    <row r="14" spans="1:5" x14ac:dyDescent="0.3">
      <c r="A14" s="179"/>
      <c r="B14" s="13" t="s">
        <v>1239</v>
      </c>
      <c r="C14" s="14">
        <v>220</v>
      </c>
      <c r="D14" s="14">
        <v>247</v>
      </c>
      <c r="E14" s="15">
        <v>-0.109311740890688</v>
      </c>
    </row>
    <row r="15" spans="1:5" x14ac:dyDescent="0.3">
      <c r="A15" s="179"/>
      <c r="B15" s="13" t="s">
        <v>1240</v>
      </c>
      <c r="C15" s="14">
        <v>1</v>
      </c>
      <c r="D15" s="14">
        <v>1</v>
      </c>
      <c r="E15" s="15">
        <v>0</v>
      </c>
    </row>
    <row r="16" spans="1:5" x14ac:dyDescent="0.3">
      <c r="A16" s="179"/>
      <c r="B16" s="13" t="s">
        <v>1241</v>
      </c>
      <c r="C16" s="14">
        <v>18</v>
      </c>
      <c r="D16" s="14">
        <v>9</v>
      </c>
      <c r="E16" s="15">
        <v>1</v>
      </c>
    </row>
    <row r="17" spans="1:5" x14ac:dyDescent="0.3">
      <c r="A17" s="179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79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0"/>
      <c r="B19" s="13" t="s">
        <v>1244</v>
      </c>
      <c r="C19" s="14">
        <v>3</v>
      </c>
      <c r="D19" s="14">
        <v>0</v>
      </c>
      <c r="E19" s="15">
        <v>3</v>
      </c>
    </row>
    <row r="20" spans="1:5" x14ac:dyDescent="0.3">
      <c r="A20" s="16"/>
    </row>
    <row r="21" spans="1:5" x14ac:dyDescent="0.3">
      <c r="A21" s="49" t="s">
        <v>1245</v>
      </c>
    </row>
    <row r="22" spans="1:5" x14ac:dyDescent="0.3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78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79"/>
      <c r="B24" s="13" t="s">
        <v>1248</v>
      </c>
      <c r="C24" s="14">
        <v>0</v>
      </c>
      <c r="D24" s="14">
        <v>51</v>
      </c>
      <c r="E24" s="15">
        <v>-1</v>
      </c>
    </row>
    <row r="25" spans="1:5" x14ac:dyDescent="0.3">
      <c r="A25" s="179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80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6"/>
    </row>
    <row r="28" spans="1:5" x14ac:dyDescent="0.3">
      <c r="A28" s="49" t="s">
        <v>1250</v>
      </c>
    </row>
    <row r="29" spans="1:5" x14ac:dyDescent="0.3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78" t="s">
        <v>1251</v>
      </c>
      <c r="B30" s="13" t="s">
        <v>1252</v>
      </c>
      <c r="C30" s="14">
        <v>64</v>
      </c>
      <c r="D30" s="14">
        <v>156</v>
      </c>
      <c r="E30" s="15">
        <v>-0.58974358974358998</v>
      </c>
    </row>
    <row r="31" spans="1:5" x14ac:dyDescent="0.3">
      <c r="A31" s="179"/>
      <c r="B31" s="13" t="s">
        <v>1253</v>
      </c>
      <c r="C31" s="14">
        <v>30</v>
      </c>
      <c r="D31" s="14">
        <v>63</v>
      </c>
      <c r="E31" s="15">
        <v>-0.52380952380952395</v>
      </c>
    </row>
    <row r="32" spans="1:5" x14ac:dyDescent="0.3">
      <c r="A32" s="180"/>
      <c r="B32" s="13" t="s">
        <v>1254</v>
      </c>
      <c r="C32" s="14">
        <v>4</v>
      </c>
      <c r="D32" s="14">
        <v>49</v>
      </c>
      <c r="E32" s="15">
        <v>-0.91836734693877498</v>
      </c>
    </row>
  </sheetData>
  <sheetProtection algorithmName="SHA-512" hashValue="GA8bULIK2XrfwASKG0rNSXpolMXO3nhgVKZAAfaMmtqX2mWkhtk5bWqS6xC+WH6ZoGdVZpYiRh9Q0EW3ouphvg==" saltValue="aZCM4DJu4X1n9ATCB8/cB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49" t="s">
        <v>1256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8" t="s">
        <v>1257</v>
      </c>
      <c r="B5" s="13" t="s">
        <v>1258</v>
      </c>
      <c r="C5" s="14">
        <v>0</v>
      </c>
      <c r="D5" s="14">
        <v>2</v>
      </c>
      <c r="E5" s="15">
        <v>-1</v>
      </c>
    </row>
    <row r="6" spans="1:5" x14ac:dyDescent="0.3">
      <c r="A6" s="179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79"/>
      <c r="B7" s="13" t="s">
        <v>1260</v>
      </c>
      <c r="C7" s="14">
        <v>5</v>
      </c>
      <c r="D7" s="14">
        <v>4</v>
      </c>
      <c r="E7" s="15">
        <v>0.25</v>
      </c>
    </row>
    <row r="8" spans="1:5" x14ac:dyDescent="0.3">
      <c r="A8" s="179"/>
      <c r="B8" s="13" t="s">
        <v>1261</v>
      </c>
      <c r="C8" s="14">
        <v>8</v>
      </c>
      <c r="D8" s="14">
        <v>2</v>
      </c>
      <c r="E8" s="15">
        <v>3</v>
      </c>
    </row>
    <row r="9" spans="1:5" x14ac:dyDescent="0.3">
      <c r="A9" s="179"/>
      <c r="B9" s="13" t="s">
        <v>1262</v>
      </c>
      <c r="C9" s="14">
        <v>2</v>
      </c>
      <c r="D9" s="14">
        <v>1</v>
      </c>
      <c r="E9" s="15">
        <v>1</v>
      </c>
    </row>
    <row r="10" spans="1:5" x14ac:dyDescent="0.3">
      <c r="A10" s="179"/>
      <c r="B10" s="13" t="s">
        <v>1263</v>
      </c>
      <c r="C10" s="14">
        <v>2</v>
      </c>
      <c r="D10" s="14">
        <v>0</v>
      </c>
      <c r="E10" s="15">
        <v>2</v>
      </c>
    </row>
    <row r="11" spans="1:5" x14ac:dyDescent="0.3">
      <c r="A11" s="179"/>
      <c r="B11" s="13" t="s">
        <v>1264</v>
      </c>
      <c r="C11" s="14">
        <v>17</v>
      </c>
      <c r="D11" s="14">
        <v>57</v>
      </c>
      <c r="E11" s="15">
        <v>-0.70175438596491202</v>
      </c>
    </row>
    <row r="12" spans="1:5" x14ac:dyDescent="0.3">
      <c r="A12" s="179"/>
      <c r="B12" s="13" t="s">
        <v>1265</v>
      </c>
      <c r="C12" s="14">
        <v>126</v>
      </c>
      <c r="D12" s="14">
        <v>105</v>
      </c>
      <c r="E12" s="15">
        <v>0.2</v>
      </c>
    </row>
    <row r="13" spans="1:5" x14ac:dyDescent="0.3">
      <c r="A13" s="179"/>
      <c r="B13" s="13" t="s">
        <v>1266</v>
      </c>
      <c r="C13" s="14">
        <v>5</v>
      </c>
      <c r="D13" s="14">
        <v>0</v>
      </c>
      <c r="E13" s="15">
        <v>5</v>
      </c>
    </row>
    <row r="14" spans="1:5" x14ac:dyDescent="0.3">
      <c r="A14" s="179"/>
      <c r="B14" s="13" t="s">
        <v>1267</v>
      </c>
      <c r="C14" s="14">
        <v>1</v>
      </c>
      <c r="D14" s="14">
        <v>0</v>
      </c>
      <c r="E14" s="15">
        <v>1</v>
      </c>
    </row>
    <row r="15" spans="1:5" x14ac:dyDescent="0.3">
      <c r="A15" s="179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3">
      <c r="A16" s="180"/>
      <c r="B16" s="13" t="s">
        <v>106</v>
      </c>
      <c r="C16" s="14">
        <v>70</v>
      </c>
      <c r="D16" s="14">
        <v>32</v>
      </c>
      <c r="E16" s="15">
        <v>1.1875</v>
      </c>
    </row>
  </sheetData>
  <sheetProtection algorithmName="SHA-512" hashValue="lOpIJXYz8eToGgKTgieWQof7sDdPE/KSxexigKAE/mhGC2I9/5mlRfEnGBdvjqqtQ3h5X+mwuTzTMANOHRoT1Q==" saltValue="ZtMl/W2drraf6V53/udyk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8" t="s">
        <v>1280</v>
      </c>
      <c r="B4" s="52" t="s">
        <v>1281</v>
      </c>
      <c r="C4" s="53">
        <v>0</v>
      </c>
      <c r="D4" s="53">
        <v>0</v>
      </c>
      <c r="E4" s="53">
        <v>1</v>
      </c>
      <c r="F4" s="53">
        <v>0</v>
      </c>
      <c r="G4" s="53">
        <v>0</v>
      </c>
      <c r="H4" s="53">
        <v>1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3">
      <c r="A5" s="179"/>
      <c r="B5" s="52" t="s">
        <v>1023</v>
      </c>
      <c r="C5" s="53">
        <v>25</v>
      </c>
      <c r="D5" s="53">
        <v>0</v>
      </c>
      <c r="E5" s="53">
        <v>18</v>
      </c>
      <c r="F5" s="53">
        <v>21</v>
      </c>
      <c r="G5" s="53">
        <v>0</v>
      </c>
      <c r="H5" s="53">
        <v>40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3">
      <c r="A6" s="179"/>
      <c r="B6" s="52" t="s">
        <v>1282</v>
      </c>
      <c r="C6" s="53">
        <v>0</v>
      </c>
      <c r="D6" s="53">
        <v>0</v>
      </c>
      <c r="E6" s="53">
        <v>1</v>
      </c>
      <c r="F6" s="53">
        <v>0</v>
      </c>
      <c r="G6" s="53">
        <v>0</v>
      </c>
      <c r="H6" s="53">
        <v>4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3">
      <c r="A7" s="180"/>
      <c r="B7" s="52" t="s">
        <v>1283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2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3">
      <c r="A8" s="178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3">
      <c r="A9" s="179"/>
      <c r="B9" s="52" t="s">
        <v>1286</v>
      </c>
      <c r="C9" s="53">
        <v>0</v>
      </c>
      <c r="D9" s="53">
        <v>0</v>
      </c>
      <c r="E9" s="53">
        <v>0</v>
      </c>
      <c r="F9" s="53">
        <v>1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3">
      <c r="A10" s="179"/>
      <c r="B10" s="52" t="s">
        <v>1287</v>
      </c>
      <c r="C10" s="53">
        <v>11</v>
      </c>
      <c r="D10" s="53">
        <v>0</v>
      </c>
      <c r="E10" s="53">
        <v>3</v>
      </c>
      <c r="F10" s="53">
        <v>1</v>
      </c>
      <c r="G10" s="53">
        <v>0</v>
      </c>
      <c r="H10" s="53">
        <v>2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3">
      <c r="A11" s="179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3">
      <c r="A12" s="179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3">
      <c r="A13" s="179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3">
      <c r="A14" s="179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3">
      <c r="A15" s="179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3">
      <c r="A16" s="179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3">
      <c r="A17" s="179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3">
      <c r="A18" s="179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3">
      <c r="A19" s="179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3">
      <c r="A20" s="179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3">
      <c r="A21" s="179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3">
      <c r="A22" s="179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x14ac:dyDescent="0.3">
      <c r="A23" s="179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3">
      <c r="A24" s="179"/>
      <c r="B24" s="52" t="s">
        <v>1301</v>
      </c>
      <c r="C24" s="53">
        <v>0</v>
      </c>
      <c r="D24" s="53">
        <v>0</v>
      </c>
      <c r="E24" s="53">
        <v>2</v>
      </c>
      <c r="F24" s="53">
        <v>0</v>
      </c>
      <c r="G24" s="53">
        <v>0</v>
      </c>
      <c r="H24" s="53">
        <v>1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3">
      <c r="A25" s="179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3">
      <c r="A26" s="179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3">
      <c r="A27" s="179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3">
      <c r="A28" s="179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3">
      <c r="A29" s="179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3">
      <c r="A30" s="179"/>
      <c r="B30" s="52" t="s">
        <v>1307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1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3">
      <c r="A31" s="179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3">
      <c r="A32" s="179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3">
      <c r="A33" s="179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3">
      <c r="A34" s="179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3">
      <c r="A35" s="179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3">
      <c r="A36" s="179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3">
      <c r="A37" s="179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3">
      <c r="A38" s="179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3">
      <c r="A39" s="179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3">
      <c r="A40" s="179"/>
      <c r="B40" s="52" t="s">
        <v>1317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3">
      <c r="A41" s="179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3">
      <c r="A42" s="179"/>
      <c r="B42" s="52" t="s">
        <v>1319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3">
      <c r="A43" s="179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3">
      <c r="A44" s="179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3">
      <c r="A45" s="179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3">
      <c r="A46" s="179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3">
      <c r="A47" s="179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3">
      <c r="A48" s="179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3">
      <c r="A49" s="179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3">
      <c r="A50" s="179"/>
      <c r="B50" s="52" t="s">
        <v>1327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3">
      <c r="A51" s="179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3">
      <c r="A52" s="179"/>
      <c r="B52" s="52" t="s">
        <v>1329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3">
      <c r="A53" s="179"/>
      <c r="B53" s="52" t="s">
        <v>1330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3">
      <c r="A54" s="179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3">
      <c r="A55" s="179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3">
      <c r="A56" s="179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3">
      <c r="A57" s="179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3">
      <c r="A58" s="179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3">
      <c r="A59" s="179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3">
      <c r="A60" s="179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3">
      <c r="A61" s="179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3">
      <c r="A62" s="179"/>
      <c r="B62" s="52" t="s">
        <v>1339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3">
      <c r="A63" s="179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3">
      <c r="A64" s="179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3">
      <c r="A65" s="179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3">
      <c r="A66" s="179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3">
      <c r="A67" s="179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3">
      <c r="A68" s="179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3">
      <c r="A69" s="179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3">
      <c r="A70" s="179"/>
      <c r="B70" s="52" t="s">
        <v>1347</v>
      </c>
      <c r="C70" s="53">
        <v>0</v>
      </c>
      <c r="D70" s="53">
        <v>0</v>
      </c>
      <c r="E70" s="53">
        <v>0</v>
      </c>
      <c r="F70" s="53">
        <v>1</v>
      </c>
      <c r="G70" s="53">
        <v>0</v>
      </c>
      <c r="H70" s="53">
        <v>3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3">
      <c r="A71" s="179"/>
      <c r="B71" s="52" t="s">
        <v>1348</v>
      </c>
      <c r="C71" s="53">
        <v>0</v>
      </c>
      <c r="D71" s="53">
        <v>0</v>
      </c>
      <c r="E71" s="53">
        <v>1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3">
      <c r="A72" s="179"/>
      <c r="B72" s="52" t="s">
        <v>1349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3">
      <c r="A73" s="179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3">
      <c r="A74" s="179"/>
      <c r="B74" s="52" t="s">
        <v>1351</v>
      </c>
      <c r="C74" s="53">
        <v>0</v>
      </c>
      <c r="D74" s="53">
        <v>0</v>
      </c>
      <c r="E74" s="53">
        <v>1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3">
      <c r="A75" s="179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3">
      <c r="A76" s="179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3">
      <c r="A77" s="179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3">
      <c r="A78" s="179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3">
      <c r="A79" s="179"/>
      <c r="B79" s="52" t="s">
        <v>1356</v>
      </c>
      <c r="C79" s="53">
        <v>1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3">
      <c r="A80" s="179"/>
      <c r="B80" s="52" t="s">
        <v>1357</v>
      </c>
      <c r="C80" s="53">
        <v>0</v>
      </c>
      <c r="D80" s="53">
        <v>0</v>
      </c>
      <c r="E80" s="53">
        <v>1</v>
      </c>
      <c r="F80" s="53">
        <v>4</v>
      </c>
      <c r="G80" s="53">
        <v>0</v>
      </c>
      <c r="H80" s="53">
        <v>4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3">
      <c r="A81" s="179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3">
      <c r="A82" s="179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3">
      <c r="A83" s="179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3">
      <c r="A84" s="179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3">
      <c r="A85" s="179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3">
      <c r="A86" s="179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3">
      <c r="A87" s="179"/>
      <c r="B87" s="52" t="s">
        <v>6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3">
      <c r="A88" s="179"/>
      <c r="B88" s="52" t="s">
        <v>1364</v>
      </c>
      <c r="C88" s="53">
        <v>1</v>
      </c>
      <c r="D88" s="53">
        <v>0</v>
      </c>
      <c r="E88" s="53">
        <v>0</v>
      </c>
      <c r="F88" s="53">
        <v>2</v>
      </c>
      <c r="G88" s="53">
        <v>0</v>
      </c>
      <c r="H88" s="53">
        <v>3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3">
      <c r="A89" s="179"/>
      <c r="B89" s="52" t="s">
        <v>1365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3">
      <c r="A90" s="179"/>
      <c r="B90" s="52" t="s">
        <v>1366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3">
      <c r="A91" s="179"/>
      <c r="B91" s="52" t="s">
        <v>1367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3">
      <c r="A92" s="179"/>
      <c r="B92" s="52" t="s">
        <v>1368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3">
      <c r="A93" s="179"/>
      <c r="B93" s="52" t="s">
        <v>1369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3">
      <c r="A94" s="179"/>
      <c r="B94" s="52" t="s">
        <v>1370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3">
      <c r="A95" s="179"/>
      <c r="B95" s="52" t="s">
        <v>1371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3">
      <c r="A96" s="179"/>
      <c r="B96" s="52" t="s">
        <v>1372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3">
      <c r="A97" s="179"/>
      <c r="B97" s="52" t="s">
        <v>1373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3">
      <c r="A98" s="179"/>
      <c r="B98" s="52" t="s">
        <v>1374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3">
      <c r="A99" s="179"/>
      <c r="B99" s="52" t="s">
        <v>1375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3">
      <c r="A100" s="179"/>
      <c r="B100" s="52" t="s">
        <v>1376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3">
      <c r="A101" s="179"/>
      <c r="B101" s="52" t="s">
        <v>1377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3">
      <c r="A102" s="179"/>
      <c r="B102" s="52" t="s">
        <v>1378</v>
      </c>
      <c r="C102" s="53">
        <v>2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3">
      <c r="A103" s="179"/>
      <c r="B103" s="52" t="s">
        <v>1379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3">
      <c r="A104" s="179"/>
      <c r="B104" s="52" t="s">
        <v>1380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3">
      <c r="A105" s="179"/>
      <c r="B105" s="52" t="s">
        <v>1381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3">
      <c r="A106" s="179"/>
      <c r="B106" s="52" t="s">
        <v>1382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3">
      <c r="A107" s="179"/>
      <c r="B107" s="52" t="s">
        <v>1383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3">
      <c r="A108" s="179"/>
      <c r="B108" s="52" t="s">
        <v>1384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3">
      <c r="A109" s="179"/>
      <c r="B109" s="52" t="s">
        <v>1385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3">
      <c r="A110" s="179"/>
      <c r="B110" s="52" t="s">
        <v>1386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3">
      <c r="A111" s="179"/>
      <c r="B111" s="52" t="s">
        <v>1387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3">
      <c r="A112" s="179"/>
      <c r="B112" s="52" t="s">
        <v>1388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3">
      <c r="A113" s="179"/>
      <c r="B113" s="52" t="s">
        <v>1389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3">
      <c r="A114" s="179"/>
      <c r="B114" s="52" t="s">
        <v>1390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3">
      <c r="A115" s="179"/>
      <c r="B115" s="52" t="s">
        <v>1391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3">
      <c r="A116" s="179"/>
      <c r="B116" s="52" t="s">
        <v>1392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3">
      <c r="A117" s="179"/>
      <c r="B117" s="52" t="s">
        <v>1393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3">
      <c r="A118" s="179"/>
      <c r="B118" s="52" t="s">
        <v>1394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3">
      <c r="A119" s="179"/>
      <c r="B119" s="52" t="s">
        <v>1395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3">
      <c r="A120" s="179"/>
      <c r="B120" s="52" t="s">
        <v>1396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3">
      <c r="A121" s="179"/>
      <c r="B121" s="52" t="s">
        <v>1397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3">
      <c r="A122" s="179"/>
      <c r="B122" s="52" t="s">
        <v>1398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3">
      <c r="A123" s="179"/>
      <c r="B123" s="52" t="s">
        <v>1399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3">
      <c r="A124" s="179"/>
      <c r="B124" s="52" t="s">
        <v>1400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3">
      <c r="A125" s="179"/>
      <c r="B125" s="52" t="s">
        <v>1401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3">
      <c r="A126" s="179"/>
      <c r="B126" s="52" t="s">
        <v>1402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3">
      <c r="A127" s="179"/>
      <c r="B127" s="52" t="s">
        <v>1403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3">
      <c r="A128" s="179"/>
      <c r="B128" s="52" t="s">
        <v>1404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3">
      <c r="A129" s="179"/>
      <c r="B129" s="52" t="s">
        <v>1405</v>
      </c>
      <c r="C129" s="53">
        <v>0</v>
      </c>
      <c r="D129" s="53">
        <v>0</v>
      </c>
      <c r="E129" s="53">
        <v>0</v>
      </c>
      <c r="F129" s="53">
        <v>1</v>
      </c>
      <c r="G129" s="53">
        <v>0</v>
      </c>
      <c r="H129" s="53">
        <v>2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3">
      <c r="A130" s="179"/>
      <c r="B130" s="52" t="s">
        <v>1406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3">
      <c r="A131" s="179"/>
      <c r="B131" s="52" t="s">
        <v>1407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3">
      <c r="A132" s="179"/>
      <c r="B132" s="52" t="s">
        <v>1408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3">
      <c r="A133" s="179"/>
      <c r="B133" s="52" t="s">
        <v>1409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3">
      <c r="A134" s="179"/>
      <c r="B134" s="52" t="s">
        <v>1410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3">
      <c r="A135" s="179"/>
      <c r="B135" s="52" t="s">
        <v>1411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3">
      <c r="A136" s="179"/>
      <c r="B136" s="52" t="s">
        <v>1412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3">
      <c r="A137" s="179"/>
      <c r="B137" s="52" t="s">
        <v>1413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3">
      <c r="A138" s="179"/>
      <c r="B138" s="52" t="s">
        <v>1414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3">
      <c r="A139" s="179"/>
      <c r="B139" s="52" t="s">
        <v>1415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3">
      <c r="A140" s="179"/>
      <c r="B140" s="52" t="s">
        <v>1416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3">
      <c r="A141" s="179"/>
      <c r="B141" s="52" t="s">
        <v>1417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3">
      <c r="A142" s="179"/>
      <c r="B142" s="52" t="s">
        <v>1418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3">
      <c r="A143" s="179"/>
      <c r="B143" s="52" t="s">
        <v>1419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3">
      <c r="A144" s="179"/>
      <c r="B144" s="52" t="s">
        <v>1420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3">
      <c r="A145" s="179"/>
      <c r="B145" s="52" t="s">
        <v>1421</v>
      </c>
      <c r="C145" s="53">
        <v>1</v>
      </c>
      <c r="D145" s="53">
        <v>0</v>
      </c>
      <c r="E145" s="53">
        <v>0</v>
      </c>
      <c r="F145" s="53">
        <v>3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3">
      <c r="A146" s="179"/>
      <c r="B146" s="52" t="s">
        <v>1422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3">
      <c r="A147" s="179"/>
      <c r="B147" s="52" t="s">
        <v>1423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3">
      <c r="A148" s="179"/>
      <c r="B148" s="52" t="s">
        <v>1424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3">
      <c r="A149" s="179"/>
      <c r="B149" s="52" t="s">
        <v>1425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3">
      <c r="A150" s="179"/>
      <c r="B150" s="52" t="s">
        <v>1426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3">
      <c r="A151" s="179"/>
      <c r="B151" s="52" t="s">
        <v>1427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3">
      <c r="A152" s="179"/>
      <c r="B152" s="52" t="s">
        <v>1428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3">
      <c r="A153" s="179"/>
      <c r="B153" s="52" t="s">
        <v>1429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3">
      <c r="A154" s="179"/>
      <c r="B154" s="52" t="s">
        <v>1430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3">
      <c r="A155" s="179"/>
      <c r="B155" s="52" t="s">
        <v>1431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3">
      <c r="A156" s="179"/>
      <c r="B156" s="52" t="s">
        <v>1432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3">
      <c r="A157" s="179"/>
      <c r="B157" s="52" t="s">
        <v>1433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3">
      <c r="A158" s="179"/>
      <c r="B158" s="52" t="s">
        <v>1434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3">
      <c r="A159" s="179"/>
      <c r="B159" s="52" t="s">
        <v>1435</v>
      </c>
      <c r="C159" s="53">
        <v>0</v>
      </c>
      <c r="D159" s="53">
        <v>0</v>
      </c>
      <c r="E159" s="53">
        <v>1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3">
      <c r="A160" s="179"/>
      <c r="B160" s="52" t="s">
        <v>1436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3">
      <c r="A161" s="179"/>
      <c r="B161" s="52" t="s">
        <v>1437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3">
      <c r="A162" s="179"/>
      <c r="B162" s="52" t="s">
        <v>1438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3">
      <c r="A163" s="179"/>
      <c r="B163" s="52" t="s">
        <v>1439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3">
      <c r="A164" s="179"/>
      <c r="B164" s="52" t="s">
        <v>1440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3">
      <c r="A165" s="179"/>
      <c r="B165" s="52" t="s">
        <v>1441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3">
      <c r="A166" s="179"/>
      <c r="B166" s="52" t="s">
        <v>1442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3">
      <c r="A167" s="179"/>
      <c r="B167" s="52" t="s">
        <v>1443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3">
      <c r="A168" s="179"/>
      <c r="B168" s="52" t="s">
        <v>1444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3">
      <c r="A169" s="179"/>
      <c r="B169" s="52" t="s">
        <v>1445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3">
      <c r="A170" s="179"/>
      <c r="B170" s="52" t="s">
        <v>1446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3">
      <c r="A171" s="179"/>
      <c r="B171" s="52" t="s">
        <v>1447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3">
      <c r="A172" s="179"/>
      <c r="B172" s="52" t="s">
        <v>1448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3">
      <c r="A173" s="179"/>
      <c r="B173" s="52" t="s">
        <v>1449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3">
      <c r="A174" s="179"/>
      <c r="B174" s="52" t="s">
        <v>1450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3">
      <c r="A175" s="179"/>
      <c r="B175" s="52" t="s">
        <v>1451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3">
      <c r="A176" s="179"/>
      <c r="B176" s="52" t="s">
        <v>1452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3">
      <c r="A177" s="179"/>
      <c r="B177" s="52" t="s">
        <v>1453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3">
      <c r="A178" s="179"/>
      <c r="B178" s="52" t="s">
        <v>1454</v>
      </c>
      <c r="C178" s="53">
        <v>0</v>
      </c>
      <c r="D178" s="53">
        <v>0</v>
      </c>
      <c r="E178" s="53">
        <v>1</v>
      </c>
      <c r="F178" s="53">
        <v>2</v>
      </c>
      <c r="G178" s="53">
        <v>0</v>
      </c>
      <c r="H178" s="53">
        <v>1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3">
      <c r="A179" s="179"/>
      <c r="B179" s="52" t="s">
        <v>1455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3">
      <c r="A180" s="179"/>
      <c r="B180" s="52" t="s">
        <v>1456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3">
      <c r="A181" s="179"/>
      <c r="B181" s="52" t="s">
        <v>1457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3">
      <c r="A182" s="179"/>
      <c r="B182" s="52" t="s">
        <v>1458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3">
      <c r="A183" s="179"/>
      <c r="B183" s="52" t="s">
        <v>1459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3">
      <c r="A184" s="179"/>
      <c r="B184" s="52" t="s">
        <v>1460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3">
      <c r="A185" s="179"/>
      <c r="B185" s="52" t="s">
        <v>1461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3">
      <c r="A186" s="179"/>
      <c r="B186" s="52" t="s">
        <v>1462</v>
      </c>
      <c r="C186" s="53">
        <v>3</v>
      </c>
      <c r="D186" s="53">
        <v>0</v>
      </c>
      <c r="E186" s="53">
        <v>0</v>
      </c>
      <c r="F186" s="53">
        <v>1</v>
      </c>
      <c r="G186" s="53">
        <v>0</v>
      </c>
      <c r="H186" s="53">
        <v>8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3">
      <c r="A187" s="179"/>
      <c r="B187" s="52" t="s">
        <v>1463</v>
      </c>
      <c r="C187" s="53">
        <v>2</v>
      </c>
      <c r="D187" s="53">
        <v>0</v>
      </c>
      <c r="E187" s="53">
        <v>4</v>
      </c>
      <c r="F187" s="53">
        <v>0</v>
      </c>
      <c r="G187" s="53">
        <v>0</v>
      </c>
      <c r="H187" s="53">
        <v>5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3">
      <c r="A188" s="179"/>
      <c r="B188" s="52" t="s">
        <v>1464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3">
      <c r="A189" s="179"/>
      <c r="B189" s="52" t="s">
        <v>1465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3">
      <c r="A190" s="179"/>
      <c r="B190" s="52" t="s">
        <v>1466</v>
      </c>
      <c r="C190" s="53">
        <v>0</v>
      </c>
      <c r="D190" s="53">
        <v>0</v>
      </c>
      <c r="E190" s="53">
        <v>1</v>
      </c>
      <c r="F190" s="53">
        <v>1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3">
      <c r="A191" s="179"/>
      <c r="B191" s="52" t="s">
        <v>1467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3">
      <c r="A192" s="179"/>
      <c r="B192" s="52" t="s">
        <v>1468</v>
      </c>
      <c r="C192" s="53">
        <v>3</v>
      </c>
      <c r="D192" s="53">
        <v>0</v>
      </c>
      <c r="E192" s="53">
        <v>0</v>
      </c>
      <c r="F192" s="53">
        <v>0</v>
      </c>
      <c r="G192" s="53">
        <v>0</v>
      </c>
      <c r="H192" s="53">
        <v>1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3">
      <c r="A193" s="179"/>
      <c r="B193" s="52" t="s">
        <v>1469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3">
      <c r="A194" s="179"/>
      <c r="B194" s="52" t="s">
        <v>1470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3">
      <c r="A195" s="179"/>
      <c r="B195" s="52" t="s">
        <v>1471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3">
      <c r="A196" s="179"/>
      <c r="B196" s="52" t="s">
        <v>1472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3">
      <c r="A197" s="179"/>
      <c r="B197" s="52" t="s">
        <v>1473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3">
      <c r="A198" s="179"/>
      <c r="B198" s="52" t="s">
        <v>1474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3">
      <c r="A199" s="179"/>
      <c r="B199" s="52" t="s">
        <v>1475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3">
      <c r="A200" s="179"/>
      <c r="B200" s="52" t="s">
        <v>1476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3">
      <c r="A201" s="179"/>
      <c r="B201" s="52" t="s">
        <v>1477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3">
      <c r="A202" s="179"/>
      <c r="B202" s="52" t="s">
        <v>1478</v>
      </c>
      <c r="C202" s="53">
        <v>0</v>
      </c>
      <c r="D202" s="53">
        <v>0</v>
      </c>
      <c r="E202" s="53">
        <v>1</v>
      </c>
      <c r="F202" s="53">
        <v>0</v>
      </c>
      <c r="G202" s="53">
        <v>0</v>
      </c>
      <c r="H202" s="53">
        <v>6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3">
      <c r="A203" s="179"/>
      <c r="B203" s="52" t="s">
        <v>1479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3">
      <c r="A204" s="179"/>
      <c r="B204" s="52" t="s">
        <v>1480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3">
      <c r="A205" s="179"/>
      <c r="B205" s="52" t="s">
        <v>1481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3">
      <c r="A206" s="179"/>
      <c r="B206" s="52" t="s">
        <v>1482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3">
      <c r="A207" s="179"/>
      <c r="B207" s="52" t="s">
        <v>1483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3">
      <c r="A208" s="179"/>
      <c r="B208" s="52" t="s">
        <v>1484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3">
      <c r="A209" s="179"/>
      <c r="B209" s="52" t="s">
        <v>1485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3">
      <c r="A210" s="179"/>
      <c r="B210" s="52" t="s">
        <v>1486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3">
      <c r="A211" s="179"/>
      <c r="B211" s="52" t="s">
        <v>1487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3">
      <c r="A212" s="179"/>
      <c r="B212" s="52" t="s">
        <v>1488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x14ac:dyDescent="0.3">
      <c r="A213" s="179"/>
      <c r="B213" s="52" t="s">
        <v>1489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3">
      <c r="A214" s="179"/>
      <c r="B214" s="52" t="s">
        <v>1490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3">
      <c r="A215" s="179"/>
      <c r="B215" s="52" t="s">
        <v>1491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3">
      <c r="A216" s="179"/>
      <c r="B216" s="52" t="s">
        <v>1492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3">
      <c r="A217" s="179"/>
      <c r="B217" s="52" t="s">
        <v>1493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3">
      <c r="A218" s="179"/>
      <c r="B218" s="52" t="s">
        <v>1494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3">
      <c r="A219" s="179"/>
      <c r="B219" s="52" t="s">
        <v>1495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3">
      <c r="A220" s="179"/>
      <c r="B220" s="52" t="s">
        <v>1496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3">
      <c r="A221" s="179"/>
      <c r="B221" s="52" t="s">
        <v>1497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3">
      <c r="A222" s="179"/>
      <c r="B222" s="52" t="s">
        <v>1498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3">
      <c r="A223" s="179"/>
      <c r="B223" s="52" t="s">
        <v>1499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3">
      <c r="A224" s="179"/>
      <c r="B224" s="52" t="s">
        <v>1500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3">
      <c r="A225" s="179"/>
      <c r="B225" s="52" t="s">
        <v>1501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3">
      <c r="A226" s="179"/>
      <c r="B226" s="52" t="s">
        <v>1502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3">
      <c r="A227" s="179"/>
      <c r="B227" s="52" t="s">
        <v>1503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1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3">
      <c r="A228" s="179"/>
      <c r="B228" s="52" t="s">
        <v>1504</v>
      </c>
      <c r="C228" s="53">
        <v>1</v>
      </c>
      <c r="D228" s="53">
        <v>0</v>
      </c>
      <c r="E228" s="53">
        <v>2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3">
      <c r="A229" s="179"/>
      <c r="B229" s="52" t="s">
        <v>1505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3">
      <c r="A230" s="179"/>
      <c r="B230" s="52" t="s">
        <v>1506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3">
      <c r="A231" s="179"/>
      <c r="B231" s="52" t="s">
        <v>1507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3">
      <c r="A232" s="179"/>
      <c r="B232" s="52" t="s">
        <v>1508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3">
      <c r="A233" s="179"/>
      <c r="B233" s="52" t="s">
        <v>1509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3">
      <c r="A234" s="179"/>
      <c r="B234" s="52" t="s">
        <v>1510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3">
      <c r="A235" s="179"/>
      <c r="B235" s="52" t="s">
        <v>1511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3">
      <c r="A236" s="179"/>
      <c r="B236" s="52" t="s">
        <v>1512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3">
      <c r="A237" s="179"/>
      <c r="B237" s="52" t="s">
        <v>1513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3">
      <c r="A238" s="179"/>
      <c r="B238" s="52" t="s">
        <v>1514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3">
      <c r="A239" s="179"/>
      <c r="B239" s="52" t="s">
        <v>1515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3">
      <c r="A240" s="179"/>
      <c r="B240" s="52" t="s">
        <v>1516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3">
      <c r="A241" s="179"/>
      <c r="B241" s="52" t="s">
        <v>1517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3">
      <c r="A242" s="179"/>
      <c r="B242" s="52" t="s">
        <v>1518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3">
      <c r="A243" s="179"/>
      <c r="B243" s="52" t="s">
        <v>1519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3">
      <c r="A244" s="179"/>
      <c r="B244" s="52" t="s">
        <v>1520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3">
      <c r="A245" s="179"/>
      <c r="B245" s="52" t="s">
        <v>1521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3">
      <c r="A246" s="179"/>
      <c r="B246" s="52" t="s">
        <v>1522</v>
      </c>
      <c r="C246" s="53">
        <v>0</v>
      </c>
      <c r="D246" s="53">
        <v>0</v>
      </c>
      <c r="E246" s="53">
        <v>0</v>
      </c>
      <c r="F246" s="53">
        <v>1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3">
      <c r="A247" s="179"/>
      <c r="B247" s="52" t="s">
        <v>1523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3">
      <c r="A248" s="179"/>
      <c r="B248" s="52" t="s">
        <v>1524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3">
      <c r="A249" s="179"/>
      <c r="B249" s="52" t="s">
        <v>1525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3">
      <c r="A250" s="179"/>
      <c r="B250" s="52" t="s">
        <v>1526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3">
      <c r="A251" s="179"/>
      <c r="B251" s="52" t="s">
        <v>1527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3">
      <c r="A252" s="179"/>
      <c r="B252" s="52" t="s">
        <v>1528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3">
      <c r="A253" s="179"/>
      <c r="B253" s="52" t="s">
        <v>1529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3">
      <c r="A254" s="179"/>
      <c r="B254" s="52" t="s">
        <v>1530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3">
      <c r="A255" s="179"/>
      <c r="B255" s="52" t="s">
        <v>1531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3">
      <c r="A256" s="179"/>
      <c r="B256" s="52" t="s">
        <v>1532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3">
      <c r="A257" s="179"/>
      <c r="B257" s="52" t="s">
        <v>1533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3">
      <c r="A258" s="179"/>
      <c r="B258" s="52" t="s">
        <v>1534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3">
      <c r="A259" s="180"/>
      <c r="B259" s="52" t="s">
        <v>1535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3">
      <c r="A260" s="178" t="s">
        <v>1536</v>
      </c>
      <c r="B260" s="52" t="s">
        <v>1537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3">
      <c r="A261" s="179"/>
      <c r="B261" s="52" t="s">
        <v>1538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2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3">
      <c r="A262" s="179"/>
      <c r="B262" s="52" t="s">
        <v>1539</v>
      </c>
      <c r="C262" s="53">
        <v>25</v>
      </c>
      <c r="D262" s="53">
        <v>0</v>
      </c>
      <c r="E262" s="53">
        <v>5</v>
      </c>
      <c r="F262" s="53">
        <v>7</v>
      </c>
      <c r="G262" s="53">
        <v>0</v>
      </c>
      <c r="H262" s="53">
        <v>23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3">
      <c r="A263" s="179"/>
      <c r="B263" s="52" t="s">
        <v>1540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3">
      <c r="A264" s="179"/>
      <c r="B264" s="52" t="s">
        <v>1541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3">
      <c r="A265" s="179"/>
      <c r="B265" s="52" t="s">
        <v>1542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3">
      <c r="A266" s="179"/>
      <c r="B266" s="52" t="s">
        <v>1543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3">
      <c r="A267" s="179"/>
      <c r="B267" s="52" t="s">
        <v>1544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3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3">
      <c r="A268" s="179"/>
      <c r="B268" s="52" t="s">
        <v>1545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3">
      <c r="A269" s="179"/>
      <c r="B269" s="52" t="s">
        <v>1546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3">
      <c r="A270" s="179"/>
      <c r="B270" s="52" t="s">
        <v>1547</v>
      </c>
      <c r="C270" s="53">
        <v>0</v>
      </c>
      <c r="D270" s="53">
        <v>0</v>
      </c>
      <c r="E270" s="53">
        <v>1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3">
      <c r="A271" s="179"/>
      <c r="B271" s="52" t="s">
        <v>961</v>
      </c>
      <c r="C271" s="53">
        <v>0</v>
      </c>
      <c r="D271" s="53">
        <v>0</v>
      </c>
      <c r="E271" s="53">
        <v>5</v>
      </c>
      <c r="F271" s="53">
        <v>4</v>
      </c>
      <c r="G271" s="53">
        <v>0</v>
      </c>
      <c r="H271" s="53">
        <v>4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3">
      <c r="A272" s="179"/>
      <c r="B272" s="52" t="s">
        <v>1548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3">
      <c r="A273" s="179"/>
      <c r="B273" s="52" t="s">
        <v>1549</v>
      </c>
      <c r="C273" s="53">
        <v>0</v>
      </c>
      <c r="D273" s="53">
        <v>0</v>
      </c>
      <c r="E273" s="53">
        <v>2</v>
      </c>
      <c r="F273" s="53">
        <v>0</v>
      </c>
      <c r="G273" s="53">
        <v>0</v>
      </c>
      <c r="H273" s="53">
        <v>3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3">
      <c r="A274" s="179"/>
      <c r="B274" s="52" t="s">
        <v>1550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3">
      <c r="A275" s="179"/>
      <c r="B275" s="52" t="s">
        <v>1551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3">
      <c r="A276" s="179"/>
      <c r="B276" s="52" t="s">
        <v>1552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3">
      <c r="A277" s="179"/>
      <c r="B277" s="52" t="s">
        <v>1553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3">
      <c r="A278" s="179"/>
      <c r="B278" s="52" t="s">
        <v>1554</v>
      </c>
      <c r="C278" s="53">
        <v>0</v>
      </c>
      <c r="D278" s="53">
        <v>0</v>
      </c>
      <c r="E278" s="53">
        <v>2</v>
      </c>
      <c r="F278" s="53">
        <v>0</v>
      </c>
      <c r="G278" s="53">
        <v>0</v>
      </c>
      <c r="H278" s="53">
        <v>4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3">
      <c r="A279" s="179"/>
      <c r="B279" s="52" t="s">
        <v>1555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3">
      <c r="A280" s="179"/>
      <c r="B280" s="52" t="s">
        <v>1556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3">
      <c r="A281" s="179"/>
      <c r="B281" s="52" t="s">
        <v>1557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3">
      <c r="A282" s="179"/>
      <c r="B282" s="52" t="s">
        <v>1558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3">
      <c r="A283" s="179"/>
      <c r="B283" s="52" t="s">
        <v>1559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3">
      <c r="A284" s="179"/>
      <c r="B284" s="52" t="s">
        <v>1560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3">
      <c r="A285" s="179"/>
      <c r="B285" s="52" t="s">
        <v>921</v>
      </c>
      <c r="C285" s="53">
        <v>0</v>
      </c>
      <c r="D285" s="53">
        <v>0</v>
      </c>
      <c r="E285" s="53">
        <v>3</v>
      </c>
      <c r="F285" s="53">
        <v>7</v>
      </c>
      <c r="G285" s="53">
        <v>0</v>
      </c>
      <c r="H285" s="53">
        <v>3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3">
      <c r="A286" s="179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3">
      <c r="A287" s="179"/>
      <c r="B287" s="52" t="s">
        <v>1561</v>
      </c>
      <c r="C287" s="53">
        <v>0</v>
      </c>
      <c r="D287" s="53">
        <v>0</v>
      </c>
      <c r="E287" s="53">
        <v>2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3">
      <c r="A288" s="179"/>
      <c r="B288" s="52" t="s">
        <v>1562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3">
      <c r="A289" s="179"/>
      <c r="B289" s="52" t="s">
        <v>1563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3">
      <c r="A290" s="179"/>
      <c r="B290" s="52" t="s">
        <v>1564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x14ac:dyDescent="0.3">
      <c r="A291" s="179"/>
      <c r="B291" s="52" t="s">
        <v>1565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3">
      <c r="A292" s="180"/>
      <c r="B292" s="52" t="s">
        <v>1566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3">
      <c r="A293" s="178" t="s">
        <v>1567</v>
      </c>
      <c r="B293" s="52" t="s">
        <v>1568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3">
      <c r="A294" s="179"/>
      <c r="B294" s="52" t="s">
        <v>1569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17</v>
      </c>
      <c r="I294" s="53">
        <v>0</v>
      </c>
      <c r="J294" s="53">
        <v>0</v>
      </c>
      <c r="K294" s="53">
        <v>0</v>
      </c>
      <c r="L294" s="54">
        <v>0</v>
      </c>
    </row>
    <row r="295" spans="1:12" ht="20.399999999999999" x14ac:dyDescent="0.3">
      <c r="A295" s="179"/>
      <c r="B295" s="52" t="s">
        <v>1570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5</v>
      </c>
      <c r="I295" s="53">
        <v>0</v>
      </c>
      <c r="J295" s="53">
        <v>0</v>
      </c>
      <c r="K295" s="53">
        <v>0</v>
      </c>
      <c r="L295" s="54">
        <v>0</v>
      </c>
    </row>
    <row r="296" spans="1:12" ht="20.399999999999999" x14ac:dyDescent="0.3">
      <c r="A296" s="179"/>
      <c r="B296" s="52" t="s">
        <v>1571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4</v>
      </c>
      <c r="I296" s="53">
        <v>0</v>
      </c>
      <c r="J296" s="53">
        <v>0</v>
      </c>
      <c r="K296" s="53">
        <v>0</v>
      </c>
      <c r="L296" s="54">
        <v>0</v>
      </c>
    </row>
    <row r="297" spans="1:12" ht="20.399999999999999" x14ac:dyDescent="0.3">
      <c r="A297" s="179"/>
      <c r="B297" s="52" t="s">
        <v>1572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11</v>
      </c>
      <c r="I297" s="53">
        <v>0</v>
      </c>
      <c r="J297" s="53">
        <v>0</v>
      </c>
      <c r="K297" s="53">
        <v>0</v>
      </c>
      <c r="L297" s="54">
        <v>0</v>
      </c>
    </row>
    <row r="298" spans="1:12" ht="20.399999999999999" x14ac:dyDescent="0.3">
      <c r="A298" s="179"/>
      <c r="B298" s="52" t="s">
        <v>1573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7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3">
      <c r="A299" s="179"/>
      <c r="B299" s="52" t="s">
        <v>1574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3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3">
      <c r="A300" s="179"/>
      <c r="B300" s="52" t="s">
        <v>1575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40.799999999999997" x14ac:dyDescent="0.3">
      <c r="A301" s="179"/>
      <c r="B301" s="52" t="s">
        <v>1576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2</v>
      </c>
      <c r="I301" s="53">
        <v>0</v>
      </c>
      <c r="J301" s="53">
        <v>0</v>
      </c>
      <c r="K301" s="53">
        <v>0</v>
      </c>
      <c r="L301" s="54">
        <v>0</v>
      </c>
    </row>
    <row r="302" spans="1:12" ht="30.6" x14ac:dyDescent="0.3">
      <c r="A302" s="179"/>
      <c r="B302" s="52" t="s">
        <v>1577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1</v>
      </c>
      <c r="I302" s="53">
        <v>0</v>
      </c>
      <c r="J302" s="53">
        <v>0</v>
      </c>
      <c r="K302" s="53">
        <v>0</v>
      </c>
      <c r="L302" s="54">
        <v>0</v>
      </c>
    </row>
    <row r="303" spans="1:12" ht="20.399999999999999" x14ac:dyDescent="0.3">
      <c r="A303" s="179"/>
      <c r="B303" s="52" t="s">
        <v>1578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6</v>
      </c>
      <c r="I303" s="53">
        <v>0</v>
      </c>
      <c r="J303" s="53">
        <v>0</v>
      </c>
      <c r="K303" s="53">
        <v>0</v>
      </c>
      <c r="L303" s="54">
        <v>0</v>
      </c>
    </row>
    <row r="304" spans="1:12" ht="20.399999999999999" x14ac:dyDescent="0.3">
      <c r="A304" s="179"/>
      <c r="B304" s="52" t="s">
        <v>1579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1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3">
      <c r="A305" s="179"/>
      <c r="B305" s="52" t="s">
        <v>972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4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3">
      <c r="A306" s="179"/>
      <c r="B306" s="52" t="s">
        <v>1580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3">
      <c r="A307" s="180"/>
      <c r="B307" s="52" t="s">
        <v>1581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Gl2Tj9OypZAs/fJQGEvZn0FBs3ISFsZuscpZqqYjp6PdJYPd+MXBvMBKpGUu5tMk175FmCa1hKjbyLJz8Dld4g==" saltValue="xyBKG6B6zkrM3H5ADUrrZ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4" t="s">
        <v>1582</v>
      </c>
    </row>
    <row r="3" spans="1:5" x14ac:dyDescent="0.3">
      <c r="A3" s="35" t="s">
        <v>1583</v>
      </c>
    </row>
    <row r="4" spans="1:5" x14ac:dyDescent="0.3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0.399999999999999" x14ac:dyDescent="0.3">
      <c r="A5" s="38" t="s">
        <v>1584</v>
      </c>
      <c r="B5" s="44" t="s">
        <v>1585</v>
      </c>
      <c r="C5" s="45">
        <v>179</v>
      </c>
      <c r="D5" s="45">
        <v>240</v>
      </c>
      <c r="E5" s="56">
        <v>-0.25416666666666698</v>
      </c>
    </row>
    <row r="6" spans="1:5" ht="20.399999999999999" x14ac:dyDescent="0.3">
      <c r="A6" s="38" t="s">
        <v>1586</v>
      </c>
      <c r="B6" s="44" t="s">
        <v>1587</v>
      </c>
      <c r="C6" s="45">
        <v>0</v>
      </c>
      <c r="D6" s="19"/>
      <c r="E6" s="56">
        <v>0</v>
      </c>
    </row>
    <row r="7" spans="1:5" ht="20.399999999999999" x14ac:dyDescent="0.3">
      <c r="A7" s="38" t="s">
        <v>1584</v>
      </c>
      <c r="B7" s="44" t="s">
        <v>1588</v>
      </c>
      <c r="C7" s="45">
        <v>1290</v>
      </c>
      <c r="D7" s="45">
        <v>223</v>
      </c>
      <c r="E7" s="56">
        <v>4.7847533632286998</v>
      </c>
    </row>
    <row r="8" spans="1:5" ht="20.399999999999999" x14ac:dyDescent="0.3">
      <c r="A8" s="38" t="s">
        <v>1586</v>
      </c>
      <c r="B8" s="44" t="s">
        <v>1589</v>
      </c>
      <c r="C8" s="45">
        <v>0</v>
      </c>
      <c r="D8" s="19"/>
      <c r="E8" s="56">
        <v>0</v>
      </c>
    </row>
    <row r="9" spans="1:5" ht="20.399999999999999" x14ac:dyDescent="0.3">
      <c r="A9" s="38" t="s">
        <v>1584</v>
      </c>
      <c r="B9" s="44" t="s">
        <v>1590</v>
      </c>
      <c r="C9" s="45">
        <v>2</v>
      </c>
      <c r="D9" s="45">
        <v>7</v>
      </c>
      <c r="E9" s="56">
        <v>-0.71428571428571397</v>
      </c>
    </row>
    <row r="10" spans="1:5" ht="20.399999999999999" x14ac:dyDescent="0.3">
      <c r="A10" s="38" t="s">
        <v>1586</v>
      </c>
      <c r="B10" s="44" t="s">
        <v>1591</v>
      </c>
      <c r="C10" s="45">
        <v>0</v>
      </c>
      <c r="D10" s="19"/>
      <c r="E10" s="56">
        <v>0</v>
      </c>
    </row>
    <row r="11" spans="1:5" x14ac:dyDescent="0.3">
      <c r="A11" s="38" t="s">
        <v>1592</v>
      </c>
      <c r="B11" s="17"/>
      <c r="C11" s="45">
        <v>100</v>
      </c>
      <c r="D11" s="45">
        <v>111</v>
      </c>
      <c r="E11" s="56">
        <v>-9.90990990990991E-2</v>
      </c>
    </row>
    <row r="12" spans="1:5" x14ac:dyDescent="0.3">
      <c r="A12" s="38" t="s">
        <v>1593</v>
      </c>
      <c r="B12" s="17"/>
      <c r="C12" s="45">
        <v>191</v>
      </c>
      <c r="D12" s="19"/>
      <c r="E12" s="56">
        <v>0</v>
      </c>
    </row>
    <row r="13" spans="1:5" x14ac:dyDescent="0.3">
      <c r="A13" s="194" t="s">
        <v>1594</v>
      </c>
      <c r="B13" s="44" t="s">
        <v>1595</v>
      </c>
      <c r="C13" s="45">
        <v>0</v>
      </c>
      <c r="D13" s="19"/>
      <c r="E13" s="56">
        <v>0</v>
      </c>
    </row>
    <row r="14" spans="1:5" x14ac:dyDescent="0.3">
      <c r="A14" s="196"/>
      <c r="B14" s="44" t="s">
        <v>1596</v>
      </c>
      <c r="C14" s="45">
        <v>0</v>
      </c>
      <c r="D14" s="19"/>
      <c r="E14" s="56">
        <v>0</v>
      </c>
    </row>
    <row r="15" spans="1:5" x14ac:dyDescent="0.3">
      <c r="A15" s="35" t="s">
        <v>1597</v>
      </c>
    </row>
    <row r="16" spans="1:5" x14ac:dyDescent="0.3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3">
      <c r="A17" s="197" t="s">
        <v>1598</v>
      </c>
      <c r="B17" s="44" t="s">
        <v>1599</v>
      </c>
      <c r="C17" s="19"/>
      <c r="D17" s="19"/>
      <c r="E17" s="23"/>
    </row>
    <row r="18" spans="1:5" x14ac:dyDescent="0.3">
      <c r="A18" s="198"/>
      <c r="B18" s="44" t="s">
        <v>1600</v>
      </c>
      <c r="C18" s="45">
        <v>152</v>
      </c>
      <c r="D18" s="45">
        <v>217</v>
      </c>
      <c r="E18" s="40">
        <v>11</v>
      </c>
    </row>
    <row r="19" spans="1:5" x14ac:dyDescent="0.3">
      <c r="A19" s="198"/>
      <c r="B19" s="44" t="s">
        <v>1601</v>
      </c>
      <c r="C19" s="45">
        <v>0</v>
      </c>
      <c r="D19" s="45">
        <v>0</v>
      </c>
      <c r="E19" s="40">
        <v>0</v>
      </c>
    </row>
    <row r="20" spans="1:5" x14ac:dyDescent="0.3">
      <c r="A20" s="198"/>
      <c r="B20" s="44" t="s">
        <v>1602</v>
      </c>
      <c r="C20" s="45">
        <v>0</v>
      </c>
      <c r="D20" s="45">
        <v>0</v>
      </c>
      <c r="E20" s="40">
        <v>0</v>
      </c>
    </row>
    <row r="21" spans="1:5" x14ac:dyDescent="0.3">
      <c r="A21" s="198"/>
      <c r="B21" s="44" t="s">
        <v>1603</v>
      </c>
      <c r="C21" s="45">
        <v>0</v>
      </c>
      <c r="D21" s="45">
        <v>0</v>
      </c>
      <c r="E21" s="40">
        <v>1</v>
      </c>
    </row>
    <row r="22" spans="1:5" x14ac:dyDescent="0.3">
      <c r="A22" s="198"/>
      <c r="B22" s="44" t="s">
        <v>975</v>
      </c>
      <c r="C22" s="45">
        <v>1359</v>
      </c>
      <c r="D22" s="45">
        <v>1877</v>
      </c>
      <c r="E22" s="40">
        <v>0</v>
      </c>
    </row>
    <row r="23" spans="1:5" x14ac:dyDescent="0.3">
      <c r="A23" s="198"/>
      <c r="B23" s="44" t="s">
        <v>1604</v>
      </c>
      <c r="C23" s="45">
        <v>7</v>
      </c>
      <c r="D23" s="45">
        <v>4</v>
      </c>
      <c r="E23" s="40">
        <v>0</v>
      </c>
    </row>
    <row r="24" spans="1:5" x14ac:dyDescent="0.3">
      <c r="A24" s="198"/>
      <c r="B24" s="44" t="s">
        <v>1605</v>
      </c>
      <c r="C24" s="45">
        <v>1</v>
      </c>
      <c r="D24" s="45">
        <v>3</v>
      </c>
      <c r="E24" s="40">
        <v>0</v>
      </c>
    </row>
    <row r="25" spans="1:5" x14ac:dyDescent="0.3">
      <c r="A25" s="198"/>
      <c r="B25" s="44" t="s">
        <v>1606</v>
      </c>
      <c r="C25" s="45">
        <v>15</v>
      </c>
      <c r="D25" s="45">
        <v>35</v>
      </c>
      <c r="E25" s="40">
        <v>8</v>
      </c>
    </row>
    <row r="26" spans="1:5" x14ac:dyDescent="0.3">
      <c r="A26" s="198"/>
      <c r="B26" s="44" t="s">
        <v>1607</v>
      </c>
      <c r="C26" s="45">
        <v>0</v>
      </c>
      <c r="D26" s="45">
        <v>4</v>
      </c>
      <c r="E26" s="40">
        <v>0</v>
      </c>
    </row>
    <row r="27" spans="1:5" x14ac:dyDescent="0.3">
      <c r="A27" s="198"/>
      <c r="B27" s="44" t="s">
        <v>1608</v>
      </c>
      <c r="C27" s="45">
        <v>0</v>
      </c>
      <c r="D27" s="45">
        <v>0</v>
      </c>
      <c r="E27" s="40">
        <v>0</v>
      </c>
    </row>
    <row r="28" spans="1:5" x14ac:dyDescent="0.3">
      <c r="A28" s="198"/>
      <c r="B28" s="44" t="s">
        <v>1609</v>
      </c>
      <c r="C28" s="45">
        <v>99</v>
      </c>
      <c r="D28" s="45">
        <v>204</v>
      </c>
      <c r="E28" s="40">
        <v>0</v>
      </c>
    </row>
    <row r="29" spans="1:5" x14ac:dyDescent="0.3">
      <c r="A29" s="198"/>
      <c r="B29" s="44" t="s">
        <v>1610</v>
      </c>
      <c r="C29" s="45">
        <v>0</v>
      </c>
      <c r="D29" s="45">
        <v>29</v>
      </c>
      <c r="E29" s="40">
        <v>0</v>
      </c>
    </row>
    <row r="30" spans="1:5" x14ac:dyDescent="0.3">
      <c r="A30" s="199"/>
      <c r="B30" s="44" t="s">
        <v>1611</v>
      </c>
      <c r="C30" s="45">
        <v>0</v>
      </c>
      <c r="D30" s="45">
        <v>0</v>
      </c>
      <c r="E30" s="40">
        <v>0</v>
      </c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FS4vhxRwx4JxJqhyyoqGoznYjVqcnN8ZNFVWpd8SM6hifwHK9USaHN+hU7d0YSl6LWkh9AgWF9Jfdz2fTqkB1g==" saltValue="gyTYze+I2di6MI/HUbAQ7A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63D0-C8AE-482B-9B32-13F319E8E261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7" customWidth="1"/>
    <col min="2" max="2" width="4.44140625" style="107" customWidth="1"/>
    <col min="3" max="3" width="18.6640625" style="107" customWidth="1"/>
    <col min="4" max="4" width="36.44140625" style="107" customWidth="1"/>
    <col min="5" max="5" width="18.6640625" style="107" customWidth="1"/>
    <col min="6" max="6" width="7.44140625" style="107" customWidth="1"/>
    <col min="7" max="7" width="2.6640625" style="107" customWidth="1"/>
    <col min="8" max="8" width="10.109375" style="107" customWidth="1"/>
    <col min="9" max="13" width="11.44140625" style="107"/>
    <col min="14" max="14" width="5.5546875" style="107" customWidth="1"/>
    <col min="15" max="15" width="11" style="107" customWidth="1"/>
    <col min="16" max="16" width="2.6640625" style="107" customWidth="1"/>
    <col min="17" max="17" width="11.44140625" style="107"/>
    <col min="18" max="19" width="12.88671875" style="107" customWidth="1"/>
    <col min="20" max="23" width="11.44140625" style="107"/>
    <col min="24" max="24" width="2.6640625" style="107" customWidth="1"/>
    <col min="25" max="25" width="6.33203125" style="107" customWidth="1"/>
    <col min="26" max="29" width="13.88671875" style="107" customWidth="1"/>
    <col min="30" max="30" width="11.44140625" style="107"/>
    <col min="31" max="31" width="9.44140625" style="107" customWidth="1"/>
    <col min="32" max="32" width="2.6640625" style="107" customWidth="1"/>
    <col min="33" max="38" width="11.44140625" style="107"/>
    <col min="39" max="39" width="14.5546875" style="107" customWidth="1"/>
    <col min="40" max="40" width="2.6640625" style="107" customWidth="1"/>
    <col min="41" max="41" width="11.44140625" style="107"/>
    <col min="42" max="44" width="19.33203125" style="107" customWidth="1"/>
    <col min="45" max="45" width="14.88671875" style="107" customWidth="1"/>
    <col min="46" max="46" width="2.6640625" style="107" customWidth="1"/>
    <col min="47" max="47" width="7" style="107" customWidth="1"/>
    <col min="48" max="48" width="14" style="107" customWidth="1"/>
    <col min="49" max="53" width="11.44140625" style="107"/>
    <col min="54" max="54" width="5.44140625" style="107" customWidth="1"/>
    <col min="55" max="55" width="2.6640625" style="107" customWidth="1"/>
    <col min="56" max="56" width="11.44140625" style="107"/>
    <col min="57" max="59" width="13.88671875" style="107" customWidth="1"/>
    <col min="60" max="60" width="11.44140625" style="107"/>
    <col min="61" max="61" width="19.33203125" style="107" customWidth="1"/>
    <col min="62" max="62" width="2.6640625" style="107" customWidth="1"/>
    <col min="63" max="63" width="7.109375" style="107" customWidth="1"/>
    <col min="64" max="65" width="6.5546875" style="107" customWidth="1"/>
    <col min="66" max="66" width="9" style="107" customWidth="1"/>
    <col min="67" max="67" width="7.109375" style="107" bestFit="1" customWidth="1"/>
    <col min="68" max="68" width="7" style="107" customWidth="1"/>
    <col min="69" max="69" width="8.6640625" style="107" customWidth="1"/>
    <col min="70" max="70" width="6.6640625" style="107" customWidth="1"/>
    <col min="71" max="71" width="9" style="107" customWidth="1"/>
    <col min="72" max="73" width="6.109375" style="107" customWidth="1"/>
    <col min="74" max="74" width="6.6640625" style="107" customWidth="1"/>
    <col min="75" max="75" width="2.6640625" style="107" customWidth="1"/>
    <col min="76" max="76" width="21.109375" style="107" customWidth="1"/>
    <col min="77" max="80" width="11.44140625" style="107"/>
    <col min="81" max="81" width="16.44140625" style="107" customWidth="1"/>
    <col min="82" max="82" width="2.6640625" style="107" customWidth="1"/>
    <col min="83" max="83" width="17" style="107" customWidth="1"/>
    <col min="84" max="85" width="21.109375" style="107" customWidth="1"/>
    <col min="86" max="88" width="11.44140625" style="107"/>
    <col min="89" max="89" width="2.6640625" style="107" customWidth="1"/>
    <col min="90" max="90" width="15.109375" style="107" customWidth="1"/>
    <col min="91" max="91" width="8.33203125" style="107" customWidth="1"/>
    <col min="92" max="92" width="23.44140625" style="107" customWidth="1"/>
    <col min="93" max="93" width="14.88671875" style="107" customWidth="1"/>
    <col min="94" max="94" width="18" style="107" customWidth="1"/>
    <col min="95" max="16384" width="11.44140625" style="107"/>
  </cols>
  <sheetData>
    <row r="1" spans="1:93" ht="17.399999999999999" x14ac:dyDescent="0.3">
      <c r="A1" s="105"/>
      <c r="B1" s="106"/>
      <c r="C1" s="206" t="s">
        <v>1734</v>
      </c>
      <c r="D1" s="206"/>
      <c r="E1" s="206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0.199999999999999" x14ac:dyDescent="0.3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1735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10"/>
    </row>
    <row r="3" spans="1:93" s="109" customFormat="1" ht="10.199999999999999" x14ac:dyDescent="0.3">
      <c r="Z3" s="204" t="s">
        <v>1736</v>
      </c>
      <c r="AA3" s="204"/>
      <c r="AB3" s="204"/>
      <c r="AC3" s="204"/>
      <c r="AH3" s="204" t="s">
        <v>1737</v>
      </c>
      <c r="AI3" s="204"/>
      <c r="AJ3" s="204"/>
      <c r="AK3" s="204"/>
      <c r="AV3" s="205" t="s">
        <v>1054</v>
      </c>
      <c r="AW3" s="205"/>
      <c r="AX3" s="205"/>
      <c r="AY3" s="205"/>
      <c r="AZ3" s="205"/>
      <c r="BA3" s="205"/>
      <c r="CL3" s="110"/>
    </row>
    <row r="4" spans="1:93" s="111" customFormat="1" ht="21.75" customHeight="1" x14ac:dyDescent="0.3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1738</v>
      </c>
      <c r="R4" s="204"/>
      <c r="S4" s="204"/>
      <c r="T4" s="204"/>
      <c r="U4" s="204"/>
      <c r="V4" s="204"/>
      <c r="AP4" s="204" t="s">
        <v>1739</v>
      </c>
      <c r="AQ4" s="204"/>
      <c r="AR4" s="204"/>
      <c r="BE4" s="204" t="s">
        <v>1054</v>
      </c>
      <c r="BF4" s="204"/>
      <c r="BG4" s="204"/>
      <c r="BK4" s="208" t="s">
        <v>1740</v>
      </c>
      <c r="BL4" s="207" t="s">
        <v>1741</v>
      </c>
      <c r="BM4" s="207" t="s">
        <v>1742</v>
      </c>
      <c r="BN4" s="207" t="s">
        <v>169</v>
      </c>
      <c r="BO4" s="207" t="s">
        <v>1743</v>
      </c>
      <c r="BP4" s="207" t="s">
        <v>1744</v>
      </c>
      <c r="BQ4" s="207" t="s">
        <v>1745</v>
      </c>
      <c r="BR4" s="207" t="s">
        <v>204</v>
      </c>
      <c r="BS4" s="209" t="s">
        <v>1746</v>
      </c>
      <c r="BT4" s="209" t="s">
        <v>1747</v>
      </c>
      <c r="BU4" s="209" t="s">
        <v>284</v>
      </c>
      <c r="BV4" s="210"/>
      <c r="BY4" s="211" t="s">
        <v>163</v>
      </c>
      <c r="BZ4" s="211"/>
      <c r="CA4" s="211"/>
      <c r="CF4" s="204" t="s">
        <v>1748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3">
      <c r="Z5" s="112" t="s">
        <v>1749</v>
      </c>
      <c r="AA5" s="113" t="s">
        <v>1750</v>
      </c>
      <c r="AB5" s="113" t="s">
        <v>76</v>
      </c>
      <c r="AC5" s="114" t="s">
        <v>76</v>
      </c>
      <c r="AH5" s="112" t="s">
        <v>1749</v>
      </c>
      <c r="AI5" s="113" t="s">
        <v>1750</v>
      </c>
      <c r="AJ5" s="113" t="s">
        <v>76</v>
      </c>
      <c r="AK5" s="114" t="s">
        <v>76</v>
      </c>
      <c r="AV5" s="208" t="s">
        <v>1751</v>
      </c>
      <c r="AW5" s="207" t="s">
        <v>1752</v>
      </c>
      <c r="AX5" s="207" t="s">
        <v>1753</v>
      </c>
      <c r="AY5" s="207" t="s">
        <v>104</v>
      </c>
      <c r="AZ5" s="207" t="s">
        <v>105</v>
      </c>
      <c r="BA5" s="209" t="s">
        <v>106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11" customFormat="1" ht="14.25" customHeight="1" x14ac:dyDescent="0.3">
      <c r="C6" s="115" t="s">
        <v>15</v>
      </c>
      <c r="D6" s="116" t="s">
        <v>1754</v>
      </c>
      <c r="E6" s="115" t="s">
        <v>19</v>
      </c>
      <c r="I6" s="117" t="s">
        <v>44</v>
      </c>
      <c r="J6" s="116" t="s">
        <v>1755</v>
      </c>
      <c r="K6" s="116" t="s">
        <v>58</v>
      </c>
      <c r="L6" s="116" t="s">
        <v>60</v>
      </c>
      <c r="M6" s="118" t="s">
        <v>1756</v>
      </c>
      <c r="N6" s="119" t="s">
        <v>1757</v>
      </c>
      <c r="O6" s="119"/>
      <c r="Q6" s="117" t="s">
        <v>1283</v>
      </c>
      <c r="R6" s="116" t="s">
        <v>1758</v>
      </c>
      <c r="S6" s="116" t="s">
        <v>1759</v>
      </c>
      <c r="T6" s="116" t="s">
        <v>1026</v>
      </c>
      <c r="U6" s="116" t="s">
        <v>1760</v>
      </c>
      <c r="V6" s="118" t="s">
        <v>1655</v>
      </c>
      <c r="Z6" s="120" t="s">
        <v>1761</v>
      </c>
      <c r="AA6" s="121" t="s">
        <v>1761</v>
      </c>
      <c r="AB6" s="121" t="s">
        <v>1762</v>
      </c>
      <c r="AC6" s="122" t="s">
        <v>1763</v>
      </c>
      <c r="AH6" s="120" t="s">
        <v>1761</v>
      </c>
      <c r="AI6" s="121" t="s">
        <v>1761</v>
      </c>
      <c r="AJ6" s="121" t="s">
        <v>1762</v>
      </c>
      <c r="AK6" s="122" t="s">
        <v>1763</v>
      </c>
      <c r="AP6" s="117" t="s">
        <v>1764</v>
      </c>
      <c r="AQ6" s="116" t="s">
        <v>95</v>
      </c>
      <c r="AR6" s="118" t="s">
        <v>1765</v>
      </c>
      <c r="AV6" s="208"/>
      <c r="AW6" s="207"/>
      <c r="AX6" s="207"/>
      <c r="AY6" s="207"/>
      <c r="AZ6" s="207"/>
      <c r="BA6" s="209"/>
      <c r="BE6" s="117" t="s">
        <v>108</v>
      </c>
      <c r="BF6" s="116" t="s">
        <v>109</v>
      </c>
      <c r="BG6" s="118" t="s">
        <v>1766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17" t="s">
        <v>1740</v>
      </c>
      <c r="BZ6" s="116" t="s">
        <v>1767</v>
      </c>
      <c r="CA6" s="118" t="s">
        <v>106</v>
      </c>
      <c r="CF6" s="117" t="s">
        <v>1768</v>
      </c>
      <c r="CG6" s="118" t="s">
        <v>1769</v>
      </c>
      <c r="CM6" s="117" t="s">
        <v>44</v>
      </c>
      <c r="CN6" s="118" t="s">
        <v>45</v>
      </c>
    </row>
    <row r="7" spans="1:93" s="123" customFormat="1" ht="21" customHeight="1" x14ac:dyDescent="0.3">
      <c r="C7" s="124">
        <f>DatosGenerales!C8</f>
        <v>38099</v>
      </c>
      <c r="D7" s="125">
        <f>SUM(DatosGenerales!C15:C19)</f>
        <v>5270</v>
      </c>
      <c r="E7" s="124">
        <f>SUM(DatosGenerales!C12:C14)</f>
        <v>33798</v>
      </c>
      <c r="I7" s="126">
        <f>DatosGenerales!C31</f>
        <v>4056</v>
      </c>
      <c r="J7" s="125">
        <f>DatosGenerales!C32</f>
        <v>205</v>
      </c>
      <c r="K7" s="124">
        <f>SUM(DatosGenerales!C33:C34)</f>
        <v>841</v>
      </c>
      <c r="L7" s="125">
        <f>DatosGenerales!C36</f>
        <v>2828</v>
      </c>
      <c r="M7" s="124">
        <f>DatosGenerales!C95</f>
        <v>2259</v>
      </c>
      <c r="N7" s="127">
        <f>L7-M7</f>
        <v>569</v>
      </c>
      <c r="O7" s="127"/>
      <c r="Q7" s="126">
        <f>DatosGenerales!C36</f>
        <v>2828</v>
      </c>
      <c r="R7" s="125">
        <f>DatosGenerales!C49</f>
        <v>3419</v>
      </c>
      <c r="S7" s="125">
        <f>DatosGenerales!C50</f>
        <v>119</v>
      </c>
      <c r="T7" s="125">
        <f>DatosGenerales!C62</f>
        <v>36</v>
      </c>
      <c r="U7" s="125">
        <f>DatosGenerales!C78</f>
        <v>4</v>
      </c>
      <c r="V7" s="128">
        <f>SUM(Q7:U7)</f>
        <v>6406</v>
      </c>
      <c r="Z7" s="126">
        <f>SUM(DatosGenerales!C106,DatosGenerales!C107,DatosGenerales!C109)</f>
        <v>2299</v>
      </c>
      <c r="AA7" s="125">
        <f>SUM(DatosGenerales!C108,DatosGenerales!C110)</f>
        <v>1148</v>
      </c>
      <c r="AB7" s="125">
        <f>DatosGenerales!C106</f>
        <v>1894</v>
      </c>
      <c r="AC7" s="128">
        <f>DatosGenerales!C107</f>
        <v>294</v>
      </c>
      <c r="AH7" s="126">
        <f>SUM(DatosGenerales!C115,DatosGenerales!C116,DatosGenerales!C118)</f>
        <v>78</v>
      </c>
      <c r="AI7" s="125">
        <f>SUM(DatosGenerales!C117,DatosGenerales!C119)</f>
        <v>44</v>
      </c>
      <c r="AJ7" s="125">
        <f>DatosGenerales!C115</f>
        <v>55</v>
      </c>
      <c r="AK7" s="128">
        <f>DatosGenerales!C116</f>
        <v>16</v>
      </c>
      <c r="AP7" s="126">
        <f>SUM(DatosGenerales!C135:C136)</f>
        <v>148</v>
      </c>
      <c r="AQ7" s="125">
        <f>SUM(DatosGenerales!C137:C138)</f>
        <v>1</v>
      </c>
      <c r="AR7" s="128">
        <f>SUM(DatosGenerales!C139:C140)</f>
        <v>2</v>
      </c>
      <c r="AV7" s="126">
        <f>DatosGenerales!C145</f>
        <v>9</v>
      </c>
      <c r="AW7" s="125">
        <f>DatosGenerales!C146</f>
        <v>117</v>
      </c>
      <c r="AX7" s="125">
        <f>DatosGenerales!C147</f>
        <v>7</v>
      </c>
      <c r="AY7" s="125">
        <f>DatosGenerales!C148</f>
        <v>19</v>
      </c>
      <c r="AZ7" s="125">
        <f>DatosGenerales!C149</f>
        <v>61</v>
      </c>
      <c r="BA7" s="128">
        <f>DatosGenerales!C150</f>
        <v>15</v>
      </c>
      <c r="BE7" s="126">
        <f>DatosGenerales!C151</f>
        <v>56</v>
      </c>
      <c r="BF7" s="125">
        <f>DatosGenerales!C152</f>
        <v>163</v>
      </c>
      <c r="BG7" s="128">
        <f>DatosGenerales!C154</f>
        <v>35</v>
      </c>
      <c r="BK7" s="126">
        <f>SUM(DatosGenerales!C297:C311)</f>
        <v>3278</v>
      </c>
      <c r="BL7" s="125">
        <f>SUM(DatosGenerales!C294:C296)</f>
        <v>41</v>
      </c>
      <c r="BM7" s="125">
        <f>SUM(DatosGenerales!C312:C344)</f>
        <v>403</v>
      </c>
      <c r="BN7" s="125">
        <f>SUM(DatosGenerales!C289)</f>
        <v>3</v>
      </c>
      <c r="BO7" s="125">
        <f>SUM(DatosGenerales!C356:C364)</f>
        <v>53</v>
      </c>
      <c r="BP7" s="125">
        <f>SUM(DatosGenerales!C286:C288)</f>
        <v>1</v>
      </c>
      <c r="BQ7" s="125">
        <f>SUM(DatosGenerales!C345:C355)</f>
        <v>7</v>
      </c>
      <c r="BR7" s="125">
        <f>SUM(DatosGenerales!C290:C292)</f>
        <v>64</v>
      </c>
      <c r="BS7" s="128">
        <f>SUM(DatosGenerales!C283:C285)</f>
        <v>634</v>
      </c>
      <c r="BT7" s="128">
        <f>SUM(DatosGenerales!C293)</f>
        <v>0</v>
      </c>
      <c r="BU7" s="128">
        <f>SUM(DatosGenerales!C365:C377)</f>
        <v>169</v>
      </c>
      <c r="BY7" s="126">
        <f>DatosGenerales!C246</f>
        <v>2</v>
      </c>
      <c r="BZ7" s="125">
        <f>DatosGenerales!C247</f>
        <v>15</v>
      </c>
      <c r="CA7" s="128">
        <f>DatosGenerales!C248</f>
        <v>20</v>
      </c>
      <c r="CF7" s="126">
        <f>DatosDiscapacidad!C5</f>
        <v>179</v>
      </c>
      <c r="CG7" s="128">
        <f>DatosDiscapacidad!C11</f>
        <v>100</v>
      </c>
      <c r="CM7" s="126">
        <f>DatosGenerales!C40</f>
        <v>6122</v>
      </c>
      <c r="CN7" s="128">
        <f>DatosGenerales!C41</f>
        <v>4179</v>
      </c>
    </row>
    <row r="8" spans="1:93" x14ac:dyDescent="0.3">
      <c r="B8" s="129"/>
    </row>
    <row r="11" spans="1:93" x14ac:dyDescent="0.3">
      <c r="R11" s="107" t="s">
        <v>1770</v>
      </c>
    </row>
    <row r="16" spans="1:93" ht="12.75" customHeight="1" x14ac:dyDescent="0.3">
      <c r="AV16" s="130"/>
      <c r="AW16" s="130"/>
      <c r="AX16" s="130"/>
      <c r="AY16" s="130"/>
      <c r="AZ16" s="130"/>
      <c r="BA16" s="130"/>
    </row>
    <row r="17" spans="19:93" x14ac:dyDescent="0.3">
      <c r="AV17" s="130"/>
      <c r="AW17" s="130"/>
      <c r="AX17" s="130"/>
      <c r="AY17" s="130"/>
      <c r="AZ17" s="130"/>
      <c r="BA17" s="130"/>
    </row>
    <row r="19" spans="19:93" x14ac:dyDescent="0.3">
      <c r="CO19" s="107" t="s">
        <v>1771</v>
      </c>
    </row>
    <row r="22" spans="19:93" x14ac:dyDescent="0.2">
      <c r="BK22" s="131" t="s">
        <v>1772</v>
      </c>
      <c r="BO22" s="131"/>
    </row>
    <row r="23" spans="19:93" x14ac:dyDescent="0.3">
      <c r="S23" s="132"/>
      <c r="Z23" s="133"/>
      <c r="AH23" s="133"/>
    </row>
    <row r="30" spans="19:93" x14ac:dyDescent="0.3">
      <c r="BJ30" s="134"/>
    </row>
    <row r="31" spans="19:93" s="111" customFormat="1" ht="12.75" customHeight="1" x14ac:dyDescent="0.3">
      <c r="BJ31" s="135"/>
    </row>
    <row r="32" spans="19:93" s="123" customFormat="1" ht="12" x14ac:dyDescent="0.3">
      <c r="BJ32" s="136"/>
    </row>
    <row r="33" spans="62:67" x14ac:dyDescent="0.3">
      <c r="BJ33" s="134"/>
    </row>
    <row r="38" spans="62:67" ht="15.6" x14ac:dyDescent="0.3">
      <c r="BN38" s="137" t="s">
        <v>1773</v>
      </c>
      <c r="BO38" s="138">
        <v>13</v>
      </c>
    </row>
    <row r="41" spans="62:67" x14ac:dyDescent="0.2">
      <c r="BK41" s="131" t="s">
        <v>1774</v>
      </c>
    </row>
    <row r="51" spans="63:74" x14ac:dyDescent="0.3">
      <c r="BK51" s="135" t="s">
        <v>1775</v>
      </c>
      <c r="BL51" s="135" t="s">
        <v>1775</v>
      </c>
      <c r="BM51" s="134"/>
    </row>
    <row r="52" spans="63:74" x14ac:dyDescent="0.3">
      <c r="BK52" s="135" t="s">
        <v>1776</v>
      </c>
      <c r="BL52" s="135" t="s">
        <v>1777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3">
      <c r="BK53" s="136">
        <f>SUM(DatosGenerales!C310,DatosGenerales!C299,DatosGenerales!C308)</f>
        <v>945</v>
      </c>
      <c r="BL53" s="136">
        <f>SUM(DatosGenerales!C311,DatosGenerales!C300,DatosGenerales!C309)</f>
        <v>1092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1778</v>
      </c>
    </row>
    <row r="65" spans="63:71" x14ac:dyDescent="0.3">
      <c r="BK65" s="135" t="s">
        <v>1779</v>
      </c>
      <c r="BL65" s="135" t="s">
        <v>1780</v>
      </c>
      <c r="BM65" s="135" t="s">
        <v>1781</v>
      </c>
      <c r="BN65" s="135"/>
    </row>
    <row r="66" spans="63:71" x14ac:dyDescent="0.3">
      <c r="BK66" s="136">
        <f>SUM(DatosGenerales!C310:C311)</f>
        <v>36</v>
      </c>
      <c r="BL66" s="136">
        <f>SUM(DatosGenerales!C299:C300)</f>
        <v>996</v>
      </c>
      <c r="BM66" s="136">
        <f>SUM(DatosGenerales!C308:C309)</f>
        <v>1005</v>
      </c>
      <c r="BN66" s="136"/>
      <c r="BO66" s="123"/>
      <c r="BP66" s="123"/>
      <c r="BQ66" s="123"/>
      <c r="BR66" s="123"/>
      <c r="BS66" s="123"/>
    </row>
  </sheetData>
  <sheetProtection algorithmName="SHA-512" hashValue="saqP3Gj4PClx4Fu/XwT7BfUKi/9d2B0oSW9WTGi8FUa2LyENC/xd6RmAzbNPWqWC567owjPI6NOF8ng41otTfw==" saltValue="o68FcAUR4zpd+nuy16otv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F64D-9B39-4A10-9093-C46CA662B795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0" customWidth="1"/>
    <col min="2" max="2" width="7.88671875" style="140" customWidth="1"/>
    <col min="3" max="3" width="11.44140625" style="140"/>
    <col min="4" max="4" width="12" style="140" customWidth="1"/>
    <col min="5" max="5" width="51.33203125" style="140" customWidth="1"/>
    <col min="6" max="6" width="2.6640625" style="140" customWidth="1"/>
    <col min="7" max="7" width="7.88671875" style="140" customWidth="1"/>
    <col min="8" max="9" width="11.44140625" style="140"/>
    <col min="10" max="10" width="51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1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1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1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1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1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1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1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1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1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1.33203125" style="140" customWidth="1"/>
    <col min="61" max="61" width="2.6640625" style="140" customWidth="1"/>
    <col min="62" max="16384" width="11.44140625" style="140"/>
  </cols>
  <sheetData>
    <row r="1" spans="1:61" ht="18.75" customHeight="1" x14ac:dyDescent="0.25">
      <c r="A1" s="139"/>
      <c r="C1" s="131" t="s">
        <v>1782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5">
      <c r="BG2" s="141"/>
    </row>
    <row r="3" spans="1:61" s="131" customFormat="1" ht="11.4" x14ac:dyDescent="0.2">
      <c r="C3" s="131" t="s">
        <v>1783</v>
      </c>
      <c r="H3" s="131" t="s">
        <v>1784</v>
      </c>
      <c r="M3" s="131" t="s">
        <v>1785</v>
      </c>
      <c r="R3" s="131" t="s">
        <v>1786</v>
      </c>
      <c r="W3" s="131" t="s">
        <v>1787</v>
      </c>
      <c r="AB3" s="131" t="s">
        <v>1788</v>
      </c>
      <c r="AG3" s="131" t="s">
        <v>1789</v>
      </c>
      <c r="AL3" s="131" t="s">
        <v>1790</v>
      </c>
      <c r="AQ3" s="131" t="s">
        <v>1791</v>
      </c>
      <c r="AV3" s="131" t="s">
        <v>1792</v>
      </c>
      <c r="BA3" s="131" t="s">
        <v>1793</v>
      </c>
      <c r="BF3" s="131" t="s">
        <v>1794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2" customFormat="1" ht="15.6" x14ac:dyDescent="0.3">
      <c r="C25" s="137" t="s">
        <v>1773</v>
      </c>
      <c r="D25" s="138">
        <v>100</v>
      </c>
      <c r="H25" s="137" t="s">
        <v>1773</v>
      </c>
      <c r="I25" s="138">
        <v>50</v>
      </c>
      <c r="M25" s="137" t="s">
        <v>1773</v>
      </c>
      <c r="N25" s="138">
        <v>10</v>
      </c>
      <c r="R25" s="137" t="s">
        <v>1773</v>
      </c>
      <c r="S25" s="138">
        <v>50</v>
      </c>
      <c r="W25" s="137" t="s">
        <v>1773</v>
      </c>
      <c r="X25" s="138">
        <v>50</v>
      </c>
      <c r="AB25" s="137" t="s">
        <v>1773</v>
      </c>
      <c r="AC25" s="138">
        <v>0</v>
      </c>
      <c r="AG25" s="137" t="s">
        <v>1773</v>
      </c>
      <c r="AH25" s="138">
        <v>0</v>
      </c>
      <c r="AL25" s="137" t="s">
        <v>1773</v>
      </c>
      <c r="AM25" s="138">
        <v>0</v>
      </c>
      <c r="AQ25" s="137" t="s">
        <v>1773</v>
      </c>
      <c r="AR25" s="138">
        <v>0</v>
      </c>
      <c r="AV25" s="137" t="s">
        <v>1773</v>
      </c>
      <c r="AW25" s="138">
        <v>10</v>
      </c>
      <c r="BA25" s="137" t="s">
        <v>1773</v>
      </c>
      <c r="BB25" s="138">
        <v>0</v>
      </c>
      <c r="BF25" s="137" t="s">
        <v>1773</v>
      </c>
      <c r="BG25" s="138">
        <v>50</v>
      </c>
    </row>
  </sheetData>
  <sheetProtection algorithmName="SHA-512" hashValue="3Yct5YQZeLWH9jUf0ca2sofvWZ6iXy4pJucZILqQGpmXb9TZbBlKbL4hPiE2syUarhp18xSDjPWQJd5l1mRStg==" saltValue="4tIcmo9ZQButr9zf1wMPh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EAF6D-74BD-4A04-855F-DE9ACBECA263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7" customWidth="1"/>
    <col min="2" max="2" width="4.44140625" style="107" customWidth="1"/>
    <col min="3" max="8" width="18.88671875" style="107" customWidth="1"/>
    <col min="9" max="9" width="4.44140625" style="107" customWidth="1"/>
    <col min="10" max="10" width="2.6640625" style="107" customWidth="1"/>
    <col min="11" max="11" width="4.5546875" style="107" customWidth="1"/>
    <col min="12" max="12" width="20.88671875" style="107" customWidth="1"/>
    <col min="13" max="13" width="20.6640625" style="107" customWidth="1"/>
    <col min="14" max="16" width="20.88671875" style="107" customWidth="1"/>
    <col min="17" max="17" width="2.6640625" style="107" customWidth="1"/>
    <col min="18" max="18" width="4.5546875" style="107" customWidth="1"/>
    <col min="19" max="27" width="14.88671875" style="107" customWidth="1"/>
    <col min="28" max="28" width="4.5546875" style="107" customWidth="1"/>
    <col min="29" max="29" width="2.6640625" style="107" customWidth="1"/>
    <col min="30" max="30" width="4.5546875" style="107" customWidth="1"/>
    <col min="31" max="38" width="13.88671875" style="107" customWidth="1"/>
    <col min="39" max="39" width="13.44140625" style="107" customWidth="1"/>
    <col min="40" max="40" width="2.6640625" style="107" customWidth="1"/>
    <col min="41" max="41" width="4.5546875" style="107" customWidth="1"/>
    <col min="42" max="47" width="13.88671875" style="107" customWidth="1"/>
    <col min="48" max="48" width="4.5546875" style="107" customWidth="1"/>
    <col min="49" max="50" width="11.44140625" style="107" hidden="1" customWidth="1"/>
    <col min="51" max="16384" width="11.44140625" style="107"/>
  </cols>
  <sheetData>
    <row r="1" spans="1:50" ht="19.649999999999999" customHeight="1" x14ac:dyDescent="0.3">
      <c r="A1" s="105"/>
      <c r="B1" s="106"/>
      <c r="C1" s="213" t="s">
        <v>1795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5" customHeight="1" x14ac:dyDescent="0.3">
      <c r="I2" s="110"/>
      <c r="S2" s="110"/>
      <c r="T2" s="110"/>
    </row>
    <row r="3" spans="1:50" s="109" customFormat="1" ht="14.85" customHeight="1" x14ac:dyDescent="0.3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3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1796</v>
      </c>
      <c r="AF4" s="204"/>
      <c r="AG4" s="204"/>
      <c r="AH4" s="204"/>
      <c r="AI4" s="204"/>
      <c r="AJ4" s="204"/>
      <c r="AK4" s="204"/>
      <c r="AL4" s="204"/>
      <c r="AP4" s="204" t="s">
        <v>1660</v>
      </c>
      <c r="AQ4" s="204"/>
      <c r="AR4" s="204"/>
      <c r="AS4" s="204"/>
      <c r="AT4" s="204"/>
      <c r="AU4" s="204"/>
    </row>
    <row r="5" spans="1:50" s="111" customFormat="1" ht="14.25" customHeight="1" x14ac:dyDescent="0.3">
      <c r="I5" s="107"/>
      <c r="AC5" s="109"/>
      <c r="AN5" s="109"/>
    </row>
    <row r="6" spans="1:50" s="111" customFormat="1" ht="14.25" customHeight="1" x14ac:dyDescent="0.3">
      <c r="I6" s="107"/>
      <c r="L6" s="214" t="s">
        <v>77</v>
      </c>
      <c r="M6" s="215" t="s">
        <v>1797</v>
      </c>
      <c r="N6" s="215" t="s">
        <v>1798</v>
      </c>
      <c r="O6" s="216" t="s">
        <v>995</v>
      </c>
      <c r="P6" s="216"/>
      <c r="AC6" s="109"/>
      <c r="AN6" s="109"/>
    </row>
    <row r="7" spans="1:50" s="111" customFormat="1" ht="20.85" customHeight="1" x14ac:dyDescent="0.3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1799</v>
      </c>
      <c r="V7" s="145" t="s">
        <v>981</v>
      </c>
      <c r="W7" s="145" t="s">
        <v>982</v>
      </c>
      <c r="X7" s="145" t="s">
        <v>983</v>
      </c>
      <c r="Y7" s="145" t="s">
        <v>1800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1661</v>
      </c>
      <c r="AQ7" s="145" t="s">
        <v>1662</v>
      </c>
      <c r="AR7" s="145" t="s">
        <v>1663</v>
      </c>
      <c r="AS7" s="145" t="s">
        <v>1664</v>
      </c>
      <c r="AT7" s="145" t="s">
        <v>1016</v>
      </c>
      <c r="AU7" s="144" t="s">
        <v>1665</v>
      </c>
      <c r="AW7" s="147" t="s">
        <v>1661</v>
      </c>
      <c r="AX7" s="148">
        <f>DatosMenores!C69</f>
        <v>220</v>
      </c>
    </row>
    <row r="8" spans="1:50" s="123" customFormat="1" ht="14.85" customHeight="1" x14ac:dyDescent="0.3">
      <c r="C8" s="212"/>
      <c r="D8" s="125">
        <f>DatosMenores!C56</f>
        <v>1194</v>
      </c>
      <c r="E8" s="125">
        <f>DatosMenores!C57</f>
        <v>129</v>
      </c>
      <c r="F8" s="125">
        <f>DatosMenores!C58</f>
        <v>147</v>
      </c>
      <c r="G8" s="125">
        <f>DatosMenores!C59</f>
        <v>312</v>
      </c>
      <c r="H8" s="124">
        <f>DatosMenores!C60</f>
        <v>69</v>
      </c>
      <c r="I8" s="107"/>
      <c r="L8" s="124">
        <f>DatosMenores!C48</f>
        <v>39</v>
      </c>
      <c r="M8" s="125">
        <f>DatosMenores!C49</f>
        <v>46</v>
      </c>
      <c r="N8" s="125">
        <f>DatosMenores!C50</f>
        <v>368</v>
      </c>
      <c r="O8" s="125">
        <f>DatosMenores!C51</f>
        <v>12</v>
      </c>
      <c r="P8" s="124">
        <f>DatosMenores!C52</f>
        <v>0</v>
      </c>
      <c r="S8" s="124">
        <f>DatosMenores!C28</f>
        <v>461</v>
      </c>
      <c r="T8" s="125">
        <f>SUM(DatosMenores!C29:C32)</f>
        <v>64</v>
      </c>
      <c r="U8" s="125">
        <f>DatosMenores!C33</f>
        <v>3</v>
      </c>
      <c r="V8" s="125">
        <f>DatosMenores!C34</f>
        <v>247</v>
      </c>
      <c r="W8" s="125">
        <f>DatosMenores!C35</f>
        <v>48</v>
      </c>
      <c r="X8" s="125">
        <f>DatosMenores!C36</f>
        <v>0</v>
      </c>
      <c r="Y8" s="125">
        <f>DatosMenores!C38</f>
        <v>16</v>
      </c>
      <c r="Z8" s="125">
        <f>DatosMenores!C37</f>
        <v>6</v>
      </c>
      <c r="AA8" s="124">
        <f>DatosMenores!C39</f>
        <v>145</v>
      </c>
      <c r="AC8" s="109"/>
      <c r="AE8" s="126">
        <f>DatosMenores!C5</f>
        <v>0</v>
      </c>
      <c r="AF8" s="125">
        <f>DatosMenores!C6</f>
        <v>49</v>
      </c>
      <c r="AG8" s="125">
        <f>DatosMenores!C7</f>
        <v>6</v>
      </c>
      <c r="AH8" s="125">
        <f>DatosMenores!C8</f>
        <v>6</v>
      </c>
      <c r="AI8" s="125">
        <f>DatosMenores!C9</f>
        <v>30</v>
      </c>
      <c r="AJ8" s="124">
        <f>DatosMenores!C10</f>
        <v>25</v>
      </c>
      <c r="AK8" s="125">
        <f>DatosMenores!C11</f>
        <v>22</v>
      </c>
      <c r="AL8" s="125">
        <f>DatosMenores!C12</f>
        <v>21</v>
      </c>
      <c r="AM8" s="124">
        <f>DatosMenores!C13</f>
        <v>8</v>
      </c>
      <c r="AN8" s="109"/>
      <c r="AP8" s="126">
        <f>DatosMenores!C69</f>
        <v>220</v>
      </c>
      <c r="AQ8" s="126">
        <f>DatosMenores!C70</f>
        <v>7</v>
      </c>
      <c r="AR8" s="125">
        <f>DatosMenores!C71</f>
        <v>1381</v>
      </c>
      <c r="AS8" s="125">
        <f>DatosMenores!C74</f>
        <v>0</v>
      </c>
      <c r="AT8" s="125">
        <f>DatosMenores!C75</f>
        <v>32</v>
      </c>
      <c r="AU8" s="124">
        <f>DatosMenores!C76</f>
        <v>0</v>
      </c>
      <c r="AW8" s="147" t="s">
        <v>1662</v>
      </c>
      <c r="AX8" s="148">
        <f>DatosMenores!C70</f>
        <v>7</v>
      </c>
    </row>
    <row r="9" spans="1:50" ht="14.85" customHeight="1" x14ac:dyDescent="0.3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1663</v>
      </c>
      <c r="AX9" s="148">
        <f>DatosMenores!C71</f>
        <v>1381</v>
      </c>
    </row>
    <row r="10" spans="1:50" ht="29.85" customHeight="1" x14ac:dyDescent="0.3">
      <c r="C10" s="212"/>
      <c r="D10" s="124">
        <f>DatosMenores!C61</f>
        <v>580</v>
      </c>
      <c r="E10" s="125">
        <f>DatosMenores!C62</f>
        <v>114</v>
      </c>
      <c r="F10" s="128">
        <f>DatosMenores!C63</f>
        <v>6</v>
      </c>
      <c r="G10" s="128">
        <f>DatosMenores!C64</f>
        <v>450</v>
      </c>
      <c r="H10" s="128">
        <f>DatosMenores!C65</f>
        <v>84</v>
      </c>
      <c r="AE10" s="146" t="s">
        <v>962</v>
      </c>
      <c r="AF10" s="145" t="s">
        <v>646</v>
      </c>
      <c r="AG10" s="145" t="s">
        <v>963</v>
      </c>
      <c r="AH10" s="145" t="s">
        <v>1801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1666</v>
      </c>
      <c r="AR10" s="145" t="s">
        <v>1667</v>
      </c>
      <c r="AS10" s="146" t="s">
        <v>1802</v>
      </c>
      <c r="AT10" s="144" t="s">
        <v>1803</v>
      </c>
      <c r="AW10" s="147" t="s">
        <v>1802</v>
      </c>
      <c r="AX10" s="148">
        <f>DatosMenores!C72</f>
        <v>0</v>
      </c>
    </row>
    <row r="11" spans="1:50" ht="14.85" customHeight="1" x14ac:dyDescent="0.3">
      <c r="AE11" s="126">
        <f>DatosMenores!C14</f>
        <v>0</v>
      </c>
      <c r="AF11" s="125">
        <f>DatosMenores!C15</f>
        <v>0</v>
      </c>
      <c r="AG11" s="125">
        <f>DatosMenores!C16</f>
        <v>48</v>
      </c>
      <c r="AH11" s="125">
        <f>DatosMenores!C17</f>
        <v>50</v>
      </c>
      <c r="AI11" s="125">
        <f>DatosMenores!C18</f>
        <v>14</v>
      </c>
      <c r="AJ11" s="125">
        <f>DatosMenores!C20</f>
        <v>34</v>
      </c>
      <c r="AK11" s="125">
        <f>DatosMenores!C21</f>
        <v>56</v>
      </c>
      <c r="AL11" s="124">
        <f>DatosMenores!C19</f>
        <v>96</v>
      </c>
      <c r="AP11" s="126">
        <f>DatosMenores!C78</f>
        <v>0</v>
      </c>
      <c r="AQ11" s="125">
        <f>DatosMenores!C77</f>
        <v>18</v>
      </c>
      <c r="AR11" s="125">
        <f>DatosMenores!C79</f>
        <v>0</v>
      </c>
      <c r="AS11" s="126">
        <f>DatosMenores!C72</f>
        <v>0</v>
      </c>
      <c r="AT11" s="124">
        <f>DatosMenores!C73</f>
        <v>34</v>
      </c>
      <c r="AW11" s="147" t="s">
        <v>1803</v>
      </c>
      <c r="AX11" s="148">
        <f>DatosMenores!C73</f>
        <v>34</v>
      </c>
    </row>
    <row r="12" spans="1:50" ht="12.75" customHeight="1" x14ac:dyDescent="0.3">
      <c r="AW12" s="147" t="s">
        <v>1664</v>
      </c>
      <c r="AX12" s="148">
        <f>DatosMenores!C74</f>
        <v>0</v>
      </c>
    </row>
    <row r="13" spans="1:50" ht="12.75" customHeight="1" x14ac:dyDescent="0.3">
      <c r="AW13" s="147" t="s">
        <v>1016</v>
      </c>
      <c r="AX13" s="148">
        <f>DatosMenores!C75</f>
        <v>32</v>
      </c>
    </row>
    <row r="14" spans="1:50" ht="12.75" customHeight="1" x14ac:dyDescent="0.3">
      <c r="AW14" s="147" t="s">
        <v>1665</v>
      </c>
      <c r="AX14" s="148">
        <f>DatosMenores!C76</f>
        <v>0</v>
      </c>
    </row>
    <row r="15" spans="1:50" ht="12.75" customHeight="1" x14ac:dyDescent="0.3">
      <c r="AW15" s="147" t="s">
        <v>1666</v>
      </c>
      <c r="AX15" s="148">
        <f>DatosMenores!C77</f>
        <v>18</v>
      </c>
    </row>
    <row r="16" spans="1:50" ht="12.75" customHeight="1" x14ac:dyDescent="0.3">
      <c r="AW16" s="147" t="s">
        <v>260</v>
      </c>
      <c r="AX16" s="148">
        <f>DatosMenores!C78</f>
        <v>0</v>
      </c>
    </row>
    <row r="17" spans="49:50" ht="12.75" customHeight="1" x14ac:dyDescent="0.3">
      <c r="AW17" s="147" t="s">
        <v>1667</v>
      </c>
      <c r="AX17" s="148">
        <f>DatosMenores!C79</f>
        <v>0</v>
      </c>
    </row>
  </sheetData>
  <sheetProtection algorithmName="SHA-512" hashValue="Vit2UU04jAUyRRp7pbUeds4MnSYfkKJXqcp3gd2PjxajQbiYviZaSCfGjYz5pWHadrYdTXlp5UMM6HkKbMvdqQ==" saltValue="M7ECubaRqW5kdSQMCJRaA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EF4C-1AE2-4648-AB3E-F828353AC6D3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customWidth="1"/>
    <col min="20" max="20" width="7.88671875" style="156" customWidth="1"/>
    <col min="21" max="22" width="11.44140625" style="156"/>
    <col min="23" max="23" width="51.33203125" style="156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1804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1805</v>
      </c>
      <c r="D3" s="218"/>
      <c r="F3" s="218" t="s">
        <v>1222</v>
      </c>
      <c r="G3" s="218"/>
      <c r="H3" s="159"/>
      <c r="I3" s="160"/>
      <c r="J3" s="160"/>
      <c r="K3" s="160" t="s">
        <v>1806</v>
      </c>
      <c r="L3" s="160"/>
      <c r="M3" s="160"/>
      <c r="N3" s="160"/>
      <c r="O3" s="160"/>
      <c r="P3" s="160" t="s">
        <v>1807</v>
      </c>
      <c r="Q3" s="160"/>
      <c r="R3" s="160"/>
      <c r="S3" s="160"/>
      <c r="T3" s="160"/>
      <c r="U3" s="160" t="s">
        <v>1808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1809</v>
      </c>
    </row>
    <row r="4" spans="1:30" x14ac:dyDescent="0.25">
      <c r="C4" s="161" t="s">
        <v>1810</v>
      </c>
      <c r="D4" s="162">
        <f>DatosViolenciaDoméstica!C5</f>
        <v>21</v>
      </c>
      <c r="F4" s="161" t="s">
        <v>1811</v>
      </c>
      <c r="G4" s="163">
        <f>DatosViolenciaDoméstica!E67</f>
        <v>13</v>
      </c>
      <c r="H4" s="164"/>
    </row>
    <row r="5" spans="1:30" x14ac:dyDescent="0.25">
      <c r="C5" s="161" t="s">
        <v>8</v>
      </c>
      <c r="D5" s="162">
        <f>DatosViolenciaDoméstica!C6</f>
        <v>231</v>
      </c>
      <c r="F5" s="161" t="s">
        <v>1812</v>
      </c>
      <c r="G5" s="165">
        <f>DatosViolenciaDoméstica!F67</f>
        <v>79</v>
      </c>
      <c r="H5" s="164"/>
    </row>
    <row r="6" spans="1:30" ht="26.4" x14ac:dyDescent="0.25">
      <c r="C6" s="161" t="s">
        <v>1813</v>
      </c>
      <c r="D6" s="162">
        <f>DatosViolenciaDoméstica!C7</f>
        <v>34</v>
      </c>
    </row>
    <row r="7" spans="1:30" x14ac:dyDescent="0.25">
      <c r="C7" s="161" t="s">
        <v>55</v>
      </c>
      <c r="D7" s="162">
        <f>DatosViolenciaDoméstica!C8</f>
        <v>0</v>
      </c>
    </row>
    <row r="8" spans="1:30" x14ac:dyDescent="0.25">
      <c r="C8" s="161" t="s">
        <v>1814</v>
      </c>
      <c r="D8" s="162">
        <f>DatosViolenciaDoméstica!C9</f>
        <v>0</v>
      </c>
    </row>
    <row r="9" spans="1:30" x14ac:dyDescent="0.25">
      <c r="C9" s="161" t="s">
        <v>1815</v>
      </c>
      <c r="D9" s="162">
        <f>SUM(DatosViolenciaDoméstica!C10:C11)</f>
        <v>0</v>
      </c>
    </row>
    <row r="21" spans="6:32" x14ac:dyDescent="0.25">
      <c r="F21" s="166"/>
      <c r="G21" s="166"/>
    </row>
    <row r="22" spans="6:32" s="166" customFormat="1" ht="12.75" customHeight="1" x14ac:dyDescent="0.25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5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5">
      <c r="AB24" s="154"/>
    </row>
    <row r="25" spans="6:32" ht="15.6" x14ac:dyDescent="0.3">
      <c r="I25" s="168"/>
      <c r="J25" s="168"/>
      <c r="K25" s="169" t="s">
        <v>1773</v>
      </c>
      <c r="L25" s="170">
        <v>0</v>
      </c>
      <c r="M25" s="168"/>
      <c r="N25" s="168"/>
      <c r="O25" s="168"/>
      <c r="P25" s="169" t="s">
        <v>1773</v>
      </c>
      <c r="Q25" s="170">
        <v>0</v>
      </c>
      <c r="R25" s="168"/>
      <c r="S25" s="168"/>
      <c r="T25" s="168"/>
      <c r="U25" s="169" t="s">
        <v>1773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1773</v>
      </c>
      <c r="AF25" s="170">
        <v>0</v>
      </c>
    </row>
  </sheetData>
  <sheetProtection algorithmName="SHA-512" hashValue="BoySmCKQT0hAYtSUffqoZSPiYh0dRWcxKMeZtgMI640Py0SJaR6YTtgH7UChANnS8B3/inZ5qwSBw/IEvzky6w==" saltValue="u7oGqvAYHxBsxATjDZN6V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5AF3-0B18-4F2C-ADE7-B1038B3A0A46}">
  <dimension ref="A3:E377"/>
  <sheetViews>
    <sheetView showGridLines="0" showRowColHeaders="0" workbookViewId="0"/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8" t="s">
        <v>13</v>
      </c>
      <c r="B7" s="13" t="s">
        <v>14</v>
      </c>
      <c r="C7" s="14">
        <v>1464</v>
      </c>
      <c r="D7" s="14">
        <v>1861</v>
      </c>
      <c r="E7" s="15">
        <v>-0.21332616872649099</v>
      </c>
    </row>
    <row r="8" spans="1:5" x14ac:dyDescent="0.3">
      <c r="A8" s="179"/>
      <c r="B8" s="13" t="s">
        <v>15</v>
      </c>
      <c r="C8" s="14">
        <v>38099</v>
      </c>
      <c r="D8" s="14">
        <v>36331</v>
      </c>
      <c r="E8" s="15">
        <v>4.86636756488949E-2</v>
      </c>
    </row>
    <row r="9" spans="1:5" x14ac:dyDescent="0.3">
      <c r="A9" s="179"/>
      <c r="B9" s="13" t="s">
        <v>16</v>
      </c>
      <c r="C9" s="14">
        <v>37652</v>
      </c>
      <c r="D9" s="14">
        <v>35805</v>
      </c>
      <c r="E9" s="15">
        <v>5.1584974165619302E-2</v>
      </c>
    </row>
    <row r="10" spans="1:5" x14ac:dyDescent="0.3">
      <c r="A10" s="179"/>
      <c r="B10" s="13" t="s">
        <v>17</v>
      </c>
      <c r="C10" s="14">
        <v>91</v>
      </c>
      <c r="D10" s="14">
        <v>129</v>
      </c>
      <c r="E10" s="15">
        <v>-0.29457364341085301</v>
      </c>
    </row>
    <row r="11" spans="1:5" x14ac:dyDescent="0.3">
      <c r="A11" s="180"/>
      <c r="B11" s="13" t="s">
        <v>18</v>
      </c>
      <c r="C11" s="14">
        <v>1108</v>
      </c>
      <c r="D11" s="14">
        <v>1464</v>
      </c>
      <c r="E11" s="15">
        <v>-0.24316939890710401</v>
      </c>
    </row>
    <row r="12" spans="1:5" x14ac:dyDescent="0.3">
      <c r="A12" s="178" t="s">
        <v>19</v>
      </c>
      <c r="B12" s="13" t="s">
        <v>20</v>
      </c>
      <c r="C12" s="14">
        <v>7063</v>
      </c>
      <c r="D12" s="14">
        <v>6151</v>
      </c>
      <c r="E12" s="15">
        <v>0.14826857421557499</v>
      </c>
    </row>
    <row r="13" spans="1:5" x14ac:dyDescent="0.3">
      <c r="A13" s="179"/>
      <c r="B13" s="13" t="s">
        <v>21</v>
      </c>
      <c r="C13" s="14">
        <v>3048</v>
      </c>
      <c r="D13" s="14">
        <v>3997</v>
      </c>
      <c r="E13" s="15">
        <v>-0.23742807105329</v>
      </c>
    </row>
    <row r="14" spans="1:5" x14ac:dyDescent="0.3">
      <c r="A14" s="180"/>
      <c r="B14" s="13" t="s">
        <v>22</v>
      </c>
      <c r="C14" s="14">
        <v>23687</v>
      </c>
      <c r="D14" s="14">
        <v>21394</v>
      </c>
      <c r="E14" s="15">
        <v>0.107179583060671</v>
      </c>
    </row>
    <row r="15" spans="1:5" x14ac:dyDescent="0.3">
      <c r="A15" s="178" t="s">
        <v>23</v>
      </c>
      <c r="B15" s="13" t="s">
        <v>24</v>
      </c>
      <c r="C15" s="14">
        <v>875</v>
      </c>
      <c r="D15" s="14">
        <v>915</v>
      </c>
      <c r="E15" s="15">
        <v>-4.3715846994535498E-2</v>
      </c>
    </row>
    <row r="16" spans="1:5" x14ac:dyDescent="0.3">
      <c r="A16" s="179"/>
      <c r="B16" s="13" t="s">
        <v>25</v>
      </c>
      <c r="C16" s="14">
        <v>4147</v>
      </c>
      <c r="D16" s="14">
        <v>3920</v>
      </c>
      <c r="E16" s="15">
        <v>5.7908163265306102E-2</v>
      </c>
    </row>
    <row r="17" spans="1:5" x14ac:dyDescent="0.3">
      <c r="A17" s="179"/>
      <c r="B17" s="13" t="s">
        <v>26</v>
      </c>
      <c r="C17" s="14">
        <v>51</v>
      </c>
      <c r="D17" s="14">
        <v>21</v>
      </c>
      <c r="E17" s="15">
        <v>1.4285714285714299</v>
      </c>
    </row>
    <row r="18" spans="1:5" x14ac:dyDescent="0.3">
      <c r="A18" s="179"/>
      <c r="B18" s="13" t="s">
        <v>27</v>
      </c>
      <c r="C18" s="14">
        <v>8</v>
      </c>
      <c r="D18" s="14">
        <v>6</v>
      </c>
      <c r="E18" s="15">
        <v>0.33333333333333298</v>
      </c>
    </row>
    <row r="19" spans="1:5" x14ac:dyDescent="0.3">
      <c r="A19" s="180"/>
      <c r="B19" s="13" t="s">
        <v>28</v>
      </c>
      <c r="C19" s="14">
        <v>189</v>
      </c>
      <c r="D19" s="14">
        <v>209</v>
      </c>
      <c r="E19" s="15">
        <v>-9.5693779904306206E-2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4">
        <v>0</v>
      </c>
      <c r="D23" s="14">
        <v>609</v>
      </c>
      <c r="E23" s="15">
        <v>-1</v>
      </c>
    </row>
    <row r="24" spans="1:5" x14ac:dyDescent="0.3">
      <c r="A24" s="12" t="s">
        <v>31</v>
      </c>
      <c r="B24" s="17"/>
      <c r="C24" s="14">
        <v>0</v>
      </c>
      <c r="D24" s="14">
        <v>28</v>
      </c>
      <c r="E24" s="15">
        <v>-1</v>
      </c>
    </row>
    <row r="25" spans="1:5" x14ac:dyDescent="0.3">
      <c r="A25" s="12" t="s">
        <v>32</v>
      </c>
      <c r="B25" s="17"/>
      <c r="C25" s="14">
        <v>274</v>
      </c>
      <c r="D25" s="14">
        <v>534</v>
      </c>
      <c r="E25" s="15">
        <v>-0.48689138576779001</v>
      </c>
    </row>
    <row r="26" spans="1:5" x14ac:dyDescent="0.3">
      <c r="A26" s="12" t="s">
        <v>33</v>
      </c>
      <c r="B26" s="17"/>
      <c r="C26" s="14">
        <v>308</v>
      </c>
      <c r="D26" s="14">
        <v>530</v>
      </c>
      <c r="E26" s="15">
        <v>-0.41886792452830202</v>
      </c>
    </row>
    <row r="27" spans="1:5" x14ac:dyDescent="0.3">
      <c r="A27" s="12" t="s">
        <v>34</v>
      </c>
      <c r="B27" s="17"/>
      <c r="C27" s="14">
        <v>13</v>
      </c>
      <c r="D27" s="14">
        <v>44</v>
      </c>
      <c r="E27" s="15">
        <v>-0.70454545454545403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4056</v>
      </c>
      <c r="D31" s="14">
        <v>4069</v>
      </c>
      <c r="E31" s="15">
        <v>-3.1948881789137401E-3</v>
      </c>
    </row>
    <row r="32" spans="1:5" x14ac:dyDescent="0.3">
      <c r="A32" s="178" t="s">
        <v>37</v>
      </c>
      <c r="B32" s="13" t="s">
        <v>38</v>
      </c>
      <c r="C32" s="14">
        <v>205</v>
      </c>
      <c r="D32" s="14">
        <v>210</v>
      </c>
      <c r="E32" s="15">
        <v>-2.3809523809523801E-2</v>
      </c>
    </row>
    <row r="33" spans="1:5" x14ac:dyDescent="0.3">
      <c r="A33" s="179"/>
      <c r="B33" s="13" t="s">
        <v>39</v>
      </c>
      <c r="C33" s="14">
        <v>364</v>
      </c>
      <c r="D33" s="14">
        <v>291</v>
      </c>
      <c r="E33" s="15">
        <v>0.25085910652921001</v>
      </c>
    </row>
    <row r="34" spans="1:5" x14ac:dyDescent="0.3">
      <c r="A34" s="179"/>
      <c r="B34" s="13" t="s">
        <v>40</v>
      </c>
      <c r="C34" s="14">
        <v>477</v>
      </c>
      <c r="D34" s="14">
        <v>393</v>
      </c>
      <c r="E34" s="15">
        <v>0.213740458015267</v>
      </c>
    </row>
    <row r="35" spans="1:5" x14ac:dyDescent="0.3">
      <c r="A35" s="179"/>
      <c r="B35" s="13" t="s">
        <v>41</v>
      </c>
      <c r="C35" s="14">
        <v>182</v>
      </c>
      <c r="D35" s="14">
        <v>136</v>
      </c>
      <c r="E35" s="15">
        <v>0.33823529411764702</v>
      </c>
    </row>
    <row r="36" spans="1:5" x14ac:dyDescent="0.3">
      <c r="A36" s="180"/>
      <c r="B36" s="13" t="s">
        <v>42</v>
      </c>
      <c r="C36" s="14">
        <v>2828</v>
      </c>
      <c r="D36" s="14">
        <v>3039</v>
      </c>
      <c r="E36" s="15">
        <v>-6.9430733794011198E-2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6122</v>
      </c>
      <c r="D40" s="14">
        <v>6372</v>
      </c>
      <c r="E40" s="15">
        <v>-3.9234149403640901E-2</v>
      </c>
    </row>
    <row r="41" spans="1:5" x14ac:dyDescent="0.3">
      <c r="A41" s="12" t="s">
        <v>45</v>
      </c>
      <c r="B41" s="17"/>
      <c r="C41" s="14">
        <v>4179</v>
      </c>
      <c r="D41" s="14">
        <v>4254</v>
      </c>
      <c r="E41" s="15">
        <v>-1.7630465444287698E-2</v>
      </c>
    </row>
    <row r="42" spans="1:5" x14ac:dyDescent="0.3">
      <c r="A42" s="16"/>
    </row>
    <row r="43" spans="1:5" x14ac:dyDescent="0.3">
      <c r="A43" s="181" t="s">
        <v>46</v>
      </c>
      <c r="B43" s="181"/>
      <c r="C43" s="181"/>
      <c r="D43" s="181"/>
      <c r="E43" s="181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8" t="s">
        <v>47</v>
      </c>
      <c r="B45" s="13" t="s">
        <v>14</v>
      </c>
      <c r="C45" s="14">
        <v>1788</v>
      </c>
      <c r="D45" s="14">
        <v>1289</v>
      </c>
      <c r="E45" s="15">
        <v>0.38712179984484102</v>
      </c>
    </row>
    <row r="46" spans="1:5" x14ac:dyDescent="0.3">
      <c r="A46" s="179"/>
      <c r="B46" s="13" t="s">
        <v>48</v>
      </c>
      <c r="C46" s="14">
        <v>25</v>
      </c>
      <c r="D46" s="14">
        <v>36</v>
      </c>
      <c r="E46" s="15">
        <v>-0.30555555555555503</v>
      </c>
    </row>
    <row r="47" spans="1:5" x14ac:dyDescent="0.3">
      <c r="A47" s="179"/>
      <c r="B47" s="13" t="s">
        <v>49</v>
      </c>
      <c r="C47" s="14">
        <v>4147</v>
      </c>
      <c r="D47" s="14">
        <v>3920</v>
      </c>
      <c r="E47" s="15">
        <v>5.7908163265306102E-2</v>
      </c>
    </row>
    <row r="48" spans="1:5" x14ac:dyDescent="0.3">
      <c r="A48" s="180"/>
      <c r="B48" s="13" t="s">
        <v>18</v>
      </c>
      <c r="C48" s="14">
        <v>1906</v>
      </c>
      <c r="D48" s="14">
        <v>1788</v>
      </c>
      <c r="E48" s="15">
        <v>6.5995525727069404E-2</v>
      </c>
    </row>
    <row r="49" spans="1:5" x14ac:dyDescent="0.3">
      <c r="A49" s="178" t="s">
        <v>50</v>
      </c>
      <c r="B49" s="13" t="s">
        <v>51</v>
      </c>
      <c r="C49" s="14">
        <v>3419</v>
      </c>
      <c r="D49" s="14">
        <v>3332</v>
      </c>
      <c r="E49" s="15">
        <v>2.61104441776711E-2</v>
      </c>
    </row>
    <row r="50" spans="1:5" x14ac:dyDescent="0.3">
      <c r="A50" s="179"/>
      <c r="B50" s="13" t="s">
        <v>52</v>
      </c>
      <c r="C50" s="14">
        <v>119</v>
      </c>
      <c r="D50" s="14">
        <v>110</v>
      </c>
      <c r="E50" s="15">
        <v>8.1818181818181804E-2</v>
      </c>
    </row>
    <row r="51" spans="1:5" x14ac:dyDescent="0.3">
      <c r="A51" s="179"/>
      <c r="B51" s="13" t="s">
        <v>53</v>
      </c>
      <c r="C51" s="14">
        <v>394</v>
      </c>
      <c r="D51" s="14">
        <v>337</v>
      </c>
      <c r="E51" s="15">
        <v>0.16913946587537099</v>
      </c>
    </row>
    <row r="52" spans="1:5" x14ac:dyDescent="0.3">
      <c r="A52" s="180"/>
      <c r="B52" s="13" t="s">
        <v>54</v>
      </c>
      <c r="C52" s="14">
        <v>46</v>
      </c>
      <c r="D52" s="14">
        <v>45</v>
      </c>
      <c r="E52" s="15">
        <v>2.2222222222222199E-2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8" t="s">
        <v>56</v>
      </c>
      <c r="B56" s="13" t="s">
        <v>49</v>
      </c>
      <c r="C56" s="14">
        <v>89</v>
      </c>
      <c r="D56" s="14">
        <v>51</v>
      </c>
      <c r="E56" s="15">
        <v>0.74509803921568596</v>
      </c>
    </row>
    <row r="57" spans="1:5" x14ac:dyDescent="0.3">
      <c r="A57" s="179"/>
      <c r="B57" s="13" t="s">
        <v>48</v>
      </c>
      <c r="C57" s="14">
        <v>0</v>
      </c>
      <c r="D57" s="14">
        <v>0</v>
      </c>
      <c r="E57" s="15">
        <v>0</v>
      </c>
    </row>
    <row r="58" spans="1:5" x14ac:dyDescent="0.3">
      <c r="A58" s="179"/>
      <c r="B58" s="13" t="s">
        <v>14</v>
      </c>
      <c r="C58" s="14">
        <v>58</v>
      </c>
      <c r="D58" s="14">
        <v>57</v>
      </c>
      <c r="E58" s="15">
        <v>1.7543859649122799E-2</v>
      </c>
    </row>
    <row r="59" spans="1:5" x14ac:dyDescent="0.3">
      <c r="A59" s="179"/>
      <c r="B59" s="13" t="s">
        <v>18</v>
      </c>
      <c r="C59" s="14">
        <v>84</v>
      </c>
      <c r="D59" s="14">
        <v>58</v>
      </c>
      <c r="E59" s="15">
        <v>0.44827586206896503</v>
      </c>
    </row>
    <row r="60" spans="1:5" x14ac:dyDescent="0.3">
      <c r="A60" s="179"/>
      <c r="B60" s="13" t="s">
        <v>57</v>
      </c>
      <c r="C60" s="14">
        <v>24</v>
      </c>
      <c r="D60" s="14">
        <v>25</v>
      </c>
      <c r="E60" s="15">
        <v>-0.04</v>
      </c>
    </row>
    <row r="61" spans="1:5" x14ac:dyDescent="0.3">
      <c r="A61" s="180"/>
      <c r="B61" s="13" t="s">
        <v>58</v>
      </c>
      <c r="C61" s="14">
        <v>1</v>
      </c>
      <c r="D61" s="14">
        <v>1</v>
      </c>
      <c r="E61" s="15">
        <v>0</v>
      </c>
    </row>
    <row r="62" spans="1:5" x14ac:dyDescent="0.3">
      <c r="A62" s="178" t="s">
        <v>59</v>
      </c>
      <c r="B62" s="13" t="s">
        <v>60</v>
      </c>
      <c r="C62" s="14">
        <v>36</v>
      </c>
      <c r="D62" s="14">
        <v>42</v>
      </c>
      <c r="E62" s="15">
        <v>-0.14285714285714299</v>
      </c>
    </row>
    <row r="63" spans="1:5" x14ac:dyDescent="0.3">
      <c r="A63" s="179"/>
      <c r="B63" s="13" t="s">
        <v>53</v>
      </c>
      <c r="C63" s="14">
        <v>4</v>
      </c>
      <c r="D63" s="14">
        <v>1</v>
      </c>
      <c r="E63" s="15">
        <v>3</v>
      </c>
    </row>
    <row r="64" spans="1:5" x14ac:dyDescent="0.3">
      <c r="A64" s="180"/>
      <c r="B64" s="13" t="s">
        <v>61</v>
      </c>
      <c r="C64" s="14">
        <v>0</v>
      </c>
      <c r="D64" s="14">
        <v>0</v>
      </c>
      <c r="E64" s="15">
        <v>0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4">
        <v>0</v>
      </c>
      <c r="D68" s="14">
        <v>2</v>
      </c>
      <c r="E68" s="15">
        <v>-1</v>
      </c>
    </row>
    <row r="69" spans="1:5" x14ac:dyDescent="0.3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3">
      <c r="A70" s="12" t="s">
        <v>32</v>
      </c>
      <c r="B70" s="17"/>
      <c r="C70" s="14">
        <v>2</v>
      </c>
      <c r="D70" s="14">
        <v>4</v>
      </c>
      <c r="E70" s="15">
        <v>-0.5</v>
      </c>
    </row>
    <row r="71" spans="1:5" x14ac:dyDescent="0.3">
      <c r="A71" s="12" t="s">
        <v>33</v>
      </c>
      <c r="B71" s="17"/>
      <c r="C71" s="14">
        <v>2</v>
      </c>
      <c r="D71" s="14">
        <v>2</v>
      </c>
      <c r="E71" s="15">
        <v>0</v>
      </c>
    </row>
    <row r="72" spans="1:5" x14ac:dyDescent="0.3">
      <c r="A72" s="12" t="s">
        <v>34</v>
      </c>
      <c r="B72" s="17"/>
      <c r="C72" s="14">
        <v>0</v>
      </c>
      <c r="D72" s="14">
        <v>2</v>
      </c>
      <c r="E72" s="15">
        <v>-1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2"/>
      <c r="B76" s="13" t="s">
        <v>44</v>
      </c>
      <c r="C76" s="14">
        <v>10</v>
      </c>
      <c r="D76" s="14">
        <v>10</v>
      </c>
      <c r="E76" s="15">
        <v>0</v>
      </c>
    </row>
    <row r="77" spans="1:5" x14ac:dyDescent="0.3">
      <c r="A77" s="183"/>
      <c r="B77" s="13" t="s">
        <v>53</v>
      </c>
      <c r="C77" s="14">
        <v>1</v>
      </c>
      <c r="D77" s="14">
        <v>1</v>
      </c>
      <c r="E77" s="15">
        <v>0</v>
      </c>
    </row>
    <row r="78" spans="1:5" x14ac:dyDescent="0.3">
      <c r="A78" s="183"/>
      <c r="B78" s="13" t="s">
        <v>60</v>
      </c>
      <c r="C78" s="14">
        <v>4</v>
      </c>
      <c r="D78" s="14">
        <v>7</v>
      </c>
      <c r="E78" s="15">
        <v>-0.42857142857142799</v>
      </c>
    </row>
    <row r="79" spans="1:5" x14ac:dyDescent="0.3">
      <c r="A79" s="183"/>
      <c r="B79" s="13" t="s">
        <v>64</v>
      </c>
      <c r="C79" s="14">
        <v>12</v>
      </c>
      <c r="D79" s="14">
        <v>13</v>
      </c>
      <c r="E79" s="15">
        <v>-7.69230769230769E-2</v>
      </c>
    </row>
    <row r="80" spans="1:5" x14ac:dyDescent="0.3">
      <c r="A80" s="184"/>
      <c r="B80" s="13" t="s">
        <v>65</v>
      </c>
      <c r="C80" s="14">
        <v>0</v>
      </c>
      <c r="D80" s="14">
        <v>0</v>
      </c>
      <c r="E80" s="15">
        <v>0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8" t="s">
        <v>67</v>
      </c>
      <c r="B84" s="13" t="s">
        <v>68</v>
      </c>
      <c r="C84" s="14">
        <v>4179</v>
      </c>
      <c r="D84" s="14">
        <v>4254</v>
      </c>
      <c r="E84" s="15">
        <v>-1.7630465444287698E-2</v>
      </c>
    </row>
    <row r="85" spans="1:5" x14ac:dyDescent="0.3">
      <c r="A85" s="180"/>
      <c r="B85" s="13" t="s">
        <v>69</v>
      </c>
      <c r="C85" s="14">
        <v>406</v>
      </c>
      <c r="D85" s="14">
        <v>343</v>
      </c>
      <c r="E85" s="15">
        <v>0.183673469387755</v>
      </c>
    </row>
    <row r="86" spans="1:5" x14ac:dyDescent="0.3">
      <c r="A86" s="178" t="s">
        <v>70</v>
      </c>
      <c r="B86" s="13" t="s">
        <v>68</v>
      </c>
      <c r="C86" s="14">
        <v>3546</v>
      </c>
      <c r="D86" s="14">
        <v>3185</v>
      </c>
      <c r="E86" s="15">
        <v>0.113343799058085</v>
      </c>
    </row>
    <row r="87" spans="1:5" x14ac:dyDescent="0.3">
      <c r="A87" s="180"/>
      <c r="B87" s="13" t="s">
        <v>69</v>
      </c>
      <c r="C87" s="14">
        <v>984</v>
      </c>
      <c r="D87" s="14">
        <v>725</v>
      </c>
      <c r="E87" s="15">
        <v>0.357241379310345</v>
      </c>
    </row>
    <row r="88" spans="1:5" x14ac:dyDescent="0.3">
      <c r="A88" s="178" t="s">
        <v>71</v>
      </c>
      <c r="B88" s="13" t="s">
        <v>68</v>
      </c>
      <c r="C88" s="14">
        <v>156</v>
      </c>
      <c r="D88" s="14">
        <v>158</v>
      </c>
      <c r="E88" s="15">
        <v>-1.26582278481013E-2</v>
      </c>
    </row>
    <row r="89" spans="1:5" x14ac:dyDescent="0.3">
      <c r="A89" s="180"/>
      <c r="B89" s="13" t="s">
        <v>69</v>
      </c>
      <c r="C89" s="14">
        <v>68</v>
      </c>
      <c r="D89" s="14">
        <v>42</v>
      </c>
      <c r="E89" s="15">
        <v>0.61904761904761896</v>
      </c>
    </row>
    <row r="90" spans="1:5" x14ac:dyDescent="0.3">
      <c r="A90" s="178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3">
      <c r="A91" s="180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3">
      <c r="A92" s="16"/>
    </row>
    <row r="93" spans="1:5" x14ac:dyDescent="0.3">
      <c r="A93" s="181" t="s">
        <v>73</v>
      </c>
      <c r="B93" s="181"/>
      <c r="C93" s="181"/>
      <c r="D93" s="181"/>
      <c r="E93" s="181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8"/>
      <c r="B95" s="17"/>
      <c r="C95" s="14">
        <v>2259</v>
      </c>
      <c r="D95" s="14">
        <v>2303</v>
      </c>
      <c r="E95" s="15">
        <v>-1.9105514546243998E-2</v>
      </c>
    </row>
    <row r="96" spans="1:5" x14ac:dyDescent="0.3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1883</v>
      </c>
      <c r="D100" s="14">
        <v>1853</v>
      </c>
      <c r="E100" s="15">
        <v>1.6189962223421499E-2</v>
      </c>
    </row>
    <row r="101" spans="1:5" x14ac:dyDescent="0.3">
      <c r="A101" s="12" t="s">
        <v>77</v>
      </c>
      <c r="B101" s="17"/>
      <c r="C101" s="14">
        <v>1363</v>
      </c>
      <c r="D101" s="14">
        <v>1639</v>
      </c>
      <c r="E101" s="15">
        <v>-0.16839536302623601</v>
      </c>
    </row>
    <row r="102" spans="1:5" x14ac:dyDescent="0.3">
      <c r="A102" s="12" t="s">
        <v>74</v>
      </c>
      <c r="B102" s="17"/>
      <c r="C102" s="14">
        <v>79</v>
      </c>
      <c r="D102" s="14">
        <v>71</v>
      </c>
      <c r="E102" s="15">
        <v>0.11267605633802801</v>
      </c>
    </row>
    <row r="103" spans="1:5" x14ac:dyDescent="0.3">
      <c r="A103" s="16"/>
    </row>
    <row r="104" spans="1:5" x14ac:dyDescent="0.3">
      <c r="A104" s="181" t="s">
        <v>78</v>
      </c>
      <c r="B104" s="181"/>
      <c r="C104" s="181"/>
      <c r="D104" s="181"/>
      <c r="E104" s="181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8" t="s">
        <v>76</v>
      </c>
      <c r="B106" s="13" t="s">
        <v>79</v>
      </c>
      <c r="C106" s="14">
        <v>1894</v>
      </c>
      <c r="D106" s="14">
        <v>1748</v>
      </c>
      <c r="E106" s="15">
        <v>8.35240274599542E-2</v>
      </c>
    </row>
    <row r="107" spans="1:5" x14ac:dyDescent="0.3">
      <c r="A107" s="179"/>
      <c r="B107" s="13" t="s">
        <v>80</v>
      </c>
      <c r="C107" s="14">
        <v>294</v>
      </c>
      <c r="D107" s="14">
        <v>240</v>
      </c>
      <c r="E107" s="15">
        <v>0.22500000000000001</v>
      </c>
    </row>
    <row r="108" spans="1:5" x14ac:dyDescent="0.3">
      <c r="A108" s="180"/>
      <c r="B108" s="13" t="s">
        <v>81</v>
      </c>
      <c r="C108" s="14">
        <v>466</v>
      </c>
      <c r="D108" s="14">
        <v>405</v>
      </c>
      <c r="E108" s="15">
        <v>0.15061728395061699</v>
      </c>
    </row>
    <row r="109" spans="1:5" x14ac:dyDescent="0.3">
      <c r="A109" s="178" t="s">
        <v>77</v>
      </c>
      <c r="B109" s="13" t="s">
        <v>82</v>
      </c>
      <c r="C109" s="14">
        <v>111</v>
      </c>
      <c r="D109" s="14">
        <v>132</v>
      </c>
      <c r="E109" s="15">
        <v>-0.15909090909090901</v>
      </c>
    </row>
    <row r="110" spans="1:5" x14ac:dyDescent="0.3">
      <c r="A110" s="180"/>
      <c r="B110" s="13" t="s">
        <v>81</v>
      </c>
      <c r="C110" s="14">
        <v>682</v>
      </c>
      <c r="D110" s="14">
        <v>557</v>
      </c>
      <c r="E110" s="15">
        <v>0.22441651705565499</v>
      </c>
    </row>
    <row r="111" spans="1:5" x14ac:dyDescent="0.3">
      <c r="A111" s="12" t="s">
        <v>74</v>
      </c>
      <c r="B111" s="17"/>
      <c r="C111" s="14">
        <v>72</v>
      </c>
      <c r="D111" s="14">
        <v>57</v>
      </c>
      <c r="E111" s="15">
        <v>0.26315789473684198</v>
      </c>
    </row>
    <row r="112" spans="1:5" x14ac:dyDescent="0.3">
      <c r="A112" s="16"/>
    </row>
    <row r="113" spans="1:5" x14ac:dyDescent="0.3">
      <c r="A113" s="181" t="s">
        <v>83</v>
      </c>
      <c r="B113" s="181"/>
      <c r="C113" s="181"/>
      <c r="D113" s="181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8" t="s">
        <v>76</v>
      </c>
      <c r="B115" s="13" t="s">
        <v>79</v>
      </c>
      <c r="C115" s="14">
        <v>55</v>
      </c>
      <c r="D115" s="14">
        <v>6</v>
      </c>
      <c r="E115" s="15">
        <v>8.1666666666666696</v>
      </c>
    </row>
    <row r="116" spans="1:5" x14ac:dyDescent="0.3">
      <c r="A116" s="179"/>
      <c r="B116" s="13" t="s">
        <v>80</v>
      </c>
      <c r="C116" s="14">
        <v>16</v>
      </c>
      <c r="D116" s="14">
        <v>99</v>
      </c>
      <c r="E116" s="15">
        <v>-0.83838383838383801</v>
      </c>
    </row>
    <row r="117" spans="1:5" x14ac:dyDescent="0.3">
      <c r="A117" s="180"/>
      <c r="B117" s="13" t="s">
        <v>81</v>
      </c>
      <c r="C117" s="14">
        <v>29</v>
      </c>
      <c r="D117" s="14">
        <v>9</v>
      </c>
      <c r="E117" s="15">
        <v>2.2222222222222201</v>
      </c>
    </row>
    <row r="118" spans="1:5" x14ac:dyDescent="0.3">
      <c r="A118" s="178" t="s">
        <v>77</v>
      </c>
      <c r="B118" s="13" t="s">
        <v>82</v>
      </c>
      <c r="C118" s="14">
        <v>7</v>
      </c>
      <c r="D118" s="14">
        <v>5</v>
      </c>
      <c r="E118" s="15">
        <v>0.4</v>
      </c>
    </row>
    <row r="119" spans="1:5" x14ac:dyDescent="0.3">
      <c r="A119" s="180"/>
      <c r="B119" s="13" t="s">
        <v>81</v>
      </c>
      <c r="C119" s="14">
        <v>15</v>
      </c>
      <c r="D119" s="14">
        <v>25</v>
      </c>
      <c r="E119" s="15">
        <v>-0.4</v>
      </c>
    </row>
    <row r="120" spans="1:5" x14ac:dyDescent="0.3">
      <c r="A120" s="12" t="s">
        <v>74</v>
      </c>
      <c r="B120" s="17"/>
      <c r="C120" s="14">
        <v>4</v>
      </c>
      <c r="D120" s="14">
        <v>5</v>
      </c>
      <c r="E120" s="15">
        <v>-0.2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8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3">
      <c r="A125" s="180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3">
      <c r="A126" s="178" t="s">
        <v>88</v>
      </c>
      <c r="B126" s="13" t="s">
        <v>86</v>
      </c>
      <c r="C126" s="14">
        <v>658</v>
      </c>
      <c r="D126" s="14">
        <v>483</v>
      </c>
      <c r="E126" s="15">
        <v>0.36231884057970998</v>
      </c>
    </row>
    <row r="127" spans="1:5" x14ac:dyDescent="0.3">
      <c r="A127" s="180"/>
      <c r="B127" s="13" t="s">
        <v>87</v>
      </c>
      <c r="C127" s="14">
        <v>1046</v>
      </c>
      <c r="D127" s="14">
        <v>795</v>
      </c>
      <c r="E127" s="15">
        <v>0.315723270440252</v>
      </c>
    </row>
    <row r="128" spans="1:5" x14ac:dyDescent="0.3">
      <c r="A128" s="178" t="s">
        <v>89</v>
      </c>
      <c r="B128" s="13" t="s">
        <v>86</v>
      </c>
      <c r="C128" s="14">
        <v>8406</v>
      </c>
      <c r="D128" s="14">
        <v>7904</v>
      </c>
      <c r="E128" s="15">
        <v>6.3512145748987905E-2</v>
      </c>
    </row>
    <row r="129" spans="1:5" x14ac:dyDescent="0.3">
      <c r="A129" s="180"/>
      <c r="B129" s="13" t="s">
        <v>87</v>
      </c>
      <c r="C129" s="14">
        <v>15016</v>
      </c>
      <c r="D129" s="14">
        <v>13498</v>
      </c>
      <c r="E129" s="15">
        <v>0.11246110534894101</v>
      </c>
    </row>
    <row r="130" spans="1:5" x14ac:dyDescent="0.3">
      <c r="A130" s="178" t="s">
        <v>90</v>
      </c>
      <c r="B130" s="13" t="s">
        <v>86</v>
      </c>
      <c r="C130" s="14">
        <v>660</v>
      </c>
      <c r="D130" s="14">
        <v>475</v>
      </c>
      <c r="E130" s="15">
        <v>0.38947368421052603</v>
      </c>
    </row>
    <row r="131" spans="1:5" x14ac:dyDescent="0.3">
      <c r="A131" s="180"/>
      <c r="B131" s="13" t="s">
        <v>87</v>
      </c>
      <c r="C131" s="14">
        <v>1050</v>
      </c>
      <c r="D131" s="14">
        <v>767</v>
      </c>
      <c r="E131" s="15">
        <v>0.36897001303781002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8" t="s">
        <v>92</v>
      </c>
      <c r="B135" s="13" t="s">
        <v>93</v>
      </c>
      <c r="C135" s="14">
        <v>140</v>
      </c>
      <c r="D135" s="14">
        <v>157</v>
      </c>
      <c r="E135" s="15">
        <v>-0.10828025477707</v>
      </c>
    </row>
    <row r="136" spans="1:5" x14ac:dyDescent="0.3">
      <c r="A136" s="180"/>
      <c r="B136" s="13" t="s">
        <v>94</v>
      </c>
      <c r="C136" s="14">
        <v>8</v>
      </c>
      <c r="D136" s="14">
        <v>8</v>
      </c>
      <c r="E136" s="15">
        <v>0</v>
      </c>
    </row>
    <row r="137" spans="1:5" x14ac:dyDescent="0.3">
      <c r="A137" s="178" t="s">
        <v>95</v>
      </c>
      <c r="B137" s="13" t="s">
        <v>93</v>
      </c>
      <c r="C137" s="14">
        <v>0</v>
      </c>
      <c r="D137" s="14">
        <v>0</v>
      </c>
      <c r="E137" s="15">
        <v>0</v>
      </c>
    </row>
    <row r="138" spans="1:5" x14ac:dyDescent="0.3">
      <c r="A138" s="180"/>
      <c r="B138" s="13" t="s">
        <v>94</v>
      </c>
      <c r="C138" s="14">
        <v>1</v>
      </c>
      <c r="D138" s="14">
        <v>0</v>
      </c>
      <c r="E138" s="15">
        <v>0</v>
      </c>
    </row>
    <row r="139" spans="1:5" x14ac:dyDescent="0.3">
      <c r="A139" s="178" t="s">
        <v>96</v>
      </c>
      <c r="B139" s="13" t="s">
        <v>93</v>
      </c>
      <c r="C139" s="14">
        <v>1</v>
      </c>
      <c r="D139" s="14">
        <v>1</v>
      </c>
      <c r="E139" s="15">
        <v>0</v>
      </c>
    </row>
    <row r="140" spans="1:5" x14ac:dyDescent="0.3">
      <c r="A140" s="180"/>
      <c r="B140" s="13" t="s">
        <v>97</v>
      </c>
      <c r="C140" s="14">
        <v>1</v>
      </c>
      <c r="D140" s="14">
        <v>0</v>
      </c>
      <c r="E140" s="15">
        <v>0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228</v>
      </c>
      <c r="D144" s="14">
        <v>240</v>
      </c>
      <c r="E144" s="15">
        <v>-0.05</v>
      </c>
    </row>
    <row r="145" spans="1:5" x14ac:dyDescent="0.3">
      <c r="A145" s="178" t="s">
        <v>100</v>
      </c>
      <c r="B145" s="13" t="s">
        <v>101</v>
      </c>
      <c r="C145" s="14">
        <v>9</v>
      </c>
      <c r="D145" s="14">
        <v>39</v>
      </c>
      <c r="E145" s="15">
        <v>-0.76923076923076905</v>
      </c>
    </row>
    <row r="146" spans="1:5" x14ac:dyDescent="0.3">
      <c r="A146" s="179"/>
      <c r="B146" s="13" t="s">
        <v>102</v>
      </c>
      <c r="C146" s="14">
        <v>117</v>
      </c>
      <c r="D146" s="14">
        <v>117</v>
      </c>
      <c r="E146" s="15">
        <v>0</v>
      </c>
    </row>
    <row r="147" spans="1:5" x14ac:dyDescent="0.3">
      <c r="A147" s="179"/>
      <c r="B147" s="13" t="s">
        <v>103</v>
      </c>
      <c r="C147" s="14">
        <v>7</v>
      </c>
      <c r="D147" s="14">
        <v>17</v>
      </c>
      <c r="E147" s="15">
        <v>-0.58823529411764697</v>
      </c>
    </row>
    <row r="148" spans="1:5" x14ac:dyDescent="0.3">
      <c r="A148" s="179"/>
      <c r="B148" s="13" t="s">
        <v>104</v>
      </c>
      <c r="C148" s="14">
        <v>19</v>
      </c>
      <c r="D148" s="14">
        <v>0</v>
      </c>
      <c r="E148" s="15">
        <v>0</v>
      </c>
    </row>
    <row r="149" spans="1:5" x14ac:dyDescent="0.3">
      <c r="A149" s="179"/>
      <c r="B149" s="13" t="s">
        <v>105</v>
      </c>
      <c r="C149" s="14">
        <v>61</v>
      </c>
      <c r="D149" s="14">
        <v>62</v>
      </c>
      <c r="E149" s="15">
        <v>-1.6129032258064498E-2</v>
      </c>
    </row>
    <row r="150" spans="1:5" x14ac:dyDescent="0.3">
      <c r="A150" s="180"/>
      <c r="B150" s="13" t="s">
        <v>106</v>
      </c>
      <c r="C150" s="14">
        <v>15</v>
      </c>
      <c r="D150" s="14">
        <v>5</v>
      </c>
      <c r="E150" s="15">
        <v>2</v>
      </c>
    </row>
    <row r="151" spans="1:5" x14ac:dyDescent="0.3">
      <c r="A151" s="178" t="s">
        <v>107</v>
      </c>
      <c r="B151" s="13" t="s">
        <v>108</v>
      </c>
      <c r="C151" s="14">
        <v>56</v>
      </c>
      <c r="D151" s="14">
        <v>84</v>
      </c>
      <c r="E151" s="15">
        <v>-0.33333333333333298</v>
      </c>
    </row>
    <row r="152" spans="1:5" x14ac:dyDescent="0.3">
      <c r="A152" s="180"/>
      <c r="B152" s="13" t="s">
        <v>109</v>
      </c>
      <c r="C152" s="14">
        <v>163</v>
      </c>
      <c r="D152" s="14">
        <v>168</v>
      </c>
      <c r="E152" s="15">
        <v>-2.9761904761904798E-2</v>
      </c>
    </row>
    <row r="153" spans="1:5" x14ac:dyDescent="0.3">
      <c r="A153" s="178" t="s">
        <v>110</v>
      </c>
      <c r="B153" s="13" t="s">
        <v>14</v>
      </c>
      <c r="C153" s="14">
        <v>26</v>
      </c>
      <c r="D153" s="14">
        <v>38</v>
      </c>
      <c r="E153" s="15">
        <v>-0.31578947368421101</v>
      </c>
    </row>
    <row r="154" spans="1:5" x14ac:dyDescent="0.3">
      <c r="A154" s="180"/>
      <c r="B154" s="13" t="s">
        <v>18</v>
      </c>
      <c r="C154" s="14">
        <v>35</v>
      </c>
      <c r="D154" s="14">
        <v>26</v>
      </c>
      <c r="E154" s="15">
        <v>0.34615384615384598</v>
      </c>
    </row>
    <row r="155" spans="1:5" x14ac:dyDescent="0.3">
      <c r="A155" s="12" t="s">
        <v>111</v>
      </c>
      <c r="B155" s="17"/>
      <c r="C155" s="19"/>
      <c r="D155" s="14">
        <v>0</v>
      </c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8" t="s">
        <v>113</v>
      </c>
      <c r="B159" s="13" t="s">
        <v>114</v>
      </c>
      <c r="C159" s="14">
        <v>907</v>
      </c>
      <c r="D159" s="14">
        <v>1592</v>
      </c>
      <c r="E159" s="15">
        <v>-0.43027638190954798</v>
      </c>
    </row>
    <row r="160" spans="1:5" x14ac:dyDescent="0.3">
      <c r="A160" s="179"/>
      <c r="B160" s="13" t="s">
        <v>115</v>
      </c>
      <c r="C160" s="14">
        <v>324</v>
      </c>
      <c r="D160" s="14">
        <v>364</v>
      </c>
      <c r="E160" s="15">
        <v>-0.10989010989011</v>
      </c>
    </row>
    <row r="161" spans="1:5" x14ac:dyDescent="0.3">
      <c r="A161" s="179"/>
      <c r="B161" s="13" t="s">
        <v>116</v>
      </c>
      <c r="C161" s="14">
        <v>227</v>
      </c>
      <c r="D161" s="14">
        <v>154</v>
      </c>
      <c r="E161" s="15">
        <v>0.47402597402597402</v>
      </c>
    </row>
    <row r="162" spans="1:5" x14ac:dyDescent="0.3">
      <c r="A162" s="179"/>
      <c r="B162" s="13" t="s">
        <v>117</v>
      </c>
      <c r="C162" s="14">
        <v>46</v>
      </c>
      <c r="D162" s="14">
        <v>123</v>
      </c>
      <c r="E162" s="15">
        <v>-0.62601626016260203</v>
      </c>
    </row>
    <row r="163" spans="1:5" x14ac:dyDescent="0.3">
      <c r="A163" s="179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3">
      <c r="A164" s="179"/>
      <c r="B164" s="13" t="s">
        <v>119</v>
      </c>
      <c r="C164" s="14">
        <v>34</v>
      </c>
      <c r="D164" s="14">
        <v>12</v>
      </c>
      <c r="E164" s="15">
        <v>1.8333333333333299</v>
      </c>
    </row>
    <row r="165" spans="1:5" x14ac:dyDescent="0.3">
      <c r="A165" s="179"/>
      <c r="B165" s="13" t="s">
        <v>120</v>
      </c>
      <c r="C165" s="14">
        <v>502</v>
      </c>
      <c r="D165" s="14">
        <v>535</v>
      </c>
      <c r="E165" s="15">
        <v>-6.1682242990654203E-2</v>
      </c>
    </row>
    <row r="166" spans="1:5" x14ac:dyDescent="0.3">
      <c r="A166" s="179"/>
      <c r="B166" s="13" t="s">
        <v>121</v>
      </c>
      <c r="C166" s="14">
        <v>0</v>
      </c>
      <c r="D166" s="14">
        <v>2</v>
      </c>
      <c r="E166" s="15">
        <v>-1</v>
      </c>
    </row>
    <row r="167" spans="1:5" x14ac:dyDescent="0.3">
      <c r="A167" s="179"/>
      <c r="B167" s="13" t="s">
        <v>122</v>
      </c>
      <c r="C167" s="14">
        <v>200</v>
      </c>
      <c r="D167" s="14">
        <v>222</v>
      </c>
      <c r="E167" s="15">
        <v>-9.90990990990991E-2</v>
      </c>
    </row>
    <row r="168" spans="1:5" x14ac:dyDescent="0.3">
      <c r="A168" s="179"/>
      <c r="B168" s="13" t="s">
        <v>123</v>
      </c>
      <c r="C168" s="14">
        <v>611</v>
      </c>
      <c r="D168" s="14">
        <v>291</v>
      </c>
      <c r="E168" s="15">
        <v>1.09965635738832</v>
      </c>
    </row>
    <row r="169" spans="1:5" x14ac:dyDescent="0.3">
      <c r="A169" s="179"/>
      <c r="B169" s="13" t="s">
        <v>124</v>
      </c>
      <c r="C169" s="14">
        <v>12</v>
      </c>
      <c r="D169" s="14">
        <v>15</v>
      </c>
      <c r="E169" s="15">
        <v>-0.2</v>
      </c>
    </row>
    <row r="170" spans="1:5" x14ac:dyDescent="0.3">
      <c r="A170" s="179"/>
      <c r="B170" s="13" t="s">
        <v>125</v>
      </c>
      <c r="C170" s="14">
        <v>224</v>
      </c>
      <c r="D170" s="14">
        <v>159</v>
      </c>
      <c r="E170" s="15">
        <v>0.40880503144654101</v>
      </c>
    </row>
    <row r="171" spans="1:5" x14ac:dyDescent="0.3">
      <c r="A171" s="179"/>
      <c r="B171" s="13" t="s">
        <v>126</v>
      </c>
      <c r="C171" s="14">
        <v>1</v>
      </c>
      <c r="D171" s="14">
        <v>2</v>
      </c>
      <c r="E171" s="15">
        <v>-0.5</v>
      </c>
    </row>
    <row r="172" spans="1:5" x14ac:dyDescent="0.3">
      <c r="A172" s="179"/>
      <c r="B172" s="13" t="s">
        <v>127</v>
      </c>
      <c r="C172" s="14">
        <v>1</v>
      </c>
      <c r="D172" s="14">
        <v>1</v>
      </c>
      <c r="E172" s="15">
        <v>0</v>
      </c>
    </row>
    <row r="173" spans="1:5" x14ac:dyDescent="0.3">
      <c r="A173" s="179"/>
      <c r="B173" s="13" t="s">
        <v>128</v>
      </c>
      <c r="C173" s="14">
        <v>6</v>
      </c>
      <c r="D173" s="14">
        <v>13</v>
      </c>
      <c r="E173" s="15">
        <v>-0.53846153846153799</v>
      </c>
    </row>
    <row r="174" spans="1:5" x14ac:dyDescent="0.3">
      <c r="A174" s="179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3">
      <c r="A175" s="179"/>
      <c r="B175" s="13" t="s">
        <v>130</v>
      </c>
      <c r="C175" s="14">
        <v>1</v>
      </c>
      <c r="D175" s="14">
        <v>0</v>
      </c>
      <c r="E175" s="15">
        <v>0</v>
      </c>
    </row>
    <row r="176" spans="1:5" x14ac:dyDescent="0.3">
      <c r="A176" s="179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3">
      <c r="A177" s="179"/>
      <c r="B177" s="13" t="s">
        <v>132</v>
      </c>
      <c r="C177" s="14">
        <v>0</v>
      </c>
      <c r="D177" s="14">
        <v>0</v>
      </c>
      <c r="E177" s="15">
        <v>0</v>
      </c>
    </row>
    <row r="178" spans="1:5" x14ac:dyDescent="0.3">
      <c r="A178" s="179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3">
      <c r="A179" s="179"/>
      <c r="B179" s="13" t="s">
        <v>134</v>
      </c>
      <c r="C179" s="14">
        <v>43</v>
      </c>
      <c r="D179" s="14">
        <v>57</v>
      </c>
      <c r="E179" s="15">
        <v>-0.24561403508771901</v>
      </c>
    </row>
    <row r="180" spans="1:5" x14ac:dyDescent="0.3">
      <c r="A180" s="179"/>
      <c r="B180" s="13" t="s">
        <v>135</v>
      </c>
      <c r="C180" s="14">
        <v>215</v>
      </c>
      <c r="D180" s="14">
        <v>218</v>
      </c>
      <c r="E180" s="15">
        <v>-1.3761467889908299E-2</v>
      </c>
    </row>
    <row r="181" spans="1:5" x14ac:dyDescent="0.3">
      <c r="A181" s="179"/>
      <c r="B181" s="13" t="s">
        <v>136</v>
      </c>
      <c r="C181" s="14">
        <v>27</v>
      </c>
      <c r="D181" s="14">
        <v>153</v>
      </c>
      <c r="E181" s="15">
        <v>-0.82352941176470595</v>
      </c>
    </row>
    <row r="182" spans="1:5" x14ac:dyDescent="0.3">
      <c r="A182" s="179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3">
      <c r="A183" s="179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3">
      <c r="A184" s="179"/>
      <c r="B184" s="13" t="s">
        <v>139</v>
      </c>
      <c r="C184" s="14">
        <v>0</v>
      </c>
      <c r="D184" s="14">
        <v>0</v>
      </c>
      <c r="E184" s="15">
        <v>0</v>
      </c>
    </row>
    <row r="185" spans="1:5" x14ac:dyDescent="0.3">
      <c r="A185" s="179"/>
      <c r="B185" s="13" t="s">
        <v>140</v>
      </c>
      <c r="C185" s="14">
        <v>0</v>
      </c>
      <c r="D185" s="14">
        <v>0</v>
      </c>
      <c r="E185" s="15">
        <v>0</v>
      </c>
    </row>
    <row r="186" spans="1:5" x14ac:dyDescent="0.3">
      <c r="A186" s="179"/>
      <c r="B186" s="13" t="s">
        <v>141</v>
      </c>
      <c r="C186" s="14">
        <v>4</v>
      </c>
      <c r="D186" s="14">
        <v>4</v>
      </c>
      <c r="E186" s="15">
        <v>0</v>
      </c>
    </row>
    <row r="187" spans="1:5" x14ac:dyDescent="0.3">
      <c r="A187" s="179"/>
      <c r="B187" s="13" t="s">
        <v>142</v>
      </c>
      <c r="C187" s="14">
        <v>75</v>
      </c>
      <c r="D187" s="14">
        <v>92</v>
      </c>
      <c r="E187" s="15">
        <v>-0.184782608695652</v>
      </c>
    </row>
    <row r="188" spans="1:5" x14ac:dyDescent="0.3">
      <c r="A188" s="179"/>
      <c r="B188" s="13" t="s">
        <v>143</v>
      </c>
      <c r="C188" s="14">
        <v>14</v>
      </c>
      <c r="D188" s="14">
        <v>32</v>
      </c>
      <c r="E188" s="15">
        <v>-0.5625</v>
      </c>
    </row>
    <row r="189" spans="1:5" x14ac:dyDescent="0.3">
      <c r="A189" s="179"/>
      <c r="B189" s="13" t="s">
        <v>144</v>
      </c>
      <c r="C189" s="14">
        <v>0</v>
      </c>
      <c r="D189" s="14">
        <v>18</v>
      </c>
      <c r="E189" s="15">
        <v>-1</v>
      </c>
    </row>
    <row r="190" spans="1:5" x14ac:dyDescent="0.3">
      <c r="A190" s="179"/>
      <c r="B190" s="13" t="s">
        <v>145</v>
      </c>
      <c r="C190" s="14">
        <v>0</v>
      </c>
      <c r="D190" s="14">
        <v>0</v>
      </c>
      <c r="E190" s="15">
        <v>0</v>
      </c>
    </row>
    <row r="191" spans="1:5" x14ac:dyDescent="0.3">
      <c r="A191" s="179"/>
      <c r="B191" s="13" t="s">
        <v>146</v>
      </c>
      <c r="C191" s="14">
        <v>41</v>
      </c>
      <c r="D191" s="14">
        <v>46</v>
      </c>
      <c r="E191" s="15">
        <v>-0.108695652173913</v>
      </c>
    </row>
    <row r="192" spans="1:5" x14ac:dyDescent="0.3">
      <c r="A192" s="179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3">
      <c r="A193" s="179"/>
      <c r="B193" s="13" t="s">
        <v>148</v>
      </c>
      <c r="C193" s="14">
        <v>23</v>
      </c>
      <c r="D193" s="14">
        <v>32</v>
      </c>
      <c r="E193" s="15">
        <v>-0.28125</v>
      </c>
    </row>
    <row r="194" spans="1:5" x14ac:dyDescent="0.3">
      <c r="A194" s="179"/>
      <c r="B194" s="13" t="s">
        <v>149</v>
      </c>
      <c r="C194" s="14">
        <v>2</v>
      </c>
      <c r="D194" s="14">
        <v>6</v>
      </c>
      <c r="E194" s="15">
        <v>-0.66666666666666696</v>
      </c>
    </row>
    <row r="195" spans="1:5" x14ac:dyDescent="0.3">
      <c r="A195" s="179"/>
      <c r="B195" s="13" t="s">
        <v>150</v>
      </c>
      <c r="C195" s="14">
        <v>75</v>
      </c>
      <c r="D195" s="14">
        <v>92</v>
      </c>
      <c r="E195" s="15">
        <v>-0.184782608695652</v>
      </c>
    </row>
    <row r="196" spans="1:5" x14ac:dyDescent="0.3">
      <c r="A196" s="179"/>
      <c r="B196" s="13" t="s">
        <v>151</v>
      </c>
      <c r="C196" s="14">
        <v>0</v>
      </c>
      <c r="D196" s="14">
        <v>0</v>
      </c>
      <c r="E196" s="15">
        <v>0</v>
      </c>
    </row>
    <row r="197" spans="1:5" x14ac:dyDescent="0.3">
      <c r="A197" s="179"/>
      <c r="B197" s="13" t="s">
        <v>152</v>
      </c>
      <c r="C197" s="14">
        <v>26</v>
      </c>
      <c r="D197" s="14">
        <v>382</v>
      </c>
      <c r="E197" s="15">
        <v>-0.93193717277486898</v>
      </c>
    </row>
    <row r="198" spans="1:5" x14ac:dyDescent="0.3">
      <c r="A198" s="179"/>
      <c r="B198" s="13" t="s">
        <v>153</v>
      </c>
      <c r="C198" s="14">
        <v>114</v>
      </c>
      <c r="D198" s="14">
        <v>186</v>
      </c>
      <c r="E198" s="15">
        <v>-0.38709677419354799</v>
      </c>
    </row>
    <row r="199" spans="1:5" x14ac:dyDescent="0.3">
      <c r="A199" s="179"/>
      <c r="B199" s="13" t="s">
        <v>154</v>
      </c>
      <c r="C199" s="14">
        <v>0</v>
      </c>
      <c r="D199" s="19"/>
      <c r="E199" s="15">
        <v>0</v>
      </c>
    </row>
    <row r="200" spans="1:5" x14ac:dyDescent="0.3">
      <c r="A200" s="180"/>
      <c r="B200" s="13" t="s">
        <v>155</v>
      </c>
      <c r="C200" s="14">
        <v>0</v>
      </c>
      <c r="D200" s="19"/>
      <c r="E200" s="15">
        <v>0</v>
      </c>
    </row>
    <row r="201" spans="1:5" x14ac:dyDescent="0.3">
      <c r="A201" s="178" t="s">
        <v>156</v>
      </c>
      <c r="B201" s="13" t="s">
        <v>157</v>
      </c>
      <c r="C201" s="14">
        <v>907</v>
      </c>
      <c r="D201" s="14">
        <v>1592</v>
      </c>
      <c r="E201" s="15">
        <v>-0.43027638190954798</v>
      </c>
    </row>
    <row r="202" spans="1:5" x14ac:dyDescent="0.3">
      <c r="A202" s="179"/>
      <c r="B202" s="13" t="s">
        <v>115</v>
      </c>
      <c r="C202" s="14">
        <v>324</v>
      </c>
      <c r="D202" s="14">
        <v>364</v>
      </c>
      <c r="E202" s="15">
        <v>-0.10989010989011</v>
      </c>
    </row>
    <row r="203" spans="1:5" x14ac:dyDescent="0.3">
      <c r="A203" s="179"/>
      <c r="B203" s="13" t="s">
        <v>158</v>
      </c>
      <c r="C203" s="14">
        <v>227</v>
      </c>
      <c r="D203" s="14">
        <v>154</v>
      </c>
      <c r="E203" s="15">
        <v>0.47402597402597402</v>
      </c>
    </row>
    <row r="204" spans="1:5" x14ac:dyDescent="0.3">
      <c r="A204" s="179"/>
      <c r="B204" s="13" t="s">
        <v>117</v>
      </c>
      <c r="C204" s="14">
        <v>46</v>
      </c>
      <c r="D204" s="14">
        <v>123</v>
      </c>
      <c r="E204" s="15">
        <v>-0.62601626016260203</v>
      </c>
    </row>
    <row r="205" spans="1:5" x14ac:dyDescent="0.3">
      <c r="A205" s="179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3">
      <c r="A206" s="179"/>
      <c r="B206" s="13" t="s">
        <v>119</v>
      </c>
      <c r="C206" s="14">
        <v>34</v>
      </c>
      <c r="D206" s="14">
        <v>12</v>
      </c>
      <c r="E206" s="15">
        <v>1.8333333333333299</v>
      </c>
    </row>
    <row r="207" spans="1:5" x14ac:dyDescent="0.3">
      <c r="A207" s="179"/>
      <c r="B207" s="13" t="s">
        <v>120</v>
      </c>
      <c r="C207" s="14">
        <v>502</v>
      </c>
      <c r="D207" s="14">
        <v>538</v>
      </c>
      <c r="E207" s="15">
        <v>-6.6914498141263906E-2</v>
      </c>
    </row>
    <row r="208" spans="1:5" x14ac:dyDescent="0.3">
      <c r="A208" s="179"/>
      <c r="B208" s="13" t="s">
        <v>159</v>
      </c>
      <c r="C208" s="14">
        <v>0</v>
      </c>
      <c r="D208" s="14">
        <v>2</v>
      </c>
      <c r="E208" s="15">
        <v>-1</v>
      </c>
    </row>
    <row r="209" spans="1:5" x14ac:dyDescent="0.3">
      <c r="A209" s="179"/>
      <c r="B209" s="13" t="s">
        <v>122</v>
      </c>
      <c r="C209" s="14">
        <v>200</v>
      </c>
      <c r="D209" s="14">
        <v>222</v>
      </c>
      <c r="E209" s="15">
        <v>-9.90990990990991E-2</v>
      </c>
    </row>
    <row r="210" spans="1:5" x14ac:dyDescent="0.3">
      <c r="A210" s="179"/>
      <c r="B210" s="13" t="s">
        <v>160</v>
      </c>
      <c r="C210" s="14">
        <v>611</v>
      </c>
      <c r="D210" s="14">
        <v>15</v>
      </c>
      <c r="E210" s="15">
        <v>39.733333333333299</v>
      </c>
    </row>
    <row r="211" spans="1:5" x14ac:dyDescent="0.3">
      <c r="A211" s="179"/>
      <c r="B211" s="13" t="s">
        <v>124</v>
      </c>
      <c r="C211" s="14">
        <v>12</v>
      </c>
      <c r="D211" s="14">
        <v>291</v>
      </c>
      <c r="E211" s="15">
        <v>-0.95876288659793796</v>
      </c>
    </row>
    <row r="212" spans="1:5" x14ac:dyDescent="0.3">
      <c r="A212" s="179"/>
      <c r="B212" s="13" t="s">
        <v>125</v>
      </c>
      <c r="C212" s="14">
        <v>224</v>
      </c>
      <c r="D212" s="14">
        <v>159</v>
      </c>
      <c r="E212" s="15">
        <v>0.40880503144654101</v>
      </c>
    </row>
    <row r="213" spans="1:5" x14ac:dyDescent="0.3">
      <c r="A213" s="179"/>
      <c r="B213" s="13" t="s">
        <v>126</v>
      </c>
      <c r="C213" s="14">
        <v>1</v>
      </c>
      <c r="D213" s="14">
        <v>2</v>
      </c>
      <c r="E213" s="15">
        <v>-0.5</v>
      </c>
    </row>
    <row r="214" spans="1:5" x14ac:dyDescent="0.3">
      <c r="A214" s="179"/>
      <c r="B214" s="13" t="s">
        <v>127</v>
      </c>
      <c r="C214" s="14">
        <v>0</v>
      </c>
      <c r="D214" s="14">
        <v>1</v>
      </c>
      <c r="E214" s="15">
        <v>-1</v>
      </c>
    </row>
    <row r="215" spans="1:5" x14ac:dyDescent="0.3">
      <c r="A215" s="179"/>
      <c r="B215" s="13" t="s">
        <v>128</v>
      </c>
      <c r="C215" s="14">
        <v>6</v>
      </c>
      <c r="D215" s="14">
        <v>13</v>
      </c>
      <c r="E215" s="15">
        <v>-0.53846153846153799</v>
      </c>
    </row>
    <row r="216" spans="1:5" x14ac:dyDescent="0.3">
      <c r="A216" s="179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3">
      <c r="A217" s="179"/>
      <c r="B217" s="13" t="s">
        <v>130</v>
      </c>
      <c r="C217" s="14">
        <v>1</v>
      </c>
      <c r="D217" s="14">
        <v>0</v>
      </c>
      <c r="E217" s="15">
        <v>0</v>
      </c>
    </row>
    <row r="218" spans="1:5" x14ac:dyDescent="0.3">
      <c r="A218" s="179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3">
      <c r="A219" s="179"/>
      <c r="B219" s="13" t="s">
        <v>132</v>
      </c>
      <c r="C219" s="14">
        <v>0</v>
      </c>
      <c r="D219" s="14">
        <v>0</v>
      </c>
      <c r="E219" s="15">
        <v>0</v>
      </c>
    </row>
    <row r="220" spans="1:5" x14ac:dyDescent="0.3">
      <c r="A220" s="179"/>
      <c r="B220" s="13" t="s">
        <v>133</v>
      </c>
      <c r="C220" s="14">
        <v>0</v>
      </c>
      <c r="D220" s="14">
        <v>0</v>
      </c>
      <c r="E220" s="15">
        <v>0</v>
      </c>
    </row>
    <row r="221" spans="1:5" x14ac:dyDescent="0.3">
      <c r="A221" s="179"/>
      <c r="B221" s="13" t="s">
        <v>134</v>
      </c>
      <c r="C221" s="14">
        <v>43</v>
      </c>
      <c r="D221" s="14">
        <v>57</v>
      </c>
      <c r="E221" s="15">
        <v>-0.24561403508771901</v>
      </c>
    </row>
    <row r="222" spans="1:5" x14ac:dyDescent="0.3">
      <c r="A222" s="179"/>
      <c r="B222" s="13" t="s">
        <v>161</v>
      </c>
      <c r="C222" s="14">
        <v>215</v>
      </c>
      <c r="D222" s="14">
        <v>218</v>
      </c>
      <c r="E222" s="15">
        <v>-1.3761467889908299E-2</v>
      </c>
    </row>
    <row r="223" spans="1:5" x14ac:dyDescent="0.3">
      <c r="A223" s="179"/>
      <c r="B223" s="13" t="s">
        <v>136</v>
      </c>
      <c r="C223" s="14">
        <v>27</v>
      </c>
      <c r="D223" s="14">
        <v>153</v>
      </c>
      <c r="E223" s="15">
        <v>-0.82352941176470595</v>
      </c>
    </row>
    <row r="224" spans="1:5" x14ac:dyDescent="0.3">
      <c r="A224" s="179"/>
      <c r="B224" s="13" t="s">
        <v>137</v>
      </c>
      <c r="C224" s="14">
        <v>0</v>
      </c>
      <c r="D224" s="14">
        <v>0</v>
      </c>
      <c r="E224" s="15">
        <v>0</v>
      </c>
    </row>
    <row r="225" spans="1:5" x14ac:dyDescent="0.3">
      <c r="A225" s="179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3">
      <c r="A226" s="179"/>
      <c r="B226" s="13" t="s">
        <v>139</v>
      </c>
      <c r="C226" s="14">
        <v>0</v>
      </c>
      <c r="D226" s="14">
        <v>0</v>
      </c>
      <c r="E226" s="15">
        <v>0</v>
      </c>
    </row>
    <row r="227" spans="1:5" x14ac:dyDescent="0.3">
      <c r="A227" s="179"/>
      <c r="B227" s="13" t="s">
        <v>162</v>
      </c>
      <c r="C227" s="14">
        <v>0</v>
      </c>
      <c r="D227" s="14">
        <v>0</v>
      </c>
      <c r="E227" s="15">
        <v>0</v>
      </c>
    </row>
    <row r="228" spans="1:5" x14ac:dyDescent="0.3">
      <c r="A228" s="179"/>
      <c r="B228" s="13" t="s">
        <v>141</v>
      </c>
      <c r="C228" s="14">
        <v>4</v>
      </c>
      <c r="D228" s="14">
        <v>4</v>
      </c>
      <c r="E228" s="15">
        <v>0</v>
      </c>
    </row>
    <row r="229" spans="1:5" x14ac:dyDescent="0.3">
      <c r="A229" s="179"/>
      <c r="B229" s="13" t="s">
        <v>142</v>
      </c>
      <c r="C229" s="14">
        <v>75</v>
      </c>
      <c r="D229" s="14">
        <v>92</v>
      </c>
      <c r="E229" s="15">
        <v>-0.184782608695652</v>
      </c>
    </row>
    <row r="230" spans="1:5" x14ac:dyDescent="0.3">
      <c r="A230" s="179"/>
      <c r="B230" s="13" t="s">
        <v>143</v>
      </c>
      <c r="C230" s="14">
        <v>14</v>
      </c>
      <c r="D230" s="14">
        <v>32</v>
      </c>
      <c r="E230" s="15">
        <v>-0.5625</v>
      </c>
    </row>
    <row r="231" spans="1:5" x14ac:dyDescent="0.3">
      <c r="A231" s="179"/>
      <c r="B231" s="13" t="s">
        <v>144</v>
      </c>
      <c r="C231" s="14">
        <v>0</v>
      </c>
      <c r="D231" s="14">
        <v>18</v>
      </c>
      <c r="E231" s="15">
        <v>-1</v>
      </c>
    </row>
    <row r="232" spans="1:5" x14ac:dyDescent="0.3">
      <c r="A232" s="179"/>
      <c r="B232" s="13" t="s">
        <v>145</v>
      </c>
      <c r="C232" s="14">
        <v>0</v>
      </c>
      <c r="D232" s="14">
        <v>0</v>
      </c>
      <c r="E232" s="15">
        <v>0</v>
      </c>
    </row>
    <row r="233" spans="1:5" x14ac:dyDescent="0.3">
      <c r="A233" s="179"/>
      <c r="B233" s="13" t="s">
        <v>146</v>
      </c>
      <c r="C233" s="14">
        <v>41</v>
      </c>
      <c r="D233" s="14">
        <v>46</v>
      </c>
      <c r="E233" s="15">
        <v>-0.108695652173913</v>
      </c>
    </row>
    <row r="234" spans="1:5" x14ac:dyDescent="0.3">
      <c r="A234" s="179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3">
      <c r="A235" s="179"/>
      <c r="B235" s="13" t="s">
        <v>148</v>
      </c>
      <c r="C235" s="14">
        <v>23</v>
      </c>
      <c r="D235" s="14">
        <v>32</v>
      </c>
      <c r="E235" s="15">
        <v>-0.28125</v>
      </c>
    </row>
    <row r="236" spans="1:5" x14ac:dyDescent="0.3">
      <c r="A236" s="179"/>
      <c r="B236" s="13" t="s">
        <v>149</v>
      </c>
      <c r="C236" s="14">
        <v>2</v>
      </c>
      <c r="D236" s="14">
        <v>6</v>
      </c>
      <c r="E236" s="15">
        <v>-0.66666666666666696</v>
      </c>
    </row>
    <row r="237" spans="1:5" x14ac:dyDescent="0.3">
      <c r="A237" s="179"/>
      <c r="B237" s="13" t="s">
        <v>150</v>
      </c>
      <c r="C237" s="14">
        <v>75</v>
      </c>
      <c r="D237" s="14">
        <v>92</v>
      </c>
      <c r="E237" s="15">
        <v>-0.184782608695652</v>
      </c>
    </row>
    <row r="238" spans="1:5" x14ac:dyDescent="0.3">
      <c r="A238" s="179"/>
      <c r="B238" s="13" t="s">
        <v>151</v>
      </c>
      <c r="C238" s="14">
        <v>0</v>
      </c>
      <c r="D238" s="14">
        <v>0</v>
      </c>
      <c r="E238" s="15">
        <v>0</v>
      </c>
    </row>
    <row r="239" spans="1:5" x14ac:dyDescent="0.3">
      <c r="A239" s="179"/>
      <c r="B239" s="13" t="s">
        <v>152</v>
      </c>
      <c r="C239" s="14">
        <v>26</v>
      </c>
      <c r="D239" s="14">
        <v>382</v>
      </c>
      <c r="E239" s="15">
        <v>-0.93193717277486898</v>
      </c>
    </row>
    <row r="240" spans="1:5" x14ac:dyDescent="0.3">
      <c r="A240" s="179"/>
      <c r="B240" s="13" t="s">
        <v>153</v>
      </c>
      <c r="C240" s="14">
        <v>114</v>
      </c>
      <c r="D240" s="14">
        <v>186</v>
      </c>
      <c r="E240" s="15">
        <v>-0.38709677419354799</v>
      </c>
    </row>
    <row r="241" spans="1:5" x14ac:dyDescent="0.3">
      <c r="A241" s="179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3">
      <c r="A242" s="180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4">
        <v>2</v>
      </c>
      <c r="D246" s="14">
        <v>850</v>
      </c>
      <c r="E246" s="15">
        <v>-0.997647058823529</v>
      </c>
    </row>
    <row r="247" spans="1:5" x14ac:dyDescent="0.3">
      <c r="A247" s="12" t="s">
        <v>165</v>
      </c>
      <c r="B247" s="17"/>
      <c r="C247" s="14">
        <v>15</v>
      </c>
      <c r="D247" s="14">
        <v>204</v>
      </c>
      <c r="E247" s="15">
        <v>-0.92647058823529405</v>
      </c>
    </row>
    <row r="248" spans="1:5" x14ac:dyDescent="0.3">
      <c r="A248" s="12" t="s">
        <v>166</v>
      </c>
      <c r="B248" s="17"/>
      <c r="C248" s="14">
        <v>20</v>
      </c>
      <c r="D248" s="14">
        <v>238</v>
      </c>
      <c r="E248" s="15">
        <v>-0.91596638655462204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134</v>
      </c>
      <c r="D252" s="14">
        <v>144</v>
      </c>
      <c r="E252" s="15">
        <v>-6.9444444444444406E-2</v>
      </c>
    </row>
    <row r="253" spans="1:5" x14ac:dyDescent="0.3">
      <c r="A253" s="178" t="s">
        <v>169</v>
      </c>
      <c r="B253" s="13" t="s">
        <v>170</v>
      </c>
      <c r="C253" s="14">
        <v>4</v>
      </c>
      <c r="D253" s="14">
        <v>0</v>
      </c>
      <c r="E253" s="15">
        <v>0</v>
      </c>
    </row>
    <row r="254" spans="1:5" x14ac:dyDescent="0.3">
      <c r="A254" s="179"/>
      <c r="B254" s="13" t="s">
        <v>171</v>
      </c>
      <c r="C254" s="14">
        <v>16</v>
      </c>
      <c r="D254" s="14">
        <v>17</v>
      </c>
      <c r="E254" s="15">
        <v>-5.8823529411764698E-2</v>
      </c>
    </row>
    <row r="255" spans="1:5" x14ac:dyDescent="0.3">
      <c r="A255" s="180"/>
      <c r="B255" s="13" t="s">
        <v>172</v>
      </c>
      <c r="C255" s="14">
        <v>2</v>
      </c>
      <c r="D255" s="14">
        <v>2</v>
      </c>
      <c r="E255" s="15">
        <v>0</v>
      </c>
    </row>
    <row r="256" spans="1:5" x14ac:dyDescent="0.3">
      <c r="A256" s="12" t="s">
        <v>173</v>
      </c>
      <c r="B256" s="17"/>
      <c r="C256" s="14">
        <v>2</v>
      </c>
      <c r="D256" s="14">
        <v>0</v>
      </c>
      <c r="E256" s="15">
        <v>0</v>
      </c>
    </row>
    <row r="257" spans="1:5" x14ac:dyDescent="0.3">
      <c r="A257" s="12" t="s">
        <v>174</v>
      </c>
      <c r="B257" s="17"/>
      <c r="C257" s="14">
        <v>158</v>
      </c>
      <c r="D257" s="14">
        <v>50</v>
      </c>
      <c r="E257" s="15">
        <v>2.16</v>
      </c>
    </row>
    <row r="258" spans="1:5" x14ac:dyDescent="0.3">
      <c r="A258" s="12" t="s">
        <v>106</v>
      </c>
      <c r="B258" s="17"/>
      <c r="C258" s="14">
        <v>375</v>
      </c>
      <c r="D258" s="14">
        <v>418</v>
      </c>
      <c r="E258" s="15">
        <v>-0.102870813397129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119</v>
      </c>
      <c r="D262" s="14">
        <v>105</v>
      </c>
      <c r="E262" s="15">
        <v>0.133333333333333</v>
      </c>
    </row>
    <row r="263" spans="1:5" x14ac:dyDescent="0.3">
      <c r="A263" s="178" t="s">
        <v>64</v>
      </c>
      <c r="B263" s="13" t="s">
        <v>177</v>
      </c>
      <c r="C263" s="14">
        <v>61</v>
      </c>
      <c r="D263" s="14">
        <v>64</v>
      </c>
      <c r="E263" s="15">
        <v>-4.6875E-2</v>
      </c>
    </row>
    <row r="264" spans="1:5" x14ac:dyDescent="0.3">
      <c r="A264" s="180"/>
      <c r="B264" s="13" t="s">
        <v>106</v>
      </c>
      <c r="C264" s="14">
        <v>0</v>
      </c>
      <c r="D264" s="14">
        <v>1</v>
      </c>
      <c r="E264" s="15">
        <v>-1</v>
      </c>
    </row>
    <row r="265" spans="1:5" x14ac:dyDescent="0.3">
      <c r="A265" s="12" t="s">
        <v>178</v>
      </c>
      <c r="B265" s="17"/>
      <c r="C265" s="14">
        <v>0</v>
      </c>
      <c r="D265" s="14">
        <v>1</v>
      </c>
      <c r="E265" s="15">
        <v>-1</v>
      </c>
    </row>
    <row r="266" spans="1:5" x14ac:dyDescent="0.3">
      <c r="A266" s="12" t="s">
        <v>179</v>
      </c>
      <c r="B266" s="17"/>
      <c r="C266" s="14">
        <v>5</v>
      </c>
      <c r="D266" s="14">
        <v>6</v>
      </c>
      <c r="E266" s="15">
        <v>-0.16666666666666699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8" t="s">
        <v>182</v>
      </c>
      <c r="B271" s="13" t="s">
        <v>183</v>
      </c>
      <c r="C271" s="14">
        <v>3</v>
      </c>
      <c r="D271" s="14">
        <v>2</v>
      </c>
      <c r="E271" s="15">
        <v>0.5</v>
      </c>
    </row>
    <row r="272" spans="1:5" x14ac:dyDescent="0.3">
      <c r="A272" s="180"/>
      <c r="B272" s="13" t="s">
        <v>184</v>
      </c>
      <c r="C272" s="14">
        <v>13</v>
      </c>
      <c r="D272" s="14">
        <v>15</v>
      </c>
      <c r="E272" s="15">
        <v>-0.133333333333333</v>
      </c>
    </row>
    <row r="273" spans="1:5" x14ac:dyDescent="0.3">
      <c r="A273" s="12" t="s">
        <v>185</v>
      </c>
      <c r="B273" s="17"/>
      <c r="C273" s="14">
        <v>0</v>
      </c>
      <c r="D273" s="14">
        <v>0</v>
      </c>
      <c r="E273" s="15">
        <v>0</v>
      </c>
    </row>
    <row r="274" spans="1:5" x14ac:dyDescent="0.3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3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3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5" t="s">
        <v>193</v>
      </c>
      <c r="B283" s="13" t="s">
        <v>194</v>
      </c>
      <c r="C283" s="19"/>
      <c r="D283" s="19"/>
      <c r="E283" s="23"/>
    </row>
    <row r="284" spans="1:5" x14ac:dyDescent="0.3">
      <c r="A284" s="186"/>
      <c r="B284" s="13" t="s">
        <v>195</v>
      </c>
      <c r="C284" s="14">
        <v>634</v>
      </c>
      <c r="D284" s="14">
        <v>664</v>
      </c>
      <c r="E284" s="24">
        <v>0</v>
      </c>
    </row>
    <row r="285" spans="1:5" x14ac:dyDescent="0.3">
      <c r="A285" s="187"/>
      <c r="B285" s="13" t="s">
        <v>196</v>
      </c>
      <c r="C285" s="19"/>
      <c r="D285" s="19"/>
      <c r="E285" s="23"/>
    </row>
    <row r="286" spans="1:5" x14ac:dyDescent="0.3">
      <c r="A286" s="185" t="s">
        <v>197</v>
      </c>
      <c r="B286" s="13" t="s">
        <v>198</v>
      </c>
      <c r="C286" s="19"/>
      <c r="D286" s="19"/>
      <c r="E286" s="23"/>
    </row>
    <row r="287" spans="1:5" x14ac:dyDescent="0.3">
      <c r="A287" s="186"/>
      <c r="B287" s="13" t="s">
        <v>199</v>
      </c>
      <c r="C287" s="14">
        <v>1</v>
      </c>
      <c r="D287" s="14">
        <v>1</v>
      </c>
      <c r="E287" s="24">
        <v>0</v>
      </c>
    </row>
    <row r="288" spans="1:5" x14ac:dyDescent="0.3">
      <c r="A288" s="187"/>
      <c r="B288" s="13" t="s">
        <v>200</v>
      </c>
      <c r="C288" s="19"/>
      <c r="D288" s="19"/>
      <c r="E288" s="23"/>
    </row>
    <row r="289" spans="1:5" x14ac:dyDescent="0.3">
      <c r="A289" s="22" t="s">
        <v>201</v>
      </c>
      <c r="B289" s="13" t="s">
        <v>202</v>
      </c>
      <c r="C289" s="14">
        <v>3</v>
      </c>
      <c r="D289" s="14">
        <v>4</v>
      </c>
      <c r="E289" s="24">
        <v>4</v>
      </c>
    </row>
    <row r="290" spans="1:5" x14ac:dyDescent="0.3">
      <c r="A290" s="185" t="s">
        <v>203</v>
      </c>
      <c r="B290" s="13" t="s">
        <v>204</v>
      </c>
      <c r="C290" s="14">
        <v>49</v>
      </c>
      <c r="D290" s="14">
        <v>48</v>
      </c>
      <c r="E290" s="24">
        <v>2</v>
      </c>
    </row>
    <row r="291" spans="1:5" x14ac:dyDescent="0.3">
      <c r="A291" s="186"/>
      <c r="B291" s="13" t="s">
        <v>205</v>
      </c>
      <c r="C291" s="19"/>
      <c r="D291" s="19"/>
      <c r="E291" s="23"/>
    </row>
    <row r="292" spans="1:5" x14ac:dyDescent="0.3">
      <c r="A292" s="187"/>
      <c r="B292" s="13" t="s">
        <v>206</v>
      </c>
      <c r="C292" s="14">
        <v>15</v>
      </c>
      <c r="D292" s="14">
        <v>23</v>
      </c>
      <c r="E292" s="24">
        <v>0</v>
      </c>
    </row>
    <row r="293" spans="1:5" x14ac:dyDescent="0.3">
      <c r="A293" s="22" t="s">
        <v>207</v>
      </c>
      <c r="B293" s="13" t="s">
        <v>208</v>
      </c>
      <c r="C293" s="19"/>
      <c r="D293" s="19"/>
      <c r="E293" s="23"/>
    </row>
    <row r="294" spans="1:5" x14ac:dyDescent="0.3">
      <c r="A294" s="185" t="s">
        <v>209</v>
      </c>
      <c r="B294" s="13" t="s">
        <v>200</v>
      </c>
      <c r="C294" s="14">
        <v>4</v>
      </c>
      <c r="D294" s="14">
        <v>2</v>
      </c>
      <c r="E294" s="24">
        <v>2</v>
      </c>
    </row>
    <row r="295" spans="1:5" x14ac:dyDescent="0.3">
      <c r="A295" s="186"/>
      <c r="B295" s="13" t="s">
        <v>210</v>
      </c>
      <c r="C295" s="14">
        <v>33</v>
      </c>
      <c r="D295" s="14">
        <v>54</v>
      </c>
      <c r="E295" s="24">
        <v>11</v>
      </c>
    </row>
    <row r="296" spans="1:5" x14ac:dyDescent="0.3">
      <c r="A296" s="187"/>
      <c r="B296" s="13" t="s">
        <v>211</v>
      </c>
      <c r="C296" s="14">
        <v>4</v>
      </c>
      <c r="D296" s="14">
        <v>6</v>
      </c>
      <c r="E296" s="24">
        <v>0</v>
      </c>
    </row>
    <row r="297" spans="1:5" x14ac:dyDescent="0.3">
      <c r="A297" s="185" t="s">
        <v>212</v>
      </c>
      <c r="B297" s="13" t="s">
        <v>213</v>
      </c>
      <c r="C297" s="19"/>
      <c r="D297" s="19"/>
      <c r="E297" s="23"/>
    </row>
    <row r="298" spans="1:5" x14ac:dyDescent="0.3">
      <c r="A298" s="186"/>
      <c r="B298" s="13" t="s">
        <v>214</v>
      </c>
      <c r="C298" s="19"/>
      <c r="D298" s="19"/>
      <c r="E298" s="23"/>
    </row>
    <row r="299" spans="1:5" x14ac:dyDescent="0.3">
      <c r="A299" s="186"/>
      <c r="B299" s="13" t="s">
        <v>215</v>
      </c>
      <c r="C299" s="14">
        <v>420</v>
      </c>
      <c r="D299" s="14">
        <v>705</v>
      </c>
      <c r="E299" s="24">
        <v>182</v>
      </c>
    </row>
    <row r="300" spans="1:5" x14ac:dyDescent="0.3">
      <c r="A300" s="186"/>
      <c r="B300" s="13" t="s">
        <v>216</v>
      </c>
      <c r="C300" s="14">
        <v>576</v>
      </c>
      <c r="D300" s="14">
        <v>638</v>
      </c>
      <c r="E300" s="24">
        <v>0</v>
      </c>
    </row>
    <row r="301" spans="1:5" x14ac:dyDescent="0.3">
      <c r="A301" s="186"/>
      <c r="B301" s="13" t="s">
        <v>217</v>
      </c>
      <c r="C301" s="14">
        <v>165</v>
      </c>
      <c r="D301" s="14">
        <v>135</v>
      </c>
      <c r="E301" s="24">
        <v>21</v>
      </c>
    </row>
    <row r="302" spans="1:5" x14ac:dyDescent="0.3">
      <c r="A302" s="186"/>
      <c r="B302" s="13" t="s">
        <v>218</v>
      </c>
      <c r="C302" s="14">
        <v>515</v>
      </c>
      <c r="D302" s="14">
        <v>764</v>
      </c>
      <c r="E302" s="24">
        <v>229</v>
      </c>
    </row>
    <row r="303" spans="1:5" x14ac:dyDescent="0.3">
      <c r="A303" s="186"/>
      <c r="B303" s="13" t="s">
        <v>219</v>
      </c>
      <c r="C303" s="14">
        <v>136</v>
      </c>
      <c r="D303" s="14">
        <v>139</v>
      </c>
      <c r="E303" s="24">
        <v>0</v>
      </c>
    </row>
    <row r="304" spans="1:5" x14ac:dyDescent="0.3">
      <c r="A304" s="186"/>
      <c r="B304" s="13" t="s">
        <v>220</v>
      </c>
      <c r="C304" s="14">
        <v>19</v>
      </c>
      <c r="D304" s="14">
        <v>19</v>
      </c>
      <c r="E304" s="24">
        <v>1</v>
      </c>
    </row>
    <row r="305" spans="1:5" x14ac:dyDescent="0.3">
      <c r="A305" s="186"/>
      <c r="B305" s="13" t="s">
        <v>221</v>
      </c>
      <c r="C305" s="14">
        <v>399</v>
      </c>
      <c r="D305" s="14">
        <v>35</v>
      </c>
      <c r="E305" s="24">
        <v>129</v>
      </c>
    </row>
    <row r="306" spans="1:5" x14ac:dyDescent="0.3">
      <c r="A306" s="186"/>
      <c r="B306" s="13" t="s">
        <v>222</v>
      </c>
      <c r="C306" s="14">
        <v>2</v>
      </c>
      <c r="D306" s="14">
        <v>9</v>
      </c>
      <c r="E306" s="24">
        <v>1</v>
      </c>
    </row>
    <row r="307" spans="1:5" x14ac:dyDescent="0.3">
      <c r="A307" s="186"/>
      <c r="B307" s="13" t="s">
        <v>223</v>
      </c>
      <c r="C307" s="14">
        <v>5</v>
      </c>
      <c r="D307" s="14">
        <v>5</v>
      </c>
      <c r="E307" s="24">
        <v>0</v>
      </c>
    </row>
    <row r="308" spans="1:5" x14ac:dyDescent="0.3">
      <c r="A308" s="186"/>
      <c r="B308" s="13" t="s">
        <v>224</v>
      </c>
      <c r="C308" s="14">
        <v>515</v>
      </c>
      <c r="D308" s="14">
        <v>730</v>
      </c>
      <c r="E308" s="24">
        <v>175</v>
      </c>
    </row>
    <row r="309" spans="1:5" x14ac:dyDescent="0.3">
      <c r="A309" s="186"/>
      <c r="B309" s="13" t="s">
        <v>225</v>
      </c>
      <c r="C309" s="14">
        <v>490</v>
      </c>
      <c r="D309" s="14">
        <v>514</v>
      </c>
      <c r="E309" s="24">
        <v>0</v>
      </c>
    </row>
    <row r="310" spans="1:5" x14ac:dyDescent="0.3">
      <c r="A310" s="186"/>
      <c r="B310" s="13" t="s">
        <v>226</v>
      </c>
      <c r="C310" s="14">
        <v>10</v>
      </c>
      <c r="D310" s="14">
        <v>10</v>
      </c>
      <c r="E310" s="24">
        <v>2</v>
      </c>
    </row>
    <row r="311" spans="1:5" x14ac:dyDescent="0.3">
      <c r="A311" s="187"/>
      <c r="B311" s="13" t="s">
        <v>227</v>
      </c>
      <c r="C311" s="14">
        <v>26</v>
      </c>
      <c r="D311" s="14">
        <v>28</v>
      </c>
      <c r="E311" s="24">
        <v>0</v>
      </c>
    </row>
    <row r="312" spans="1:5" x14ac:dyDescent="0.3">
      <c r="A312" s="185" t="s">
        <v>228</v>
      </c>
      <c r="B312" s="13" t="s">
        <v>229</v>
      </c>
      <c r="C312" s="14">
        <v>0</v>
      </c>
      <c r="D312" s="14">
        <v>0</v>
      </c>
      <c r="E312" s="24">
        <v>0</v>
      </c>
    </row>
    <row r="313" spans="1:5" x14ac:dyDescent="0.3">
      <c r="A313" s="186"/>
      <c r="B313" s="13" t="s">
        <v>230</v>
      </c>
      <c r="C313" s="14">
        <v>1</v>
      </c>
      <c r="D313" s="14">
        <v>1</v>
      </c>
      <c r="E313" s="24">
        <v>0</v>
      </c>
    </row>
    <row r="314" spans="1:5" x14ac:dyDescent="0.3">
      <c r="A314" s="186"/>
      <c r="B314" s="13" t="s">
        <v>231</v>
      </c>
      <c r="C314" s="14">
        <v>0</v>
      </c>
      <c r="D314" s="14">
        <v>0</v>
      </c>
      <c r="E314" s="24">
        <v>0</v>
      </c>
    </row>
    <row r="315" spans="1:5" x14ac:dyDescent="0.3">
      <c r="A315" s="186"/>
      <c r="B315" s="13" t="s">
        <v>232</v>
      </c>
      <c r="C315" s="14">
        <v>1</v>
      </c>
      <c r="D315" s="14">
        <v>0</v>
      </c>
      <c r="E315" s="24">
        <v>0</v>
      </c>
    </row>
    <row r="316" spans="1:5" x14ac:dyDescent="0.3">
      <c r="A316" s="186"/>
      <c r="B316" s="13" t="s">
        <v>233</v>
      </c>
      <c r="C316" s="14">
        <v>43</v>
      </c>
      <c r="D316" s="14">
        <v>88</v>
      </c>
      <c r="E316" s="24">
        <v>7</v>
      </c>
    </row>
    <row r="317" spans="1:5" x14ac:dyDescent="0.3">
      <c r="A317" s="186"/>
      <c r="B317" s="13" t="s">
        <v>234</v>
      </c>
      <c r="C317" s="14">
        <v>0</v>
      </c>
      <c r="D317" s="14">
        <v>0</v>
      </c>
      <c r="E317" s="24">
        <v>0</v>
      </c>
    </row>
    <row r="318" spans="1:5" x14ac:dyDescent="0.3">
      <c r="A318" s="186"/>
      <c r="B318" s="13" t="s">
        <v>235</v>
      </c>
      <c r="C318" s="14">
        <v>0</v>
      </c>
      <c r="D318" s="14">
        <v>0</v>
      </c>
      <c r="E318" s="24">
        <v>0</v>
      </c>
    </row>
    <row r="319" spans="1:5" x14ac:dyDescent="0.3">
      <c r="A319" s="186"/>
      <c r="B319" s="13" t="s">
        <v>236</v>
      </c>
      <c r="C319" s="14">
        <v>70</v>
      </c>
      <c r="D319" s="14">
        <v>114</v>
      </c>
      <c r="E319" s="24">
        <v>7</v>
      </c>
    </row>
    <row r="320" spans="1:5" x14ac:dyDescent="0.3">
      <c r="A320" s="186"/>
      <c r="B320" s="13" t="s">
        <v>237</v>
      </c>
      <c r="C320" s="14">
        <v>0</v>
      </c>
      <c r="D320" s="14">
        <v>0</v>
      </c>
      <c r="E320" s="24">
        <v>0</v>
      </c>
    </row>
    <row r="321" spans="1:5" x14ac:dyDescent="0.3">
      <c r="A321" s="186"/>
      <c r="B321" s="13" t="s">
        <v>238</v>
      </c>
      <c r="C321" s="14">
        <v>15</v>
      </c>
      <c r="D321" s="14">
        <v>20</v>
      </c>
      <c r="E321" s="24">
        <v>4</v>
      </c>
    </row>
    <row r="322" spans="1:5" x14ac:dyDescent="0.3">
      <c r="A322" s="186"/>
      <c r="B322" s="13" t="s">
        <v>239</v>
      </c>
      <c r="C322" s="14">
        <v>34</v>
      </c>
      <c r="D322" s="14">
        <v>55</v>
      </c>
      <c r="E322" s="24">
        <v>10</v>
      </c>
    </row>
    <row r="323" spans="1:5" x14ac:dyDescent="0.3">
      <c r="A323" s="186"/>
      <c r="B323" s="13" t="s">
        <v>240</v>
      </c>
      <c r="C323" s="14">
        <v>1</v>
      </c>
      <c r="D323" s="14">
        <v>1</v>
      </c>
      <c r="E323" s="24">
        <v>0</v>
      </c>
    </row>
    <row r="324" spans="1:5" x14ac:dyDescent="0.3">
      <c r="A324" s="186"/>
      <c r="B324" s="13" t="s">
        <v>241</v>
      </c>
      <c r="C324" s="14">
        <v>0</v>
      </c>
      <c r="D324" s="14">
        <v>0</v>
      </c>
      <c r="E324" s="24">
        <v>0</v>
      </c>
    </row>
    <row r="325" spans="1:5" x14ac:dyDescent="0.3">
      <c r="A325" s="186"/>
      <c r="B325" s="13" t="s">
        <v>242</v>
      </c>
      <c r="C325" s="14">
        <v>2</v>
      </c>
      <c r="D325" s="14">
        <v>3</v>
      </c>
      <c r="E325" s="24">
        <v>0</v>
      </c>
    </row>
    <row r="326" spans="1:5" x14ac:dyDescent="0.3">
      <c r="A326" s="186"/>
      <c r="B326" s="13" t="s">
        <v>243</v>
      </c>
      <c r="C326" s="14">
        <v>0</v>
      </c>
      <c r="D326" s="14">
        <v>0</v>
      </c>
      <c r="E326" s="24">
        <v>0</v>
      </c>
    </row>
    <row r="327" spans="1:5" x14ac:dyDescent="0.3">
      <c r="A327" s="186"/>
      <c r="B327" s="13" t="s">
        <v>244</v>
      </c>
      <c r="C327" s="14">
        <v>0</v>
      </c>
      <c r="D327" s="14">
        <v>0</v>
      </c>
      <c r="E327" s="24">
        <v>0</v>
      </c>
    </row>
    <row r="328" spans="1:5" x14ac:dyDescent="0.3">
      <c r="A328" s="186"/>
      <c r="B328" s="13" t="s">
        <v>245</v>
      </c>
      <c r="C328" s="14">
        <v>0</v>
      </c>
      <c r="D328" s="14">
        <v>0</v>
      </c>
      <c r="E328" s="24">
        <v>0</v>
      </c>
    </row>
    <row r="329" spans="1:5" x14ac:dyDescent="0.3">
      <c r="A329" s="186"/>
      <c r="B329" s="13" t="s">
        <v>246</v>
      </c>
      <c r="C329" s="14">
        <v>0</v>
      </c>
      <c r="D329" s="14">
        <v>0</v>
      </c>
      <c r="E329" s="24">
        <v>0</v>
      </c>
    </row>
    <row r="330" spans="1:5" x14ac:dyDescent="0.3">
      <c r="A330" s="186"/>
      <c r="B330" s="13" t="s">
        <v>247</v>
      </c>
      <c r="C330" s="14">
        <v>8</v>
      </c>
      <c r="D330" s="14">
        <v>4</v>
      </c>
      <c r="E330" s="24">
        <v>4</v>
      </c>
    </row>
    <row r="331" spans="1:5" x14ac:dyDescent="0.3">
      <c r="A331" s="186"/>
      <c r="B331" s="13" t="s">
        <v>248</v>
      </c>
      <c r="C331" s="14">
        <v>0</v>
      </c>
      <c r="D331" s="14">
        <v>4</v>
      </c>
      <c r="E331" s="24">
        <v>0</v>
      </c>
    </row>
    <row r="332" spans="1:5" x14ac:dyDescent="0.3">
      <c r="A332" s="186"/>
      <c r="B332" s="13" t="s">
        <v>249</v>
      </c>
      <c r="C332" s="14">
        <v>0</v>
      </c>
      <c r="D332" s="14">
        <v>0</v>
      </c>
      <c r="E332" s="24">
        <v>0</v>
      </c>
    </row>
    <row r="333" spans="1:5" x14ac:dyDescent="0.3">
      <c r="A333" s="186"/>
      <c r="B333" s="13" t="s">
        <v>250</v>
      </c>
      <c r="C333" s="14">
        <v>31</v>
      </c>
      <c r="D333" s="14">
        <v>77</v>
      </c>
      <c r="E333" s="24">
        <v>32</v>
      </c>
    </row>
    <row r="334" spans="1:5" x14ac:dyDescent="0.3">
      <c r="A334" s="186"/>
      <c r="B334" s="13" t="s">
        <v>251</v>
      </c>
      <c r="C334" s="14">
        <v>0</v>
      </c>
      <c r="D334" s="14">
        <v>0</v>
      </c>
      <c r="E334" s="24">
        <v>0</v>
      </c>
    </row>
    <row r="335" spans="1:5" x14ac:dyDescent="0.3">
      <c r="A335" s="186"/>
      <c r="B335" s="13" t="s">
        <v>252</v>
      </c>
      <c r="C335" s="14">
        <v>35</v>
      </c>
      <c r="D335" s="14">
        <v>34</v>
      </c>
      <c r="E335" s="24">
        <v>7</v>
      </c>
    </row>
    <row r="336" spans="1:5" x14ac:dyDescent="0.3">
      <c r="A336" s="186"/>
      <c r="B336" s="13" t="s">
        <v>253</v>
      </c>
      <c r="C336" s="14">
        <v>150</v>
      </c>
      <c r="D336" s="14">
        <v>131</v>
      </c>
      <c r="E336" s="24">
        <v>74</v>
      </c>
    </row>
    <row r="337" spans="1:5" x14ac:dyDescent="0.3">
      <c r="A337" s="186"/>
      <c r="B337" s="13" t="s">
        <v>254</v>
      </c>
      <c r="C337" s="14">
        <v>0</v>
      </c>
      <c r="D337" s="14">
        <v>0</v>
      </c>
      <c r="E337" s="24">
        <v>0</v>
      </c>
    </row>
    <row r="338" spans="1:5" x14ac:dyDescent="0.3">
      <c r="A338" s="186"/>
      <c r="B338" s="13" t="s">
        <v>255</v>
      </c>
      <c r="C338" s="14">
        <v>3</v>
      </c>
      <c r="D338" s="14">
        <v>5</v>
      </c>
      <c r="E338" s="24">
        <v>1</v>
      </c>
    </row>
    <row r="339" spans="1:5" x14ac:dyDescent="0.3">
      <c r="A339" s="186"/>
      <c r="B339" s="13" t="s">
        <v>256</v>
      </c>
      <c r="C339" s="14">
        <v>0</v>
      </c>
      <c r="D339" s="14">
        <v>0</v>
      </c>
      <c r="E339" s="24">
        <v>0</v>
      </c>
    </row>
    <row r="340" spans="1:5" x14ac:dyDescent="0.3">
      <c r="A340" s="186"/>
      <c r="B340" s="13" t="s">
        <v>257</v>
      </c>
      <c r="C340" s="14">
        <v>0</v>
      </c>
      <c r="D340" s="14">
        <v>2</v>
      </c>
      <c r="E340" s="24">
        <v>0</v>
      </c>
    </row>
    <row r="341" spans="1:5" x14ac:dyDescent="0.3">
      <c r="A341" s="186"/>
      <c r="B341" s="13" t="s">
        <v>258</v>
      </c>
      <c r="C341" s="14">
        <v>0</v>
      </c>
      <c r="D341" s="14">
        <v>1</v>
      </c>
      <c r="E341" s="24">
        <v>0</v>
      </c>
    </row>
    <row r="342" spans="1:5" x14ac:dyDescent="0.3">
      <c r="A342" s="186"/>
      <c r="B342" s="13" t="s">
        <v>259</v>
      </c>
      <c r="C342" s="14">
        <v>0</v>
      </c>
      <c r="D342" s="14">
        <v>1</v>
      </c>
      <c r="E342" s="24">
        <v>1</v>
      </c>
    </row>
    <row r="343" spans="1:5" x14ac:dyDescent="0.3">
      <c r="A343" s="186"/>
      <c r="B343" s="13" t="s">
        <v>260</v>
      </c>
      <c r="C343" s="14">
        <v>0</v>
      </c>
      <c r="D343" s="14">
        <v>0</v>
      </c>
      <c r="E343" s="24">
        <v>0</v>
      </c>
    </row>
    <row r="344" spans="1:5" x14ac:dyDescent="0.3">
      <c r="A344" s="187"/>
      <c r="B344" s="13" t="s">
        <v>261</v>
      </c>
      <c r="C344" s="14">
        <v>9</v>
      </c>
      <c r="D344" s="14">
        <v>15</v>
      </c>
      <c r="E344" s="24">
        <v>2</v>
      </c>
    </row>
    <row r="345" spans="1:5" x14ac:dyDescent="0.3">
      <c r="A345" s="185" t="s">
        <v>262</v>
      </c>
      <c r="B345" s="13" t="s">
        <v>263</v>
      </c>
      <c r="C345" s="14">
        <v>1</v>
      </c>
      <c r="D345" s="14">
        <v>0</v>
      </c>
      <c r="E345" s="24">
        <v>0</v>
      </c>
    </row>
    <row r="346" spans="1:5" x14ac:dyDescent="0.3">
      <c r="A346" s="186"/>
      <c r="B346" s="13" t="s">
        <v>264</v>
      </c>
      <c r="C346" s="14">
        <v>0</v>
      </c>
      <c r="D346" s="14">
        <v>1</v>
      </c>
      <c r="E346" s="24">
        <v>0</v>
      </c>
    </row>
    <row r="347" spans="1:5" x14ac:dyDescent="0.3">
      <c r="A347" s="186"/>
      <c r="B347" s="13" t="s">
        <v>265</v>
      </c>
      <c r="C347" s="14">
        <v>1</v>
      </c>
      <c r="D347" s="14">
        <v>2</v>
      </c>
      <c r="E347" s="24">
        <v>0</v>
      </c>
    </row>
    <row r="348" spans="1:5" x14ac:dyDescent="0.3">
      <c r="A348" s="186"/>
      <c r="B348" s="13" t="s">
        <v>266</v>
      </c>
      <c r="C348" s="14">
        <v>0</v>
      </c>
      <c r="D348" s="14">
        <v>0</v>
      </c>
      <c r="E348" s="24">
        <v>0</v>
      </c>
    </row>
    <row r="349" spans="1:5" x14ac:dyDescent="0.3">
      <c r="A349" s="186"/>
      <c r="B349" s="13" t="s">
        <v>267</v>
      </c>
      <c r="C349" s="14">
        <v>0</v>
      </c>
      <c r="D349" s="14">
        <v>0</v>
      </c>
      <c r="E349" s="24">
        <v>0</v>
      </c>
    </row>
    <row r="350" spans="1:5" x14ac:dyDescent="0.3">
      <c r="A350" s="186"/>
      <c r="B350" s="13" t="s">
        <v>268</v>
      </c>
      <c r="C350" s="14">
        <v>4</v>
      </c>
      <c r="D350" s="14">
        <v>9</v>
      </c>
      <c r="E350" s="24">
        <v>0</v>
      </c>
    </row>
    <row r="351" spans="1:5" x14ac:dyDescent="0.3">
      <c r="A351" s="186"/>
      <c r="B351" s="13" t="s">
        <v>269</v>
      </c>
      <c r="C351" s="14">
        <v>1</v>
      </c>
      <c r="D351" s="14">
        <v>3</v>
      </c>
      <c r="E351" s="24">
        <v>0</v>
      </c>
    </row>
    <row r="352" spans="1:5" x14ac:dyDescent="0.3">
      <c r="A352" s="186"/>
      <c r="B352" s="13" t="s">
        <v>270</v>
      </c>
      <c r="C352" s="14">
        <v>0</v>
      </c>
      <c r="D352" s="14">
        <v>0</v>
      </c>
      <c r="E352" s="24">
        <v>0</v>
      </c>
    </row>
    <row r="353" spans="1:5" x14ac:dyDescent="0.3">
      <c r="A353" s="186"/>
      <c r="B353" s="13" t="s">
        <v>271</v>
      </c>
      <c r="C353" s="14">
        <v>0</v>
      </c>
      <c r="D353" s="14">
        <v>1</v>
      </c>
      <c r="E353" s="24">
        <v>0</v>
      </c>
    </row>
    <row r="354" spans="1:5" x14ac:dyDescent="0.3">
      <c r="A354" s="186"/>
      <c r="B354" s="13" t="s">
        <v>272</v>
      </c>
      <c r="C354" s="14">
        <v>0</v>
      </c>
      <c r="D354" s="14">
        <v>0</v>
      </c>
      <c r="E354" s="24">
        <v>0</v>
      </c>
    </row>
    <row r="355" spans="1:5" x14ac:dyDescent="0.3">
      <c r="A355" s="187"/>
      <c r="B355" s="13" t="s">
        <v>273</v>
      </c>
      <c r="C355" s="14">
        <v>0</v>
      </c>
      <c r="D355" s="14">
        <v>0</v>
      </c>
      <c r="E355" s="24">
        <v>0</v>
      </c>
    </row>
    <row r="356" spans="1:5" x14ac:dyDescent="0.3">
      <c r="A356" s="185" t="s">
        <v>274</v>
      </c>
      <c r="B356" s="13" t="s">
        <v>275</v>
      </c>
      <c r="C356" s="14">
        <v>42</v>
      </c>
      <c r="D356" s="14">
        <v>71</v>
      </c>
      <c r="E356" s="24">
        <v>0</v>
      </c>
    </row>
    <row r="357" spans="1:5" x14ac:dyDescent="0.3">
      <c r="A357" s="186"/>
      <c r="B357" s="13" t="s">
        <v>276</v>
      </c>
      <c r="C357" s="14">
        <v>0</v>
      </c>
      <c r="D357" s="14">
        <v>0</v>
      </c>
      <c r="E357" s="24">
        <v>0</v>
      </c>
    </row>
    <row r="358" spans="1:5" x14ac:dyDescent="0.3">
      <c r="A358" s="186"/>
      <c r="B358" s="13" t="s">
        <v>277</v>
      </c>
      <c r="C358" s="14">
        <v>0</v>
      </c>
      <c r="D358" s="14">
        <v>0</v>
      </c>
      <c r="E358" s="24">
        <v>0</v>
      </c>
    </row>
    <row r="359" spans="1:5" x14ac:dyDescent="0.3">
      <c r="A359" s="186"/>
      <c r="B359" s="13" t="s">
        <v>278</v>
      </c>
      <c r="C359" s="14">
        <v>11</v>
      </c>
      <c r="D359" s="14">
        <v>12</v>
      </c>
      <c r="E359" s="24">
        <v>0</v>
      </c>
    </row>
    <row r="360" spans="1:5" x14ac:dyDescent="0.3">
      <c r="A360" s="186"/>
      <c r="B360" s="13" t="s">
        <v>279</v>
      </c>
      <c r="C360" s="14">
        <v>0</v>
      </c>
      <c r="D360" s="14">
        <v>0</v>
      </c>
      <c r="E360" s="24">
        <v>0</v>
      </c>
    </row>
    <row r="361" spans="1:5" x14ac:dyDescent="0.3">
      <c r="A361" s="186"/>
      <c r="B361" s="13" t="s">
        <v>280</v>
      </c>
      <c r="C361" s="14">
        <v>0</v>
      </c>
      <c r="D361" s="14">
        <v>0</v>
      </c>
      <c r="E361" s="24">
        <v>0</v>
      </c>
    </row>
    <row r="362" spans="1:5" x14ac:dyDescent="0.3">
      <c r="A362" s="186"/>
      <c r="B362" s="13" t="s">
        <v>281</v>
      </c>
      <c r="C362" s="14">
        <v>0</v>
      </c>
      <c r="D362" s="14">
        <v>0</v>
      </c>
      <c r="E362" s="24">
        <v>0</v>
      </c>
    </row>
    <row r="363" spans="1:5" x14ac:dyDescent="0.3">
      <c r="A363" s="186"/>
      <c r="B363" s="13" t="s">
        <v>282</v>
      </c>
      <c r="C363" s="14">
        <v>0</v>
      </c>
      <c r="D363" s="14">
        <v>0</v>
      </c>
      <c r="E363" s="24">
        <v>0</v>
      </c>
    </row>
    <row r="364" spans="1:5" x14ac:dyDescent="0.3">
      <c r="A364" s="187"/>
      <c r="B364" s="13" t="s">
        <v>283</v>
      </c>
      <c r="C364" s="14">
        <v>0</v>
      </c>
      <c r="D364" s="14">
        <v>0</v>
      </c>
      <c r="E364" s="24">
        <v>0</v>
      </c>
    </row>
    <row r="365" spans="1:5" x14ac:dyDescent="0.3">
      <c r="A365" s="185" t="s">
        <v>284</v>
      </c>
      <c r="B365" s="13" t="s">
        <v>285</v>
      </c>
      <c r="C365" s="14">
        <v>0</v>
      </c>
      <c r="D365" s="14">
        <v>0</v>
      </c>
      <c r="E365" s="24">
        <v>0</v>
      </c>
    </row>
    <row r="366" spans="1:5" x14ac:dyDescent="0.3">
      <c r="A366" s="186"/>
      <c r="B366" s="13" t="s">
        <v>286</v>
      </c>
      <c r="C366" s="14">
        <v>3</v>
      </c>
      <c r="D366" s="14">
        <v>2</v>
      </c>
      <c r="E366" s="24">
        <v>0</v>
      </c>
    </row>
    <row r="367" spans="1:5" x14ac:dyDescent="0.3">
      <c r="A367" s="186"/>
      <c r="B367" s="13" t="s">
        <v>287</v>
      </c>
      <c r="C367" s="14">
        <v>9</v>
      </c>
      <c r="D367" s="14">
        <v>9</v>
      </c>
      <c r="E367" s="24">
        <v>0</v>
      </c>
    </row>
    <row r="368" spans="1:5" x14ac:dyDescent="0.3">
      <c r="A368" s="186"/>
      <c r="B368" s="13" t="s">
        <v>288</v>
      </c>
      <c r="C368" s="14">
        <v>3</v>
      </c>
      <c r="D368" s="14">
        <v>2</v>
      </c>
      <c r="E368" s="24">
        <v>0</v>
      </c>
    </row>
    <row r="369" spans="1:5" x14ac:dyDescent="0.3">
      <c r="A369" s="186"/>
      <c r="B369" s="13" t="s">
        <v>204</v>
      </c>
      <c r="C369" s="14">
        <v>64</v>
      </c>
      <c r="D369" s="14">
        <v>3</v>
      </c>
      <c r="E369" s="24">
        <v>0</v>
      </c>
    </row>
    <row r="370" spans="1:5" x14ac:dyDescent="0.3">
      <c r="A370" s="186"/>
      <c r="B370" s="13" t="s">
        <v>289</v>
      </c>
      <c r="C370" s="14">
        <v>0</v>
      </c>
      <c r="D370" s="14">
        <v>0</v>
      </c>
      <c r="E370" s="24">
        <v>0</v>
      </c>
    </row>
    <row r="371" spans="1:5" x14ac:dyDescent="0.3">
      <c r="A371" s="186"/>
      <c r="B371" s="13" t="s">
        <v>290</v>
      </c>
      <c r="C371" s="14">
        <v>0</v>
      </c>
      <c r="D371" s="14">
        <v>0</v>
      </c>
      <c r="E371" s="24">
        <v>0</v>
      </c>
    </row>
    <row r="372" spans="1:5" x14ac:dyDescent="0.3">
      <c r="A372" s="186"/>
      <c r="B372" s="13" t="s">
        <v>291</v>
      </c>
      <c r="C372" s="14">
        <v>87</v>
      </c>
      <c r="D372" s="14">
        <v>97</v>
      </c>
      <c r="E372" s="24">
        <v>0</v>
      </c>
    </row>
    <row r="373" spans="1:5" x14ac:dyDescent="0.3">
      <c r="A373" s="186"/>
      <c r="B373" s="13" t="s">
        <v>292</v>
      </c>
      <c r="C373" s="14">
        <v>3</v>
      </c>
      <c r="D373" s="14">
        <v>2</v>
      </c>
      <c r="E373" s="24">
        <v>0</v>
      </c>
    </row>
    <row r="374" spans="1:5" x14ac:dyDescent="0.3">
      <c r="A374" s="186"/>
      <c r="B374" s="13" t="s">
        <v>293</v>
      </c>
      <c r="C374" s="14">
        <v>0</v>
      </c>
      <c r="D374" s="14">
        <v>0</v>
      </c>
      <c r="E374" s="24">
        <v>0</v>
      </c>
    </row>
    <row r="375" spans="1:5" x14ac:dyDescent="0.3">
      <c r="A375" s="186"/>
      <c r="B375" s="13" t="s">
        <v>294</v>
      </c>
      <c r="C375" s="14">
        <v>0</v>
      </c>
      <c r="D375" s="14">
        <v>0</v>
      </c>
      <c r="E375" s="24">
        <v>0</v>
      </c>
    </row>
    <row r="376" spans="1:5" x14ac:dyDescent="0.3">
      <c r="A376" s="186"/>
      <c r="B376" s="13" t="s">
        <v>295</v>
      </c>
      <c r="C376" s="14">
        <v>0</v>
      </c>
      <c r="D376" s="14">
        <v>0</v>
      </c>
      <c r="E376" s="24">
        <v>0</v>
      </c>
    </row>
    <row r="377" spans="1:5" x14ac:dyDescent="0.3">
      <c r="A377" s="187"/>
      <c r="B377" s="13" t="s">
        <v>296</v>
      </c>
      <c r="C377" s="14">
        <v>0</v>
      </c>
      <c r="D377" s="14">
        <v>0</v>
      </c>
      <c r="E377" s="24">
        <v>0</v>
      </c>
    </row>
  </sheetData>
  <sheetProtection algorithmName="SHA-512" hashValue="bASV9HAln4LR4QKbSXS1uYC/5O9aVwJHXOr1E42dISemyRW3fC29ThMffeTLg5N4s7zBwkFfeHWQB6IrbhCNGg==" saltValue="GjN77PePHMOEZKTvmqE/5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2093-F7B0-4D56-B76A-9C2679163DE1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hidden="1" customWidth="1"/>
    <col min="20" max="20" width="7.88671875" style="156" hidden="1" customWidth="1"/>
    <col min="21" max="22" width="0" style="156" hidden="1" customWidth="1"/>
    <col min="23" max="23" width="51.33203125" style="156" hidden="1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1816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1805</v>
      </c>
      <c r="D3" s="218"/>
      <c r="F3" s="218" t="s">
        <v>1222</v>
      </c>
      <c r="G3" s="218"/>
      <c r="H3" s="159"/>
      <c r="I3" s="160"/>
      <c r="J3" s="160"/>
      <c r="K3" s="160" t="s">
        <v>1806</v>
      </c>
      <c r="L3" s="160"/>
      <c r="M3" s="160"/>
      <c r="N3" s="160"/>
      <c r="O3" s="160"/>
      <c r="P3" s="160" t="s">
        <v>1807</v>
      </c>
      <c r="Q3" s="160"/>
      <c r="R3" s="160"/>
      <c r="S3" s="160"/>
      <c r="T3" s="160"/>
      <c r="U3" s="160" t="s">
        <v>1808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1809</v>
      </c>
    </row>
    <row r="4" spans="1:30" x14ac:dyDescent="0.25">
      <c r="C4" s="161" t="s">
        <v>8</v>
      </c>
      <c r="D4" s="162">
        <f>DatosViolenciaGénero!C7</f>
        <v>2190</v>
      </c>
      <c r="F4" s="161" t="s">
        <v>1811</v>
      </c>
      <c r="G4" s="163">
        <f>DatosViolenciaGénero!E82</f>
        <v>149</v>
      </c>
      <c r="H4" s="164"/>
    </row>
    <row r="5" spans="1:30" x14ac:dyDescent="0.25">
      <c r="C5" s="161" t="s">
        <v>35</v>
      </c>
      <c r="D5" s="162">
        <f>DatosViolenciaGénero!C5</f>
        <v>1440</v>
      </c>
      <c r="F5" s="161" t="s">
        <v>1812</v>
      </c>
      <c r="G5" s="163">
        <f>DatosViolenciaGénero!F82</f>
        <v>747</v>
      </c>
      <c r="H5" s="164"/>
    </row>
    <row r="6" spans="1:30" ht="26.4" x14ac:dyDescent="0.25">
      <c r="C6" s="161" t="s">
        <v>1813</v>
      </c>
      <c r="D6" s="171">
        <f>DatosViolenciaGénero!C8</f>
        <v>289</v>
      </c>
    </row>
    <row r="7" spans="1:30" x14ac:dyDescent="0.25">
      <c r="C7" s="161" t="s">
        <v>55</v>
      </c>
      <c r="D7" s="171">
        <f>DatosViolenciaGénero!C9</f>
        <v>3</v>
      </c>
    </row>
    <row r="8" spans="1:30" x14ac:dyDescent="0.25">
      <c r="C8" s="161" t="s">
        <v>1817</v>
      </c>
      <c r="D8" s="162">
        <f>DatosViolenciaGénero!C11</f>
        <v>0</v>
      </c>
    </row>
    <row r="9" spans="1:30" x14ac:dyDescent="0.25">
      <c r="C9" s="161" t="s">
        <v>1818</v>
      </c>
      <c r="D9" s="162">
        <f>DatosViolenciaGénero!C12</f>
        <v>2</v>
      </c>
    </row>
    <row r="10" spans="1:30" x14ac:dyDescent="0.25">
      <c r="C10" s="161" t="s">
        <v>1810</v>
      </c>
      <c r="D10" s="171">
        <f>DatosViolenciaGénero!C6</f>
        <v>171</v>
      </c>
    </row>
    <row r="11" spans="1:30" x14ac:dyDescent="0.25">
      <c r="C11" s="161" t="s">
        <v>1814</v>
      </c>
      <c r="D11" s="171">
        <f>DatosViolenciaGénero!C10</f>
        <v>1</v>
      </c>
    </row>
    <row r="20" spans="3:32" x14ac:dyDescent="0.25">
      <c r="C20" s="166"/>
      <c r="D20" s="166"/>
    </row>
    <row r="21" spans="3:32" x14ac:dyDescent="0.25">
      <c r="C21" s="167"/>
      <c r="D21" s="167"/>
    </row>
    <row r="22" spans="3:32" s="166" customFormat="1" ht="12.75" customHeight="1" x14ac:dyDescent="0.25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5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5">
      <c r="AB24" s="154"/>
    </row>
    <row r="25" spans="3:32" ht="15.6" x14ac:dyDescent="0.3">
      <c r="I25" s="168"/>
      <c r="J25" s="168"/>
      <c r="K25" s="169" t="s">
        <v>1773</v>
      </c>
      <c r="L25" s="170">
        <v>0</v>
      </c>
      <c r="M25" s="168"/>
      <c r="N25" s="168"/>
      <c r="O25" s="168"/>
      <c r="P25" s="169" t="s">
        <v>1773</v>
      </c>
      <c r="Q25" s="170">
        <v>0</v>
      </c>
      <c r="R25" s="168"/>
      <c r="S25" s="168"/>
      <c r="T25" s="168"/>
      <c r="U25" s="169" t="s">
        <v>1773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1773</v>
      </c>
      <c r="AF25" s="170">
        <v>0</v>
      </c>
    </row>
  </sheetData>
  <sheetProtection algorithmName="SHA-512" hashValue="q1TDZP53m1+ebcA42R6lY47kHJDmTqQLznl9vElvW5SUISyRKRzfWacLpN+j2qqOTOTZrbSMjSIDKyjwxNaNVw==" saltValue="qCMHIBhe0kEAR0sTv7WbK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1387B-B321-44A5-8017-596DC021E2E6}">
  <dimension ref="A1:Z25"/>
  <sheetViews>
    <sheetView showGridLines="0" showRowColHeaders="0" workbookViewId="0">
      <selection activeCell="E31" sqref="E31"/>
    </sheetView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441406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441406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44140625" style="140" customWidth="1"/>
    <col min="26" max="26" width="2.6640625" style="140" customWidth="1"/>
    <col min="27" max="16384" width="11.44140625" style="107"/>
  </cols>
  <sheetData>
    <row r="1" spans="1:26" x14ac:dyDescent="0.25">
      <c r="A1" s="139"/>
      <c r="C1" s="213" t="s">
        <v>1819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" customHeight="1" x14ac:dyDescent="0.2">
      <c r="A3" s="131"/>
      <c r="B3" s="131"/>
      <c r="C3" s="131" t="s">
        <v>1820</v>
      </c>
      <c r="D3" s="131"/>
      <c r="E3" s="131"/>
      <c r="F3" s="131"/>
      <c r="G3" s="131"/>
      <c r="H3" s="131" t="s">
        <v>1821</v>
      </c>
      <c r="I3" s="131"/>
      <c r="J3" s="131"/>
      <c r="K3" s="131"/>
      <c r="L3" s="131"/>
      <c r="M3" s="131" t="s">
        <v>1809</v>
      </c>
      <c r="N3" s="131"/>
      <c r="O3" s="131"/>
      <c r="P3" s="131"/>
      <c r="Q3" s="131"/>
      <c r="R3" s="131" t="s">
        <v>1822</v>
      </c>
      <c r="S3" s="131"/>
      <c r="T3" s="131"/>
      <c r="U3" s="131"/>
      <c r="V3" s="131"/>
      <c r="W3" s="131" t="s">
        <v>1823</v>
      </c>
      <c r="X3" s="131"/>
      <c r="Y3" s="131"/>
      <c r="Z3" s="131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6" x14ac:dyDescent="0.3">
      <c r="A25" s="142"/>
      <c r="B25" s="142"/>
      <c r="C25" s="137" t="s">
        <v>1773</v>
      </c>
      <c r="D25" s="138">
        <v>0</v>
      </c>
      <c r="E25" s="142"/>
      <c r="F25" s="142"/>
      <c r="G25" s="142"/>
      <c r="H25" s="137" t="s">
        <v>1773</v>
      </c>
      <c r="I25" s="138">
        <v>0</v>
      </c>
      <c r="J25" s="142"/>
      <c r="K25" s="142"/>
      <c r="L25" s="142"/>
      <c r="M25" s="137" t="s">
        <v>1773</v>
      </c>
      <c r="N25" s="138">
        <v>0</v>
      </c>
      <c r="O25" s="142"/>
      <c r="P25" s="142"/>
      <c r="Q25" s="142"/>
      <c r="R25" s="137" t="s">
        <v>1773</v>
      </c>
      <c r="S25" s="138">
        <v>0</v>
      </c>
      <c r="T25" s="142"/>
      <c r="U25" s="142"/>
      <c r="V25" s="142"/>
      <c r="W25" s="137" t="s">
        <v>1773</v>
      </c>
      <c r="X25" s="138">
        <v>0</v>
      </c>
      <c r="Y25" s="142"/>
      <c r="Z25" s="142"/>
    </row>
  </sheetData>
  <sheetProtection algorithmName="SHA-512" hashValue="mByp4wB7ndCpW4P+qpWIb/EyPJuU3gn9BdLRopoub3rC99QeUemB9Y6Xjr2Gfe28ULJfFNwmE2z69IljgzGqsA==" saltValue="oOQJ+nnTo4NGnHzASxFub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5C6F-478A-4E8A-8A70-9A64894F4A98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4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4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4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4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4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4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4.33203125" style="140" customWidth="1"/>
    <col min="61" max="61" width="2.6640625" style="140" customWidth="1"/>
    <col min="62" max="16384" width="11.44140625" style="107"/>
  </cols>
  <sheetData>
    <row r="1" spans="1:61" x14ac:dyDescent="0.25">
      <c r="A1" s="139"/>
      <c r="C1" s="213" t="s">
        <v>1824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1613</v>
      </c>
      <c r="I3" s="131"/>
      <c r="J3" s="131"/>
      <c r="K3" s="131"/>
      <c r="L3" s="131"/>
      <c r="M3" s="131" t="s">
        <v>1825</v>
      </c>
      <c r="N3" s="131"/>
      <c r="O3" s="131"/>
      <c r="P3" s="131"/>
      <c r="Q3" s="131"/>
      <c r="R3" s="131" t="s">
        <v>1826</v>
      </c>
      <c r="S3" s="131"/>
      <c r="T3" s="131"/>
      <c r="U3" s="131"/>
      <c r="V3" s="131"/>
      <c r="W3" s="131" t="s">
        <v>1827</v>
      </c>
      <c r="X3" s="131"/>
      <c r="Y3" s="131"/>
      <c r="Z3" s="131"/>
      <c r="AA3" s="131"/>
      <c r="AB3" s="131" t="s">
        <v>1617</v>
      </c>
      <c r="AC3" s="131"/>
      <c r="AD3" s="131"/>
      <c r="AE3" s="131"/>
      <c r="AF3" s="131"/>
      <c r="AG3" s="131" t="s">
        <v>1618</v>
      </c>
      <c r="AH3" s="131"/>
      <c r="AI3" s="131"/>
      <c r="AJ3" s="131"/>
      <c r="AK3" s="131"/>
      <c r="AL3" s="131" t="s">
        <v>1619</v>
      </c>
      <c r="AM3" s="131"/>
      <c r="AN3" s="131"/>
      <c r="AO3" s="131"/>
      <c r="AP3" s="131"/>
      <c r="AQ3" s="131" t="s">
        <v>1620</v>
      </c>
      <c r="AR3" s="131"/>
      <c r="AS3" s="131"/>
      <c r="AT3" s="131"/>
      <c r="AU3" s="131"/>
      <c r="AV3" s="131" t="s">
        <v>1809</v>
      </c>
      <c r="AW3" s="131"/>
      <c r="AX3" s="131"/>
      <c r="AY3" s="131"/>
      <c r="AZ3" s="131"/>
      <c r="BA3" s="131" t="s">
        <v>1621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6" x14ac:dyDescent="0.3">
      <c r="A25" s="142"/>
      <c r="B25" s="142"/>
      <c r="C25" s="137" t="s">
        <v>1773</v>
      </c>
      <c r="D25" s="138">
        <v>0</v>
      </c>
      <c r="E25" s="142"/>
      <c r="F25" s="142"/>
      <c r="G25" s="142"/>
      <c r="H25" s="137" t="s">
        <v>1773</v>
      </c>
      <c r="I25" s="138">
        <v>0</v>
      </c>
      <c r="J25" s="142"/>
      <c r="K25" s="142"/>
      <c r="L25" s="142"/>
      <c r="M25" s="137" t="s">
        <v>1773</v>
      </c>
      <c r="N25" s="138">
        <v>0</v>
      </c>
      <c r="O25" s="142"/>
      <c r="P25" s="142"/>
      <c r="Q25" s="142"/>
      <c r="R25" s="137" t="s">
        <v>1773</v>
      </c>
      <c r="S25" s="138">
        <v>0</v>
      </c>
      <c r="T25" s="142"/>
      <c r="U25" s="142"/>
      <c r="V25" s="142"/>
      <c r="W25" s="137" t="s">
        <v>1773</v>
      </c>
      <c r="X25" s="138">
        <v>0</v>
      </c>
      <c r="Y25" s="142"/>
      <c r="Z25" s="142"/>
      <c r="AA25" s="142"/>
      <c r="AB25" s="137" t="s">
        <v>1773</v>
      </c>
      <c r="AC25" s="138">
        <v>0</v>
      </c>
      <c r="AD25" s="142"/>
      <c r="AE25" s="142"/>
      <c r="AF25" s="142"/>
      <c r="AG25" s="137" t="s">
        <v>1773</v>
      </c>
      <c r="AH25" s="138">
        <v>0</v>
      </c>
      <c r="AI25" s="142"/>
      <c r="AJ25" s="142"/>
      <c r="AK25" s="142"/>
      <c r="AL25" s="137" t="s">
        <v>1773</v>
      </c>
      <c r="AM25" s="138">
        <v>0</v>
      </c>
      <c r="AN25" s="142"/>
      <c r="AO25" s="142"/>
      <c r="AP25" s="142"/>
      <c r="AQ25" s="137" t="s">
        <v>1773</v>
      </c>
      <c r="AR25" s="138">
        <v>0</v>
      </c>
      <c r="AS25" s="142"/>
      <c r="AT25" s="142"/>
      <c r="AU25" s="142"/>
      <c r="AV25" s="137" t="s">
        <v>1773</v>
      </c>
      <c r="AW25" s="138">
        <v>0</v>
      </c>
      <c r="AX25" s="142"/>
      <c r="AY25" s="142"/>
      <c r="AZ25" s="142"/>
      <c r="BA25" s="137" t="s">
        <v>1773</v>
      </c>
      <c r="BB25" s="138">
        <v>0</v>
      </c>
      <c r="BC25" s="142"/>
      <c r="BD25" s="142"/>
      <c r="BE25" s="142"/>
      <c r="BF25" s="137" t="s">
        <v>1773</v>
      </c>
      <c r="BG25" s="138">
        <v>0</v>
      </c>
      <c r="BH25" s="142"/>
      <c r="BI25" s="142"/>
    </row>
  </sheetData>
  <sheetProtection algorithmName="SHA-512" hashValue="kuxQJB1bFq3D7ip7/AuYpMf+oRgzQO1mdGvnrdJchEeCvM4SL+5SNkMAqTs8cwZO7twkS+jN4vx34eGiXC3MAQ==" saltValue="8wSM42hHST/qhcjRCn17N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D718-2FBF-4B2E-B8C0-62B2FF6DE124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7" width="11.44140625" style="140"/>
    <col min="18" max="18" width="11.44140625" style="91"/>
    <col min="19" max="19" width="2.6640625" style="140" customWidth="1"/>
    <col min="20" max="20" width="7.88671875" style="140" customWidth="1"/>
    <col min="21" max="25" width="11.44140625" style="140"/>
    <col min="26" max="16384" width="11.44140625" style="91"/>
  </cols>
  <sheetData>
    <row r="1" spans="1:26" x14ac:dyDescent="0.25">
      <c r="A1" s="139"/>
      <c r="C1" s="213" t="s">
        <v>1828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5">
      <c r="A3" s="131"/>
      <c r="B3" s="131"/>
      <c r="C3" s="131" t="s">
        <v>1809</v>
      </c>
      <c r="D3" s="131"/>
      <c r="E3" s="131"/>
      <c r="F3" s="131"/>
      <c r="G3" s="131"/>
      <c r="H3" s="131" t="s">
        <v>1829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5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5">
      <c r="M6" s="176">
        <f>DatosMedioAmbiente!C53</f>
        <v>0</v>
      </c>
      <c r="N6" s="176">
        <f>DatosMedioAmbiente!C55</f>
        <v>10</v>
      </c>
      <c r="O6" s="176">
        <f>DatosMedioAmbiente!C57</f>
        <v>8</v>
      </c>
      <c r="P6" s="176">
        <f>DatosMedioAmbiente!C59</f>
        <v>12</v>
      </c>
      <c r="Q6" s="176">
        <f>DatosMedioAmbiente!C61</f>
        <v>10</v>
      </c>
      <c r="R6" s="176">
        <f>DatosMedioAmbiente!C63</f>
        <v>10</v>
      </c>
      <c r="S6" s="174"/>
      <c r="U6" s="177">
        <f>DatosMedioAmbiente!C54</f>
        <v>1</v>
      </c>
      <c r="V6" s="177">
        <f>DatosMedioAmbiente!C56</f>
        <v>5</v>
      </c>
      <c r="W6" s="177">
        <f>DatosMedioAmbiente!C58</f>
        <v>1</v>
      </c>
      <c r="X6" s="177">
        <f>DatosMedioAmbiente!C60</f>
        <v>6</v>
      </c>
      <c r="Y6" s="177">
        <f>DatosMedioAmbiente!C62</f>
        <v>3</v>
      </c>
      <c r="Z6" s="177">
        <f>DatosMedioAmbiente!C64</f>
        <v>5</v>
      </c>
    </row>
    <row r="25" spans="1:20" s="91" customFormat="1" ht="15.6" x14ac:dyDescent="0.3">
      <c r="A25" s="142"/>
      <c r="B25" s="142"/>
      <c r="C25" s="137" t="s">
        <v>1773</v>
      </c>
      <c r="D25" s="138">
        <v>0</v>
      </c>
      <c r="E25" s="142"/>
      <c r="F25" s="142"/>
      <c r="G25" s="142"/>
      <c r="H25" s="137" t="s">
        <v>1773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RuvoAmZQtPwpk4lCIuO9KF66/NpKnw4WW8u+O/RFD5Tot67ZIFig/qVWeWmyx5c6rtSTXmqSLUlOCGjM+Yci3Q==" saltValue="N4nDRumga4l5/AC087ar9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C705-6DC3-49DC-B901-A3E62AF2BC16}">
  <dimension ref="A1:BI17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1" customWidth="1"/>
    <col min="19" max="20" width="25.109375" style="91" customWidth="1"/>
    <col min="21" max="21" width="14.44140625" style="91" customWidth="1"/>
    <col min="22" max="22" width="20.44140625" style="91" customWidth="1"/>
    <col min="23" max="23" width="16.6640625" style="91" customWidth="1"/>
    <col min="24" max="24" width="5.33203125" style="91" customWidth="1"/>
    <col min="25" max="25" width="4" style="91" customWidth="1"/>
    <col min="26" max="26" width="13.6640625" style="91" customWidth="1"/>
    <col min="27" max="27" width="22.109375" style="91" customWidth="1"/>
    <col min="28" max="16384" width="11.5546875" style="91"/>
  </cols>
  <sheetData>
    <row r="1" spans="1:61" s="104" customFormat="1" ht="92.4" x14ac:dyDescent="0.3">
      <c r="A1" s="104" t="s">
        <v>1680</v>
      </c>
      <c r="B1" s="104" t="s">
        <v>1681</v>
      </c>
      <c r="C1" s="104" t="s">
        <v>1682</v>
      </c>
      <c r="D1" s="104" t="s">
        <v>1683</v>
      </c>
      <c r="E1" s="104" t="s">
        <v>1684</v>
      </c>
      <c r="F1" s="104" t="s">
        <v>1685</v>
      </c>
      <c r="G1" s="104" t="s">
        <v>1686</v>
      </c>
      <c r="H1" s="104" t="s">
        <v>1687</v>
      </c>
      <c r="I1" s="104" t="s">
        <v>1688</v>
      </c>
      <c r="J1" s="104" t="s">
        <v>1689</v>
      </c>
      <c r="K1" s="104" t="s">
        <v>1690</v>
      </c>
      <c r="L1" s="104" t="s">
        <v>1691</v>
      </c>
      <c r="M1" s="104" t="s">
        <v>1692</v>
      </c>
      <c r="N1" s="104" t="s">
        <v>1693</v>
      </c>
      <c r="O1" s="104" t="s">
        <v>1694</v>
      </c>
      <c r="P1" s="104" t="s">
        <v>1695</v>
      </c>
      <c r="Q1" s="104" t="s">
        <v>1696</v>
      </c>
      <c r="R1" s="104" t="s">
        <v>1697</v>
      </c>
      <c r="S1" s="104" t="s">
        <v>1698</v>
      </c>
      <c r="T1" s="104" t="s">
        <v>1699</v>
      </c>
      <c r="U1" s="104" t="s">
        <v>1700</v>
      </c>
      <c r="V1" s="104" t="s">
        <v>1701</v>
      </c>
      <c r="W1" s="104" t="s">
        <v>1702</v>
      </c>
      <c r="AA1" s="104" t="s">
        <v>1703</v>
      </c>
      <c r="AB1" s="104" t="s">
        <v>1704</v>
      </c>
      <c r="AC1" s="104" t="s">
        <v>1705</v>
      </c>
      <c r="AD1" s="104" t="s">
        <v>1706</v>
      </c>
      <c r="AE1" s="104" t="s">
        <v>1707</v>
      </c>
      <c r="AF1" s="104" t="s">
        <v>1708</v>
      </c>
      <c r="AI1" s="104" t="s">
        <v>1709</v>
      </c>
      <c r="AL1" s="104" t="s">
        <v>1710</v>
      </c>
      <c r="AM1" s="104" t="s">
        <v>1711</v>
      </c>
      <c r="AN1" s="104" t="s">
        <v>1712</v>
      </c>
      <c r="AO1" s="104" t="s">
        <v>1713</v>
      </c>
      <c r="AP1" s="104" t="s">
        <v>1714</v>
      </c>
      <c r="AQ1" s="104" t="s">
        <v>1715</v>
      </c>
      <c r="AR1" s="104" t="s">
        <v>1716</v>
      </c>
      <c r="AS1" s="104" t="s">
        <v>1717</v>
      </c>
      <c r="AT1" s="104" t="s">
        <v>1718</v>
      </c>
      <c r="AU1" s="104" t="s">
        <v>1719</v>
      </c>
      <c r="AV1" s="104" t="s">
        <v>1720</v>
      </c>
      <c r="AW1" s="104" t="s">
        <v>1721</v>
      </c>
      <c r="AX1" s="104" t="s">
        <v>1722</v>
      </c>
      <c r="AY1" s="104" t="s">
        <v>1723</v>
      </c>
      <c r="AZ1" s="104" t="s">
        <v>1724</v>
      </c>
      <c r="BA1" s="104" t="s">
        <v>1725</v>
      </c>
      <c r="BB1" s="104" t="s">
        <v>1726</v>
      </c>
      <c r="BC1" s="104" t="s">
        <v>1727</v>
      </c>
      <c r="BD1" s="104" t="s">
        <v>1728</v>
      </c>
      <c r="BE1" s="104" t="s">
        <v>1729</v>
      </c>
      <c r="BF1" s="104" t="s">
        <v>1730</v>
      </c>
      <c r="BG1" s="104" t="s">
        <v>1731</v>
      </c>
      <c r="BH1" s="104" t="s">
        <v>1732</v>
      </c>
      <c r="BI1" s="104" t="s">
        <v>1733</v>
      </c>
    </row>
    <row r="2" spans="1:61" x14ac:dyDescent="0.25">
      <c r="A2" s="91" t="s">
        <v>1283</v>
      </c>
      <c r="B2" s="91" t="s">
        <v>1751</v>
      </c>
      <c r="C2" s="91" t="s">
        <v>1740</v>
      </c>
      <c r="D2" s="91" t="s">
        <v>1623</v>
      </c>
      <c r="E2" s="91" t="s">
        <v>1623</v>
      </c>
      <c r="F2" s="91" t="s">
        <v>1623</v>
      </c>
      <c r="G2" s="91" t="s">
        <v>1652</v>
      </c>
      <c r="H2" s="91" t="s">
        <v>1652</v>
      </c>
      <c r="I2" s="91" t="s">
        <v>1623</v>
      </c>
      <c r="J2" s="91" t="s">
        <v>1623</v>
      </c>
      <c r="K2" s="91" t="s">
        <v>1623</v>
      </c>
      <c r="L2" s="91" t="s">
        <v>1623</v>
      </c>
      <c r="M2" s="91" t="s">
        <v>1623</v>
      </c>
      <c r="N2" s="91" t="s">
        <v>1623</v>
      </c>
      <c r="O2" s="91" t="s">
        <v>1623</v>
      </c>
      <c r="P2" s="91" t="s">
        <v>1670</v>
      </c>
      <c r="Q2" s="91" t="s">
        <v>1670</v>
      </c>
      <c r="R2" s="91" t="s">
        <v>1035</v>
      </c>
      <c r="S2" s="91" t="s">
        <v>1670</v>
      </c>
      <c r="T2" s="91" t="s">
        <v>1670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V2" s="91" t="s">
        <v>642</v>
      </c>
      <c r="AW2" s="91" t="s">
        <v>1180</v>
      </c>
      <c r="AX2" s="91" t="s">
        <v>1179</v>
      </c>
      <c r="AY2" s="91" t="s">
        <v>15</v>
      </c>
      <c r="AZ2" s="91" t="s">
        <v>1004</v>
      </c>
      <c r="BA2" s="91" t="s">
        <v>77</v>
      </c>
      <c r="BB2" s="91" t="s">
        <v>996</v>
      </c>
      <c r="BC2" s="91" t="s">
        <v>974</v>
      </c>
      <c r="BD2" s="91" t="s">
        <v>329</v>
      </c>
      <c r="BE2" s="91" t="s">
        <v>1661</v>
      </c>
      <c r="BF2" s="91" t="s">
        <v>99</v>
      </c>
      <c r="BG2" s="91" t="s">
        <v>99</v>
      </c>
      <c r="BH2" s="91" t="s">
        <v>1138</v>
      </c>
      <c r="BI2" s="91" t="s">
        <v>1143</v>
      </c>
    </row>
    <row r="3" spans="1:61" x14ac:dyDescent="0.25">
      <c r="A3" s="91" t="s">
        <v>1758</v>
      </c>
      <c r="B3" s="91" t="s">
        <v>1752</v>
      </c>
      <c r="C3" s="91" t="s">
        <v>1741</v>
      </c>
      <c r="D3" s="91" t="s">
        <v>1624</v>
      </c>
      <c r="E3" s="91" t="s">
        <v>1624</v>
      </c>
      <c r="F3" s="91" t="s">
        <v>1657</v>
      </c>
      <c r="G3" s="91" t="s">
        <v>1624</v>
      </c>
      <c r="H3" s="91" t="s">
        <v>1624</v>
      </c>
      <c r="I3" s="91" t="s">
        <v>1624</v>
      </c>
      <c r="J3" s="91" t="s">
        <v>1624</v>
      </c>
      <c r="K3" s="91" t="s">
        <v>1624</v>
      </c>
      <c r="L3" s="91" t="s">
        <v>1627</v>
      </c>
      <c r="M3" s="91" t="s">
        <v>1629</v>
      </c>
      <c r="N3" s="91" t="s">
        <v>1627</v>
      </c>
      <c r="O3" s="91" t="s">
        <v>1624</v>
      </c>
      <c r="P3" s="91" t="s">
        <v>1625</v>
      </c>
      <c r="Q3" s="91" t="s">
        <v>1625</v>
      </c>
      <c r="R3" s="91" t="s">
        <v>1036</v>
      </c>
      <c r="S3" s="91" t="s">
        <v>1625</v>
      </c>
      <c r="T3" s="91" t="s">
        <v>1625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1189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V3" s="91" t="s">
        <v>644</v>
      </c>
      <c r="AW3" s="91" t="s">
        <v>1181</v>
      </c>
      <c r="AX3" s="91" t="s">
        <v>1180</v>
      </c>
      <c r="AY3" s="91" t="s">
        <v>999</v>
      </c>
      <c r="AZ3" s="91" t="s">
        <v>1005</v>
      </c>
      <c r="BA3" s="91" t="s">
        <v>1797</v>
      </c>
      <c r="BC3" s="91" t="s">
        <v>975</v>
      </c>
      <c r="BD3" s="91" t="s">
        <v>956</v>
      </c>
      <c r="BE3" s="91" t="s">
        <v>1662</v>
      </c>
      <c r="BF3" s="91" t="s">
        <v>109</v>
      </c>
      <c r="BG3" s="91" t="s">
        <v>109</v>
      </c>
      <c r="BH3" s="91" t="s">
        <v>1139</v>
      </c>
      <c r="BI3" s="91" t="s">
        <v>1144</v>
      </c>
    </row>
    <row r="4" spans="1:61" x14ac:dyDescent="0.25">
      <c r="A4" s="91" t="s">
        <v>1759</v>
      </c>
      <c r="B4" s="91" t="s">
        <v>1753</v>
      </c>
      <c r="C4" s="91" t="s">
        <v>1742</v>
      </c>
      <c r="D4" s="91" t="s">
        <v>1625</v>
      </c>
      <c r="E4" s="91" t="s">
        <v>1627</v>
      </c>
      <c r="F4" s="91" t="s">
        <v>970</v>
      </c>
      <c r="G4" s="91" t="s">
        <v>1625</v>
      </c>
      <c r="H4" s="91" t="s">
        <v>1625</v>
      </c>
      <c r="I4" s="91" t="s">
        <v>1625</v>
      </c>
      <c r="J4" s="91" t="s">
        <v>1625</v>
      </c>
      <c r="K4" s="91" t="s">
        <v>1627</v>
      </c>
      <c r="L4" s="91" t="s">
        <v>1639</v>
      </c>
      <c r="M4" s="91" t="s">
        <v>1637</v>
      </c>
      <c r="N4" s="91" t="s">
        <v>1629</v>
      </c>
      <c r="O4" s="91" t="s">
        <v>1625</v>
      </c>
      <c r="P4" s="91" t="s">
        <v>1672</v>
      </c>
      <c r="Q4" s="91" t="s">
        <v>1673</v>
      </c>
      <c r="R4" s="91" t="s">
        <v>1037</v>
      </c>
      <c r="S4" s="91" t="s">
        <v>1672</v>
      </c>
      <c r="T4" s="91" t="s">
        <v>1672</v>
      </c>
      <c r="V4" s="91" t="s">
        <v>26</v>
      </c>
      <c r="W4" s="91" t="s">
        <v>1766</v>
      </c>
      <c r="AC4" s="91" t="s">
        <v>1135</v>
      </c>
      <c r="AD4" s="91" t="s">
        <v>646</v>
      </c>
      <c r="AE4" s="91" t="s">
        <v>1181</v>
      </c>
      <c r="AF4" s="91" t="s">
        <v>1122</v>
      </c>
      <c r="AI4" s="91" t="s">
        <v>227</v>
      </c>
      <c r="AL4" s="91" t="s">
        <v>646</v>
      </c>
      <c r="AM4" s="91" t="s">
        <v>646</v>
      </c>
      <c r="AN4" s="91" t="s">
        <v>646</v>
      </c>
      <c r="AO4" s="91" t="s">
        <v>646</v>
      </c>
      <c r="AV4" s="91" t="s">
        <v>646</v>
      </c>
      <c r="AW4" s="91" t="s">
        <v>1182</v>
      </c>
      <c r="AX4" s="91" t="s">
        <v>1181</v>
      </c>
      <c r="AY4" s="91" t="s">
        <v>1000</v>
      </c>
      <c r="AZ4" s="91" t="s">
        <v>1006</v>
      </c>
      <c r="BA4" s="91" t="s">
        <v>1798</v>
      </c>
      <c r="BC4" s="91" t="s">
        <v>1799</v>
      </c>
      <c r="BD4" s="91" t="s">
        <v>957</v>
      </c>
      <c r="BE4" s="91" t="s">
        <v>1663</v>
      </c>
      <c r="BF4" s="91" t="s">
        <v>1055</v>
      </c>
      <c r="BG4" s="91" t="s">
        <v>1055</v>
      </c>
      <c r="BH4" s="91" t="s">
        <v>1140</v>
      </c>
    </row>
    <row r="5" spans="1:61" x14ac:dyDescent="0.25">
      <c r="A5" s="91" t="s">
        <v>1026</v>
      </c>
      <c r="B5" s="91" t="s">
        <v>104</v>
      </c>
      <c r="C5" s="91" t="s">
        <v>169</v>
      </c>
      <c r="D5" s="91" t="s">
        <v>1627</v>
      </c>
      <c r="E5" s="91" t="s">
        <v>970</v>
      </c>
      <c r="F5" s="91" t="s">
        <v>1658</v>
      </c>
      <c r="G5" s="91" t="s">
        <v>1630</v>
      </c>
      <c r="H5" s="91" t="s">
        <v>1630</v>
      </c>
      <c r="I5" s="91" t="s">
        <v>1627</v>
      </c>
      <c r="J5" s="91" t="s">
        <v>1631</v>
      </c>
      <c r="K5" s="91" t="s">
        <v>970</v>
      </c>
      <c r="M5" s="91" t="s">
        <v>1643</v>
      </c>
      <c r="N5" s="91" t="s">
        <v>1641</v>
      </c>
      <c r="O5" s="91" t="s">
        <v>1631</v>
      </c>
      <c r="P5" s="91" t="s">
        <v>1675</v>
      </c>
      <c r="Q5" s="91" t="s">
        <v>1675</v>
      </c>
      <c r="R5" s="91" t="s">
        <v>1038</v>
      </c>
      <c r="S5" s="91" t="s">
        <v>1674</v>
      </c>
      <c r="T5" s="91" t="s">
        <v>1673</v>
      </c>
      <c r="V5" s="91" t="s">
        <v>27</v>
      </c>
      <c r="AD5" s="91" t="s">
        <v>650</v>
      </c>
      <c r="AE5" s="91" t="s">
        <v>1182</v>
      </c>
      <c r="AF5" s="91" t="s">
        <v>1190</v>
      </c>
      <c r="AI5" s="91" t="s">
        <v>233</v>
      </c>
      <c r="AL5" s="91" t="s">
        <v>648</v>
      </c>
      <c r="AM5" s="91" t="s">
        <v>648</v>
      </c>
      <c r="AN5" s="91" t="s">
        <v>648</v>
      </c>
      <c r="AO5" s="91" t="s">
        <v>648</v>
      </c>
      <c r="AV5" s="91" t="s">
        <v>648</v>
      </c>
      <c r="AW5" s="91" t="s">
        <v>610</v>
      </c>
      <c r="AX5" s="91" t="s">
        <v>1182</v>
      </c>
      <c r="AY5" s="91" t="s">
        <v>1001</v>
      </c>
      <c r="AZ5" s="91" t="s">
        <v>1007</v>
      </c>
      <c r="BC5" s="91" t="s">
        <v>981</v>
      </c>
      <c r="BD5" s="91" t="s">
        <v>958</v>
      </c>
      <c r="BE5" s="91" t="s">
        <v>1803</v>
      </c>
    </row>
    <row r="6" spans="1:61" x14ac:dyDescent="0.25">
      <c r="A6" s="91" t="s">
        <v>1760</v>
      </c>
      <c r="B6" s="91" t="s">
        <v>105</v>
      </c>
      <c r="C6" s="91" t="s">
        <v>1743</v>
      </c>
      <c r="D6" s="91" t="s">
        <v>1630</v>
      </c>
      <c r="E6" s="91" t="s">
        <v>1635</v>
      </c>
      <c r="F6" s="91" t="s">
        <v>1179</v>
      </c>
      <c r="G6" s="91" t="s">
        <v>970</v>
      </c>
      <c r="H6" s="91" t="s">
        <v>970</v>
      </c>
      <c r="I6" s="91" t="s">
        <v>1631</v>
      </c>
      <c r="J6" s="91" t="s">
        <v>970</v>
      </c>
      <c r="K6" s="91" t="s">
        <v>1636</v>
      </c>
      <c r="O6" s="91" t="s">
        <v>970</v>
      </c>
      <c r="R6" s="91" t="s">
        <v>1039</v>
      </c>
      <c r="S6" s="91" t="s">
        <v>1675</v>
      </c>
      <c r="T6" s="91" t="s">
        <v>1675</v>
      </c>
      <c r="V6" s="91" t="s">
        <v>28</v>
      </c>
      <c r="AD6" s="91" t="s">
        <v>652</v>
      </c>
      <c r="AI6" s="91" t="s">
        <v>236</v>
      </c>
      <c r="AL6" s="91" t="s">
        <v>650</v>
      </c>
      <c r="AM6" s="91" t="s">
        <v>650</v>
      </c>
      <c r="AN6" s="91" t="s">
        <v>650</v>
      </c>
      <c r="AO6" s="91" t="s">
        <v>650</v>
      </c>
      <c r="AV6" s="91" t="s">
        <v>650</v>
      </c>
      <c r="AW6" s="91" t="s">
        <v>1183</v>
      </c>
      <c r="AX6" s="91" t="s">
        <v>610</v>
      </c>
      <c r="AY6" s="91" t="s">
        <v>1002</v>
      </c>
      <c r="AZ6" s="91" t="s">
        <v>1002</v>
      </c>
      <c r="BC6" s="91" t="s">
        <v>982</v>
      </c>
      <c r="BD6" s="91" t="s">
        <v>959</v>
      </c>
      <c r="BE6" s="91" t="s">
        <v>1016</v>
      </c>
    </row>
    <row r="7" spans="1:61" x14ac:dyDescent="0.25">
      <c r="B7" s="91" t="s">
        <v>106</v>
      </c>
      <c r="C7" s="91" t="s">
        <v>1744</v>
      </c>
      <c r="D7" s="91" t="s">
        <v>1631</v>
      </c>
      <c r="E7" s="91" t="s">
        <v>1637</v>
      </c>
      <c r="F7" s="91" t="s">
        <v>1639</v>
      </c>
      <c r="G7" s="91" t="s">
        <v>1637</v>
      </c>
      <c r="H7" s="91" t="s">
        <v>1637</v>
      </c>
      <c r="I7" s="91" t="s">
        <v>970</v>
      </c>
      <c r="J7" s="91" t="s">
        <v>1635</v>
      </c>
      <c r="K7" s="91" t="s">
        <v>1637</v>
      </c>
      <c r="O7" s="91" t="s">
        <v>1637</v>
      </c>
      <c r="R7" s="91" t="s">
        <v>1040</v>
      </c>
      <c r="AI7" s="91" t="s">
        <v>238</v>
      </c>
      <c r="AL7" s="91" t="s">
        <v>652</v>
      </c>
      <c r="AM7" s="91" t="s">
        <v>652</v>
      </c>
      <c r="AN7" s="91" t="s">
        <v>652</v>
      </c>
      <c r="AO7" s="91" t="s">
        <v>652</v>
      </c>
      <c r="AV7" s="91" t="s">
        <v>652</v>
      </c>
      <c r="AX7" s="91" t="s">
        <v>1183</v>
      </c>
      <c r="BC7" s="91" t="s">
        <v>1800</v>
      </c>
      <c r="BD7" s="91" t="s">
        <v>960</v>
      </c>
      <c r="BE7" s="91" t="s">
        <v>1666</v>
      </c>
    </row>
    <row r="8" spans="1:61" x14ac:dyDescent="0.25">
      <c r="C8" s="91" t="s">
        <v>1745</v>
      </c>
      <c r="D8" s="91" t="s">
        <v>970</v>
      </c>
      <c r="E8" s="91" t="s">
        <v>1641</v>
      </c>
      <c r="F8" s="91" t="s">
        <v>1640</v>
      </c>
      <c r="G8" s="91" t="s">
        <v>1638</v>
      </c>
      <c r="H8" s="91" t="s">
        <v>1638</v>
      </c>
      <c r="I8" s="91" t="s">
        <v>1635</v>
      </c>
      <c r="J8" s="91" t="s">
        <v>1637</v>
      </c>
      <c r="K8" s="91" t="s">
        <v>1639</v>
      </c>
      <c r="O8" s="91" t="s">
        <v>1638</v>
      </c>
      <c r="R8" s="91" t="s">
        <v>1041</v>
      </c>
      <c r="AI8" s="91" t="s">
        <v>106</v>
      </c>
      <c r="AN8" s="91" t="s">
        <v>654</v>
      </c>
      <c r="AV8" s="91" t="s">
        <v>654</v>
      </c>
      <c r="BC8" s="91" t="s">
        <v>984</v>
      </c>
      <c r="BD8" s="91" t="s">
        <v>513</v>
      </c>
    </row>
    <row r="9" spans="1:61" x14ac:dyDescent="0.25">
      <c r="C9" s="91" t="s">
        <v>204</v>
      </c>
      <c r="D9" s="91" t="s">
        <v>1634</v>
      </c>
      <c r="F9" s="91" t="s">
        <v>106</v>
      </c>
      <c r="G9" s="91" t="s">
        <v>1641</v>
      </c>
      <c r="H9" s="91" t="s">
        <v>1639</v>
      </c>
      <c r="I9" s="91" t="s">
        <v>1637</v>
      </c>
      <c r="J9" s="91" t="s">
        <v>1638</v>
      </c>
      <c r="K9" s="91" t="s">
        <v>1643</v>
      </c>
      <c r="O9" s="91" t="s">
        <v>1639</v>
      </c>
      <c r="R9" s="91" t="s">
        <v>1042</v>
      </c>
      <c r="BC9" s="91" t="s">
        <v>972</v>
      </c>
      <c r="BD9" s="91" t="s">
        <v>961</v>
      </c>
    </row>
    <row r="10" spans="1:61" x14ac:dyDescent="0.25">
      <c r="C10" s="91" t="s">
        <v>1746</v>
      </c>
      <c r="D10" s="91" t="s">
        <v>1636</v>
      </c>
      <c r="G10" s="91" t="s">
        <v>1643</v>
      </c>
      <c r="H10" s="91" t="s">
        <v>1640</v>
      </c>
      <c r="I10" s="91" t="s">
        <v>1638</v>
      </c>
      <c r="J10" s="91" t="s">
        <v>1639</v>
      </c>
      <c r="O10" s="91" t="s">
        <v>1641</v>
      </c>
      <c r="R10" s="91" t="s">
        <v>1043</v>
      </c>
      <c r="BD10" s="91" t="s">
        <v>963</v>
      </c>
    </row>
    <row r="11" spans="1:61" x14ac:dyDescent="0.25">
      <c r="C11" s="91" t="s">
        <v>284</v>
      </c>
      <c r="D11" s="91" t="s">
        <v>1637</v>
      </c>
      <c r="G11" s="91" t="s">
        <v>1647</v>
      </c>
      <c r="H11" s="91" t="s">
        <v>1641</v>
      </c>
      <c r="I11" s="91" t="s">
        <v>1639</v>
      </c>
      <c r="J11" s="91" t="s">
        <v>1641</v>
      </c>
      <c r="O11" s="91" t="s">
        <v>1643</v>
      </c>
      <c r="R11" s="91" t="s">
        <v>1044</v>
      </c>
      <c r="BD11" s="91" t="s">
        <v>964</v>
      </c>
    </row>
    <row r="12" spans="1:61" x14ac:dyDescent="0.25">
      <c r="D12" s="91" t="s">
        <v>1638</v>
      </c>
      <c r="G12" s="91" t="s">
        <v>106</v>
      </c>
      <c r="H12" s="91" t="s">
        <v>1643</v>
      </c>
      <c r="I12" s="91" t="s">
        <v>1641</v>
      </c>
      <c r="J12" s="91" t="s">
        <v>1643</v>
      </c>
      <c r="O12" s="91" t="s">
        <v>106</v>
      </c>
      <c r="BD12" s="91" t="s">
        <v>965</v>
      </c>
    </row>
    <row r="13" spans="1:61" x14ac:dyDescent="0.25">
      <c r="D13" s="91" t="s">
        <v>1639</v>
      </c>
      <c r="H13" s="91" t="s">
        <v>106</v>
      </c>
      <c r="I13" s="91" t="s">
        <v>1643</v>
      </c>
      <c r="J13" s="91" t="s">
        <v>106</v>
      </c>
      <c r="BD13" s="91" t="s">
        <v>106</v>
      </c>
    </row>
    <row r="14" spans="1:61" x14ac:dyDescent="0.25">
      <c r="D14" s="91" t="s">
        <v>1641</v>
      </c>
      <c r="I14" s="91" t="s">
        <v>1647</v>
      </c>
      <c r="BD14" s="91" t="s">
        <v>967</v>
      </c>
    </row>
    <row r="15" spans="1:61" x14ac:dyDescent="0.25">
      <c r="D15" s="91" t="s">
        <v>1643</v>
      </c>
      <c r="I15" s="91" t="s">
        <v>106</v>
      </c>
      <c r="BD15" s="91" t="s">
        <v>968</v>
      </c>
    </row>
    <row r="16" spans="1:61" x14ac:dyDescent="0.25">
      <c r="D16" s="91" t="s">
        <v>1647</v>
      </c>
    </row>
    <row r="17" spans="4:4" x14ac:dyDescent="0.25">
      <c r="D17" s="91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66BC-40D3-4E8F-AFFF-0D0C98A1505F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1670</v>
      </c>
      <c r="C4" s="99">
        <f>SUM(DatosViolenciaGénero!C63:C69)</f>
        <v>2133</v>
      </c>
      <c r="D4" s="99">
        <f>SUM(DatosViolenciaGénero!D63:D69)</f>
        <v>542</v>
      </c>
    </row>
    <row r="5" spans="2:4" x14ac:dyDescent="0.25">
      <c r="B5" s="98" t="s">
        <v>1625</v>
      </c>
      <c r="C5" s="99">
        <f>SUM(DatosViolenciaGénero!C70:C73)</f>
        <v>119</v>
      </c>
      <c r="D5" s="99">
        <f>SUM(DatosViolenciaGénero!D70:D73)</f>
        <v>120</v>
      </c>
    </row>
    <row r="6" spans="2:4" ht="12.75" customHeight="1" x14ac:dyDescent="0.25">
      <c r="B6" s="98" t="s">
        <v>1671</v>
      </c>
      <c r="C6" s="99">
        <f>DatosViolenciaGénero!C74</f>
        <v>0</v>
      </c>
      <c r="D6" s="99">
        <f>DatosViolenciaGénero!D74</f>
        <v>0</v>
      </c>
    </row>
    <row r="7" spans="2:4" ht="12.75" customHeight="1" x14ac:dyDescent="0.25">
      <c r="B7" s="98" t="s">
        <v>1672</v>
      </c>
      <c r="C7" s="99">
        <f>SUM(DatosViolenciaGénero!C75:C77)</f>
        <v>6</v>
      </c>
      <c r="D7" s="99">
        <f>SUM(DatosViolenciaGénero!D75:D77)</f>
        <v>1</v>
      </c>
    </row>
    <row r="8" spans="2:4" ht="12.75" customHeight="1" x14ac:dyDescent="0.25">
      <c r="B8" s="98" t="s">
        <v>1673</v>
      </c>
      <c r="C8" s="99">
        <f>DatosViolenciaGénero!C81</f>
        <v>0</v>
      </c>
      <c r="D8" s="99">
        <f>DatosViolenciaGénero!D81</f>
        <v>1</v>
      </c>
    </row>
    <row r="9" spans="2:4" ht="12.75" customHeight="1" x14ac:dyDescent="0.25">
      <c r="B9" s="98" t="s">
        <v>1674</v>
      </c>
      <c r="C9" s="99">
        <f>DatosViolenciaGénero!C78</f>
        <v>1</v>
      </c>
      <c r="D9" s="99">
        <f>DatosViolenciaGénero!D78</f>
        <v>0</v>
      </c>
    </row>
    <row r="10" spans="2:4" ht="12.75" customHeight="1" x14ac:dyDescent="0.25">
      <c r="B10" s="98" t="s">
        <v>1675</v>
      </c>
      <c r="C10" s="99">
        <f>SUM(DatosViolenciaGénero!C79:C80)</f>
        <v>378</v>
      </c>
      <c r="D10" s="99">
        <f>SUM(DatosViolenciaGénero!D79:D80)</f>
        <v>215</v>
      </c>
    </row>
    <row r="14" spans="2:4" ht="12.9" customHeight="1" thickTop="1" thickBot="1" x14ac:dyDescent="0.3">
      <c r="B14" s="219" t="s">
        <v>1679</v>
      </c>
      <c r="C14" s="219"/>
    </row>
    <row r="15" spans="2:4" ht="13.8" thickTop="1" x14ac:dyDescent="0.25">
      <c r="B15" s="100" t="s">
        <v>1677</v>
      </c>
      <c r="C15" s="101">
        <f>DatosViolenciaGénero!C38</f>
        <v>190</v>
      </c>
    </row>
    <row r="16" spans="2:4" ht="13.8" thickBot="1" x14ac:dyDescent="0.3">
      <c r="B16" s="102" t="s">
        <v>1678</v>
      </c>
      <c r="C16" s="103">
        <f>DatosViolenciaGénero!C39</f>
        <v>50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50C1-3EC3-4A71-B51D-26F22AAEDF43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1670</v>
      </c>
      <c r="C4" s="99">
        <f>SUM(DatosViolenciaDoméstica!C48:C54)</f>
        <v>269</v>
      </c>
      <c r="D4" s="99">
        <f>SUM(DatosViolenciaDoméstica!D48:D54)</f>
        <v>80</v>
      </c>
    </row>
    <row r="5" spans="2:4" x14ac:dyDescent="0.25">
      <c r="B5" s="98" t="s">
        <v>1625</v>
      </c>
      <c r="C5" s="99">
        <f>SUM(DatosViolenciaDoméstica!C55:C58)</f>
        <v>20</v>
      </c>
      <c r="D5" s="99">
        <f>SUM(DatosViolenciaDoméstica!D55:D58)</f>
        <v>8</v>
      </c>
    </row>
    <row r="6" spans="2:4" ht="12.75" customHeight="1" x14ac:dyDescent="0.25">
      <c r="B6" s="98" t="s">
        <v>1671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5">
      <c r="B7" s="98" t="s">
        <v>1672</v>
      </c>
      <c r="C7" s="99">
        <f>SUM(DatosViolenciaDoméstica!C60:C62)</f>
        <v>1</v>
      </c>
      <c r="D7" s="99">
        <f>SUM(DatosViolenciaDoméstica!D60:D62)</f>
        <v>0</v>
      </c>
    </row>
    <row r="8" spans="2:4" ht="12.75" customHeight="1" x14ac:dyDescent="0.25">
      <c r="B8" s="98" t="s">
        <v>1673</v>
      </c>
      <c r="C8" s="99">
        <f>DatosViolenciaDoméstica!C66</f>
        <v>0</v>
      </c>
      <c r="D8" s="99">
        <f>DatosViolenciaDoméstica!D66</f>
        <v>1</v>
      </c>
    </row>
    <row r="9" spans="2:4" ht="12.75" customHeight="1" x14ac:dyDescent="0.25">
      <c r="B9" s="98" t="s">
        <v>1674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5">
      <c r="B10" s="98" t="s">
        <v>1675</v>
      </c>
      <c r="C10" s="99">
        <f>SUM(DatosViolenciaDoméstica!C64:C65)</f>
        <v>29</v>
      </c>
      <c r="D10" s="99">
        <f>SUM(DatosViolenciaDoméstica!D64:D65)</f>
        <v>23</v>
      </c>
    </row>
    <row r="14" spans="2:4" ht="12.9" customHeight="1" thickTop="1" thickBot="1" x14ac:dyDescent="0.3">
      <c r="B14" s="219" t="s">
        <v>1676</v>
      </c>
      <c r="C14" s="219"/>
    </row>
    <row r="15" spans="2:4" ht="13.8" thickTop="1" x14ac:dyDescent="0.25">
      <c r="B15" s="100" t="s">
        <v>1677</v>
      </c>
      <c r="C15" s="101">
        <f>DatosViolenciaDoméstica!C33</f>
        <v>27</v>
      </c>
    </row>
    <row r="16" spans="2:4" ht="13.8" thickBot="1" x14ac:dyDescent="0.3">
      <c r="B16" s="102" t="s">
        <v>1678</v>
      </c>
      <c r="C16" s="103">
        <f>DatosViolenciaDoméstica!C34</f>
        <v>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D63EE-9D82-4CCF-83F2-9B5E9FAB0FF1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1" customWidth="1"/>
    <col min="2" max="2" width="20.88671875" style="91" customWidth="1"/>
    <col min="3" max="3" width="44" style="91" customWidth="1"/>
    <col min="4" max="4" width="6.33203125" style="91" customWidth="1"/>
    <col min="5" max="16384" width="11.44140625" style="91"/>
  </cols>
  <sheetData>
    <row r="3" spans="2:3" ht="12.9" customHeight="1" x14ac:dyDescent="0.25">
      <c r="B3" s="220" t="s">
        <v>1660</v>
      </c>
      <c r="C3" s="220"/>
    </row>
    <row r="4" spans="2:3" x14ac:dyDescent="0.25">
      <c r="B4" s="92" t="s">
        <v>1661</v>
      </c>
      <c r="C4" s="93">
        <f>DatosMenores!C69</f>
        <v>220</v>
      </c>
    </row>
    <row r="5" spans="2:3" x14ac:dyDescent="0.25">
      <c r="B5" s="92" t="s">
        <v>1662</v>
      </c>
      <c r="C5" s="94">
        <f>DatosMenores!C70</f>
        <v>7</v>
      </c>
    </row>
    <row r="6" spans="2:3" x14ac:dyDescent="0.25">
      <c r="B6" s="92" t="s">
        <v>1663</v>
      </c>
      <c r="C6" s="94">
        <f>DatosMenores!C71</f>
        <v>1381</v>
      </c>
    </row>
    <row r="7" spans="2:3" ht="26.4" x14ac:dyDescent="0.25">
      <c r="B7" s="92" t="s">
        <v>1664</v>
      </c>
      <c r="C7" s="94">
        <f>DatosMenores!C74</f>
        <v>0</v>
      </c>
    </row>
    <row r="8" spans="2:3" ht="26.4" x14ac:dyDescent="0.25">
      <c r="B8" s="92" t="s">
        <v>1016</v>
      </c>
      <c r="C8" s="94">
        <f>DatosMenores!C75</f>
        <v>32</v>
      </c>
    </row>
    <row r="9" spans="2:3" ht="26.4" x14ac:dyDescent="0.25">
      <c r="B9" s="92" t="s">
        <v>1665</v>
      </c>
      <c r="C9" s="94">
        <f>DatosMenores!C76</f>
        <v>0</v>
      </c>
    </row>
    <row r="10" spans="2:3" ht="26.4" x14ac:dyDescent="0.25">
      <c r="B10" s="92" t="s">
        <v>260</v>
      </c>
      <c r="C10" s="94">
        <f>DatosMenores!C78</f>
        <v>0</v>
      </c>
    </row>
    <row r="11" spans="2:3" x14ac:dyDescent="0.25">
      <c r="B11" s="92" t="s">
        <v>1666</v>
      </c>
      <c r="C11" s="94">
        <f>DatosMenores!C77</f>
        <v>18</v>
      </c>
    </row>
    <row r="12" spans="2:3" x14ac:dyDescent="0.25">
      <c r="B12" s="92" t="s">
        <v>1667</v>
      </c>
      <c r="C12" s="94">
        <f>DatosMenores!C79</f>
        <v>0</v>
      </c>
    </row>
    <row r="13" spans="2:3" ht="26.4" x14ac:dyDescent="0.25">
      <c r="B13" s="92" t="s">
        <v>1668</v>
      </c>
      <c r="C13" s="94">
        <f>DatosMenores!C72</f>
        <v>0</v>
      </c>
    </row>
    <row r="14" spans="2:3" ht="26.4" x14ac:dyDescent="0.25">
      <c r="B14" s="92" t="s">
        <v>1669</v>
      </c>
      <c r="C14" s="94">
        <f>DatosMenores!C73</f>
        <v>34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054E-2A42-40E2-8E43-2524F122BDEF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3" customWidth="1"/>
    <col min="2" max="4" width="13.88671875" style="63" customWidth="1"/>
    <col min="5" max="6" width="15" style="63" customWidth="1"/>
    <col min="7" max="13" width="13.88671875" style="63" customWidth="1"/>
    <col min="14" max="16384" width="11.44140625" style="63"/>
  </cols>
  <sheetData>
    <row r="2" spans="2:13" s="59" customFormat="1" ht="15.6" x14ac:dyDescent="0.3">
      <c r="B2" s="59" t="s">
        <v>1612</v>
      </c>
    </row>
    <row r="4" spans="2:13" ht="40.200000000000003" thickBot="1" x14ac:dyDescent="0.3">
      <c r="B4" s="60" t="s">
        <v>299</v>
      </c>
      <c r="C4" s="61" t="s">
        <v>1613</v>
      </c>
      <c r="D4" s="61" t="s">
        <v>1614</v>
      </c>
      <c r="E4" s="61" t="s">
        <v>1615</v>
      </c>
      <c r="F4" s="61" t="s">
        <v>1616</v>
      </c>
      <c r="G4" s="61" t="s">
        <v>1617</v>
      </c>
      <c r="H4" s="61" t="s">
        <v>1618</v>
      </c>
      <c r="I4" s="61" t="s">
        <v>1619</v>
      </c>
      <c r="J4" s="61" t="s">
        <v>1620</v>
      </c>
      <c r="K4" s="61" t="s">
        <v>310</v>
      </c>
      <c r="L4" s="61" t="s">
        <v>1621</v>
      </c>
      <c r="M4" s="62" t="s">
        <v>312</v>
      </c>
    </row>
    <row r="5" spans="2:13" s="69" customFormat="1" ht="22.5" customHeight="1" thickBot="1" x14ac:dyDescent="0.35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6" x14ac:dyDescent="0.3">
      <c r="B8" s="70" t="s">
        <v>1622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40.200000000000003" thickBot="1" x14ac:dyDescent="0.3">
      <c r="D10" s="72" t="s">
        <v>299</v>
      </c>
      <c r="E10" s="73" t="s">
        <v>1615</v>
      </c>
      <c r="F10" s="73" t="s">
        <v>1616</v>
      </c>
      <c r="G10" s="73" t="s">
        <v>1617</v>
      </c>
      <c r="H10" s="73" t="s">
        <v>1618</v>
      </c>
      <c r="I10" s="73" t="s">
        <v>1619</v>
      </c>
      <c r="J10" s="73" t="s">
        <v>1620</v>
      </c>
      <c r="K10" s="73" t="s">
        <v>1621</v>
      </c>
      <c r="L10" s="74" t="s">
        <v>312</v>
      </c>
      <c r="M10" s="75"/>
    </row>
    <row r="11" spans="2:13" ht="13.2" customHeight="1" x14ac:dyDescent="0.25">
      <c r="B11" s="221" t="s">
        <v>1623</v>
      </c>
      <c r="C11" s="221"/>
      <c r="D11" s="76">
        <f>DatosDelitos!C5+DatosDelitos!C13-DatosDelitos!C17</f>
        <v>18654</v>
      </c>
      <c r="E11" s="77">
        <f>DatosDelitos!H5+DatosDelitos!H13-DatosDelitos!H17</f>
        <v>364</v>
      </c>
      <c r="F11" s="77">
        <f>DatosDelitos!I5+DatosDelitos!I13-DatosDelitos!I17</f>
        <v>324</v>
      </c>
      <c r="G11" s="77">
        <f>DatosDelitos!J5+DatosDelitos!J13-DatosDelitos!J17</f>
        <v>23</v>
      </c>
      <c r="H11" s="78">
        <f>DatosDelitos!K5+DatosDelitos!K13-DatosDelitos!K17</f>
        <v>6</v>
      </c>
      <c r="I11" s="78">
        <f>DatosDelitos!L5+DatosDelitos!L13-DatosDelitos!L17</f>
        <v>8</v>
      </c>
      <c r="J11" s="78">
        <f>DatosDelitos!M5+DatosDelitos!M13-DatosDelitos!M17</f>
        <v>3</v>
      </c>
      <c r="K11" s="78">
        <f>DatosDelitos!O5+DatosDelitos!O13-DatosDelitos!O17</f>
        <v>36</v>
      </c>
      <c r="L11" s="79">
        <f>DatosDelitos!P5+DatosDelitos!P13-DatosDelitos!P17</f>
        <v>507</v>
      </c>
    </row>
    <row r="12" spans="2:13" ht="13.2" customHeight="1" x14ac:dyDescent="0.25">
      <c r="B12" s="222" t="s">
        <v>324</v>
      </c>
      <c r="C12" s="222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2" customHeight="1" x14ac:dyDescent="0.25">
      <c r="B13" s="222" t="s">
        <v>342</v>
      </c>
      <c r="C13" s="222"/>
      <c r="D13" s="80">
        <f>DatosDelitos!C20</f>
        <v>18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1</v>
      </c>
    </row>
    <row r="14" spans="2:13" ht="13.2" customHeight="1" x14ac:dyDescent="0.25">
      <c r="B14" s="222" t="s">
        <v>347</v>
      </c>
      <c r="C14" s="222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2" customHeight="1" x14ac:dyDescent="0.25">
      <c r="B15" s="222" t="s">
        <v>1624</v>
      </c>
      <c r="C15" s="222"/>
      <c r="D15" s="80">
        <f>DatosDelitos!C17+DatosDelitos!C44</f>
        <v>1958</v>
      </c>
      <c r="E15" s="81">
        <f>DatosDelitos!H17+DatosDelitos!H44</f>
        <v>271</v>
      </c>
      <c r="F15" s="81">
        <f>DatosDelitos!I16+DatosDelitos!I44</f>
        <v>84</v>
      </c>
      <c r="G15" s="81">
        <f>DatosDelitos!J17+DatosDelitos!J44</f>
        <v>2</v>
      </c>
      <c r="H15" s="81">
        <f>DatosDelitos!K17+DatosDelitos!K44</f>
        <v>0</v>
      </c>
      <c r="I15" s="81">
        <f>DatosDelitos!L17+DatosDelitos!L44</f>
        <v>0</v>
      </c>
      <c r="J15" s="81">
        <f>DatosDelitos!M17+DatosDelitos!M44</f>
        <v>0</v>
      </c>
      <c r="K15" s="81">
        <f>DatosDelitos!O17+DatosDelitos!O44</f>
        <v>2</v>
      </c>
      <c r="L15" s="82">
        <f>DatosDelitos!P17+DatosDelitos!P44</f>
        <v>476</v>
      </c>
    </row>
    <row r="16" spans="2:13" ht="13.2" customHeight="1" x14ac:dyDescent="0.25">
      <c r="B16" s="222" t="s">
        <v>1625</v>
      </c>
      <c r="C16" s="222"/>
      <c r="D16" s="80">
        <f>DatosDelitos!C30</f>
        <v>876</v>
      </c>
      <c r="E16" s="81">
        <f>DatosDelitos!H30</f>
        <v>99</v>
      </c>
      <c r="F16" s="81">
        <f>DatosDelitos!I30</f>
        <v>93</v>
      </c>
      <c r="G16" s="81">
        <f>DatosDelitos!J30</f>
        <v>0</v>
      </c>
      <c r="H16" s="81">
        <f>DatosDelitos!K30</f>
        <v>0</v>
      </c>
      <c r="I16" s="81">
        <f>DatosDelitos!L30</f>
        <v>0</v>
      </c>
      <c r="J16" s="81">
        <f>DatosDelitos!M30</f>
        <v>0</v>
      </c>
      <c r="K16" s="81">
        <f>DatosDelitos!O30</f>
        <v>0</v>
      </c>
      <c r="L16" s="82">
        <f>DatosDelitos!P30</f>
        <v>337</v>
      </c>
    </row>
    <row r="17" spans="2:12" ht="13.2" customHeight="1" x14ac:dyDescent="0.25">
      <c r="B17" s="223" t="s">
        <v>1626</v>
      </c>
      <c r="C17" s="223"/>
      <c r="D17" s="80">
        <f>DatosDelitos!C42-DatosDelitos!C44</f>
        <v>14</v>
      </c>
      <c r="E17" s="81">
        <f>DatosDelitos!H42-DatosDelitos!H44</f>
        <v>2</v>
      </c>
      <c r="F17" s="81">
        <f>DatosDelitos!I42-DatosDelitos!I44</f>
        <v>1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4</v>
      </c>
    </row>
    <row r="18" spans="2:12" ht="13.2" customHeight="1" x14ac:dyDescent="0.25">
      <c r="B18" s="222" t="s">
        <v>1627</v>
      </c>
      <c r="C18" s="222"/>
      <c r="D18" s="80">
        <f>DatosDelitos!C50</f>
        <v>424</v>
      </c>
      <c r="E18" s="81">
        <f>DatosDelitos!H50</f>
        <v>72</v>
      </c>
      <c r="F18" s="81">
        <f>DatosDelitos!I50</f>
        <v>43</v>
      </c>
      <c r="G18" s="81">
        <f>DatosDelitos!J50</f>
        <v>52</v>
      </c>
      <c r="H18" s="81">
        <f>DatosDelitos!K50</f>
        <v>34</v>
      </c>
      <c r="I18" s="81">
        <f>DatosDelitos!L50</f>
        <v>0</v>
      </c>
      <c r="J18" s="81">
        <f>DatosDelitos!M50</f>
        <v>1</v>
      </c>
      <c r="K18" s="81">
        <f>DatosDelitos!O50</f>
        <v>10</v>
      </c>
      <c r="L18" s="82">
        <f>DatosDelitos!P50</f>
        <v>47</v>
      </c>
    </row>
    <row r="19" spans="2:12" ht="13.2" customHeight="1" x14ac:dyDescent="0.25">
      <c r="B19" s="222" t="s">
        <v>1628</v>
      </c>
      <c r="C19" s="222"/>
      <c r="D19" s="80">
        <f>DatosDelitos!C72</f>
        <v>9</v>
      </c>
      <c r="E19" s="81">
        <f>DatosDelitos!H72</f>
        <v>0</v>
      </c>
      <c r="F19" s="81">
        <f>DatosDelitos!I72</f>
        <v>0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0</v>
      </c>
      <c r="K19" s="81">
        <f>DatosDelitos!O72</f>
        <v>0</v>
      </c>
      <c r="L19" s="82">
        <f>DatosDelitos!P72</f>
        <v>3</v>
      </c>
    </row>
    <row r="20" spans="2:12" ht="27" customHeight="1" x14ac:dyDescent="0.25">
      <c r="B20" s="222" t="s">
        <v>1629</v>
      </c>
      <c r="C20" s="222"/>
      <c r="D20" s="80">
        <f>DatosDelitos!C74</f>
        <v>38</v>
      </c>
      <c r="E20" s="81">
        <f>DatosDelitos!H74</f>
        <v>19</v>
      </c>
      <c r="F20" s="81">
        <f>DatosDelitos!I74</f>
        <v>11</v>
      </c>
      <c r="G20" s="81">
        <f>DatosDelitos!J74</f>
        <v>0</v>
      </c>
      <c r="H20" s="81">
        <f>DatosDelitos!K74</f>
        <v>0</v>
      </c>
      <c r="I20" s="81">
        <f>DatosDelitos!L74</f>
        <v>1</v>
      </c>
      <c r="J20" s="81">
        <f>DatosDelitos!M74</f>
        <v>1</v>
      </c>
      <c r="K20" s="81">
        <f>DatosDelitos!O74</f>
        <v>0</v>
      </c>
      <c r="L20" s="82">
        <f>DatosDelitos!P74</f>
        <v>10</v>
      </c>
    </row>
    <row r="21" spans="2:12" ht="13.2" customHeight="1" x14ac:dyDescent="0.25">
      <c r="B21" s="223" t="s">
        <v>1630</v>
      </c>
      <c r="C21" s="223"/>
      <c r="D21" s="80">
        <f>DatosDelitos!C82</f>
        <v>155</v>
      </c>
      <c r="E21" s="81">
        <f>DatosDelitos!H82</f>
        <v>12</v>
      </c>
      <c r="F21" s="81">
        <f>DatosDelitos!I82</f>
        <v>12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39</v>
      </c>
    </row>
    <row r="22" spans="2:12" ht="13.2" customHeight="1" x14ac:dyDescent="0.25">
      <c r="B22" s="222" t="s">
        <v>1631</v>
      </c>
      <c r="C22" s="222"/>
      <c r="D22" s="80">
        <f>DatosDelitos!C85</f>
        <v>441</v>
      </c>
      <c r="E22" s="81">
        <f>DatosDelitos!H85</f>
        <v>320</v>
      </c>
      <c r="F22" s="81">
        <f>DatosDelitos!I85</f>
        <v>285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149</v>
      </c>
    </row>
    <row r="23" spans="2:12" ht="13.2" customHeight="1" x14ac:dyDescent="0.25">
      <c r="B23" s="222" t="s">
        <v>970</v>
      </c>
      <c r="C23" s="222"/>
      <c r="D23" s="80">
        <f>DatosDelitos!C97</f>
        <v>4767</v>
      </c>
      <c r="E23" s="81">
        <f>DatosDelitos!H97</f>
        <v>1574</v>
      </c>
      <c r="F23" s="81">
        <f>DatosDelitos!I97</f>
        <v>1371</v>
      </c>
      <c r="G23" s="81">
        <f>DatosDelitos!J97</f>
        <v>1</v>
      </c>
      <c r="H23" s="81">
        <f>DatosDelitos!K97</f>
        <v>0</v>
      </c>
      <c r="I23" s="81">
        <f>DatosDelitos!L97</f>
        <v>0</v>
      </c>
      <c r="J23" s="81">
        <f>DatosDelitos!M97</f>
        <v>0</v>
      </c>
      <c r="K23" s="81">
        <f>DatosDelitos!O97</f>
        <v>56</v>
      </c>
      <c r="L23" s="82">
        <f>DatosDelitos!P97</f>
        <v>1229</v>
      </c>
    </row>
    <row r="24" spans="2:12" ht="27" customHeight="1" x14ac:dyDescent="0.25">
      <c r="B24" s="222" t="s">
        <v>1632</v>
      </c>
      <c r="C24" s="222"/>
      <c r="D24" s="80">
        <f>DatosDelitos!C131</f>
        <v>3</v>
      </c>
      <c r="E24" s="81">
        <f>DatosDelitos!H131</f>
        <v>9</v>
      </c>
      <c r="F24" s="81">
        <f>DatosDelitos!I131</f>
        <v>13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19</v>
      </c>
    </row>
    <row r="25" spans="2:12" ht="13.2" customHeight="1" x14ac:dyDescent="0.25">
      <c r="B25" s="222" t="s">
        <v>1633</v>
      </c>
      <c r="C25" s="222"/>
      <c r="D25" s="80">
        <f>DatosDelitos!C137</f>
        <v>17</v>
      </c>
      <c r="E25" s="81">
        <f>DatosDelitos!H137</f>
        <v>4</v>
      </c>
      <c r="F25" s="81">
        <f>DatosDelitos!I137</f>
        <v>3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7</v>
      </c>
    </row>
    <row r="26" spans="2:12" ht="13.2" customHeight="1" x14ac:dyDescent="0.25">
      <c r="B26" s="223" t="s">
        <v>1634</v>
      </c>
      <c r="C26" s="223"/>
      <c r="D26" s="80">
        <f>DatosDelitos!C144</f>
        <v>192</v>
      </c>
      <c r="E26" s="81">
        <f>DatosDelitos!H144</f>
        <v>5</v>
      </c>
      <c r="F26" s="81">
        <f>DatosDelitos!I144</f>
        <v>2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1</v>
      </c>
    </row>
    <row r="27" spans="2:12" ht="38.25" customHeight="1" x14ac:dyDescent="0.25">
      <c r="B27" s="222" t="s">
        <v>1635</v>
      </c>
      <c r="C27" s="222"/>
      <c r="D27" s="80">
        <f>DatosDelitos!C147</f>
        <v>88</v>
      </c>
      <c r="E27" s="81">
        <f>DatosDelitos!H147</f>
        <v>95</v>
      </c>
      <c r="F27" s="81">
        <f>DatosDelitos!I147</f>
        <v>73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6</v>
      </c>
      <c r="L27" s="82">
        <f>DatosDelitos!P147</f>
        <v>44</v>
      </c>
    </row>
    <row r="28" spans="2:12" ht="13.2" customHeight="1" x14ac:dyDescent="0.25">
      <c r="B28" s="222" t="s">
        <v>1636</v>
      </c>
      <c r="C28" s="222"/>
      <c r="D28" s="80">
        <f>DatosDelitos!C156+SUM(DatosDelitos!C167:C172)</f>
        <v>134</v>
      </c>
      <c r="E28" s="81">
        <f>DatosDelitos!H156+SUM(DatosDelitos!H167:H172)</f>
        <v>27</v>
      </c>
      <c r="F28" s="81">
        <f>DatosDelitos!I156+SUM(DatosDelitos!I167:I172)</f>
        <v>12</v>
      </c>
      <c r="G28" s="81">
        <f>DatosDelitos!J156+SUM(DatosDelitos!J167:J172)</f>
        <v>3</v>
      </c>
      <c r="H28" s="81">
        <f>DatosDelitos!K156+SUM(DatosDelitos!K167:K172)</f>
        <v>0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0</v>
      </c>
      <c r="L28" s="81">
        <f>DatosDelitos!P156+SUM(DatosDelitos!P167:Q172)</f>
        <v>12</v>
      </c>
    </row>
    <row r="29" spans="2:12" ht="13.2" customHeight="1" x14ac:dyDescent="0.25">
      <c r="B29" s="222" t="s">
        <v>1637</v>
      </c>
      <c r="C29" s="222"/>
      <c r="D29" s="80">
        <f>SUM(DatosDelitos!C173:C177)</f>
        <v>902</v>
      </c>
      <c r="E29" s="81">
        <f>SUM(DatosDelitos!H173:H177)</f>
        <v>731</v>
      </c>
      <c r="F29" s="81">
        <f>SUM(DatosDelitos!I173:I177)</f>
        <v>539</v>
      </c>
      <c r="G29" s="81">
        <f>SUM(DatosDelitos!J173:J177)</f>
        <v>4</v>
      </c>
      <c r="H29" s="81">
        <f>SUM(DatosDelitos!K173:K177)</f>
        <v>0</v>
      </c>
      <c r="I29" s="81">
        <f>SUM(DatosDelitos!L173:L177)</f>
        <v>1</v>
      </c>
      <c r="J29" s="81">
        <f>SUM(DatosDelitos!M173:M177)</f>
        <v>0</v>
      </c>
      <c r="K29" s="81">
        <f>SUM(DatosDelitos!O173:O177)</f>
        <v>42</v>
      </c>
      <c r="L29" s="81">
        <f>SUM(DatosDelitos!P173:P177)</f>
        <v>599</v>
      </c>
    </row>
    <row r="30" spans="2:12" ht="13.2" customHeight="1" x14ac:dyDescent="0.25">
      <c r="B30" s="222" t="s">
        <v>1638</v>
      </c>
      <c r="C30" s="222"/>
      <c r="D30" s="80">
        <f>DatosDelitos!C178</f>
        <v>445</v>
      </c>
      <c r="E30" s="81">
        <f>DatosDelitos!H178</f>
        <v>304</v>
      </c>
      <c r="F30" s="81">
        <f>DatosDelitos!I178</f>
        <v>230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0</v>
      </c>
      <c r="K30" s="81">
        <f>DatosDelitos!O178</f>
        <v>0</v>
      </c>
      <c r="L30" s="81">
        <f>DatosDelitos!P178</f>
        <v>1621</v>
      </c>
    </row>
    <row r="31" spans="2:12" ht="13.2" customHeight="1" x14ac:dyDescent="0.25">
      <c r="B31" s="222" t="s">
        <v>1639</v>
      </c>
      <c r="C31" s="222"/>
      <c r="D31" s="80">
        <f>DatosDelitos!C186</f>
        <v>162</v>
      </c>
      <c r="E31" s="81">
        <f>DatosDelitos!H186</f>
        <v>79</v>
      </c>
      <c r="F31" s="81">
        <f>DatosDelitos!I186</f>
        <v>57</v>
      </c>
      <c r="G31" s="81">
        <f>DatosDelitos!J186</f>
        <v>2</v>
      </c>
      <c r="H31" s="81">
        <f>DatosDelitos!K186</f>
        <v>2</v>
      </c>
      <c r="I31" s="81">
        <f>DatosDelitos!L186</f>
        <v>0</v>
      </c>
      <c r="J31" s="81">
        <f>DatosDelitos!M186</f>
        <v>0</v>
      </c>
      <c r="K31" s="81">
        <f>DatosDelitos!O186</f>
        <v>0</v>
      </c>
      <c r="L31" s="81">
        <f>DatosDelitos!P186</f>
        <v>98</v>
      </c>
    </row>
    <row r="32" spans="2:12" ht="13.2" customHeight="1" x14ac:dyDescent="0.25">
      <c r="B32" s="222" t="s">
        <v>1640</v>
      </c>
      <c r="C32" s="222"/>
      <c r="D32" s="80">
        <f>DatosDelitos!C201</f>
        <v>61</v>
      </c>
      <c r="E32" s="81">
        <f>DatosDelitos!H201</f>
        <v>42</v>
      </c>
      <c r="F32" s="81">
        <f>DatosDelitos!I201</f>
        <v>26</v>
      </c>
      <c r="G32" s="81">
        <f>DatosDelitos!J201</f>
        <v>0</v>
      </c>
      <c r="H32" s="81">
        <f>DatosDelitos!K201</f>
        <v>0</v>
      </c>
      <c r="I32" s="81">
        <f>DatosDelitos!L201</f>
        <v>0</v>
      </c>
      <c r="J32" s="81">
        <f>DatosDelitos!M201</f>
        <v>0</v>
      </c>
      <c r="K32" s="81">
        <f>DatosDelitos!O201</f>
        <v>0</v>
      </c>
      <c r="L32" s="81">
        <f>DatosDelitos!P201</f>
        <v>46</v>
      </c>
    </row>
    <row r="33" spans="2:13" ht="13.2" customHeight="1" x14ac:dyDescent="0.25">
      <c r="B33" s="222" t="s">
        <v>1641</v>
      </c>
      <c r="C33" s="222"/>
      <c r="D33" s="80">
        <f>DatosDelitos!C223</f>
        <v>1885</v>
      </c>
      <c r="E33" s="81">
        <f>DatosDelitos!H223</f>
        <v>327</v>
      </c>
      <c r="F33" s="81">
        <f>DatosDelitos!I223</f>
        <v>1268</v>
      </c>
      <c r="G33" s="81">
        <f>DatosDelitos!J223</f>
        <v>0</v>
      </c>
      <c r="H33" s="81">
        <f>DatosDelitos!K223</f>
        <v>0</v>
      </c>
      <c r="I33" s="81">
        <f>DatosDelitos!L223</f>
        <v>0</v>
      </c>
      <c r="J33" s="81">
        <f>DatosDelitos!M223</f>
        <v>2</v>
      </c>
      <c r="K33" s="81">
        <f>DatosDelitos!O223</f>
        <v>6</v>
      </c>
      <c r="L33" s="81">
        <f>DatosDelitos!P223</f>
        <v>422</v>
      </c>
    </row>
    <row r="34" spans="2:13" ht="13.2" customHeight="1" x14ac:dyDescent="0.25">
      <c r="B34" s="222" t="s">
        <v>1642</v>
      </c>
      <c r="C34" s="222"/>
      <c r="D34" s="80">
        <f>DatosDelitos!C244</f>
        <v>4</v>
      </c>
      <c r="E34" s="81">
        <f>DatosDelitos!H244</f>
        <v>0</v>
      </c>
      <c r="F34" s="81">
        <f>DatosDelitos!I244</f>
        <v>2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3</v>
      </c>
    </row>
    <row r="35" spans="2:13" ht="13.2" customHeight="1" x14ac:dyDescent="0.25">
      <c r="B35" s="222" t="s">
        <v>1643</v>
      </c>
      <c r="C35" s="222"/>
      <c r="D35" s="80">
        <f>DatosDelitos!C271</f>
        <v>214</v>
      </c>
      <c r="E35" s="81">
        <f>DatosDelitos!H271</f>
        <v>161</v>
      </c>
      <c r="F35" s="81">
        <f>DatosDelitos!I271</f>
        <v>135</v>
      </c>
      <c r="G35" s="81">
        <f>DatosDelitos!J271</f>
        <v>3</v>
      </c>
      <c r="H35" s="81">
        <f>DatosDelitos!K271</f>
        <v>0</v>
      </c>
      <c r="I35" s="81">
        <f>DatosDelitos!L271</f>
        <v>1</v>
      </c>
      <c r="J35" s="81">
        <f>DatosDelitos!M271</f>
        <v>0</v>
      </c>
      <c r="K35" s="81">
        <f>DatosDelitos!O271</f>
        <v>0</v>
      </c>
      <c r="L35" s="81">
        <f>DatosDelitos!P271</f>
        <v>293</v>
      </c>
    </row>
    <row r="36" spans="2:13" ht="38.25" customHeight="1" x14ac:dyDescent="0.25">
      <c r="B36" s="222" t="s">
        <v>1644</v>
      </c>
      <c r="C36" s="222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2" customHeight="1" x14ac:dyDescent="0.25">
      <c r="B37" s="222" t="s">
        <v>1645</v>
      </c>
      <c r="C37" s="222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2" customHeight="1" x14ac:dyDescent="0.25">
      <c r="B38" s="222" t="s">
        <v>1646</v>
      </c>
      <c r="C38" s="222"/>
      <c r="D38" s="80">
        <f>DatosDelitos!C312+DatosDelitos!C318+DatosDelitos!C320</f>
        <v>16</v>
      </c>
      <c r="E38" s="81">
        <f>DatosDelitos!H312+DatosDelitos!H318+DatosDelitos!H320</f>
        <v>4</v>
      </c>
      <c r="F38" s="81">
        <f>DatosDelitos!I312+DatosDelitos!I318+DatosDelitos!I320</f>
        <v>3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3</v>
      </c>
    </row>
    <row r="39" spans="2:13" ht="13.2" customHeight="1" x14ac:dyDescent="0.25">
      <c r="B39" s="222" t="s">
        <v>1647</v>
      </c>
      <c r="C39" s="222"/>
      <c r="D39" s="80">
        <f>DatosDelitos!C323</f>
        <v>7085</v>
      </c>
      <c r="E39" s="81">
        <f>DatosDelitos!H323</f>
        <v>271</v>
      </c>
      <c r="F39" s="81">
        <f>DatosDelitos!I323</f>
        <v>0</v>
      </c>
      <c r="G39" s="81">
        <f>DatosDelitos!J323</f>
        <v>0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0</v>
      </c>
      <c r="L39" s="81">
        <f>DatosDelitos!P323</f>
        <v>0</v>
      </c>
    </row>
    <row r="40" spans="2:13" ht="13.2" customHeight="1" x14ac:dyDescent="0.25">
      <c r="B40" s="222" t="s">
        <v>1648</v>
      </c>
      <c r="C40" s="222"/>
      <c r="D40" s="80">
        <f>DatosDelitos!C325</f>
        <v>0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0</v>
      </c>
    </row>
    <row r="41" spans="2:13" ht="13.2" customHeight="1" x14ac:dyDescent="0.25">
      <c r="B41" s="222" t="s">
        <v>947</v>
      </c>
      <c r="C41" s="222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2" customHeight="1" x14ac:dyDescent="0.25">
      <c r="B42" s="222" t="s">
        <v>1649</v>
      </c>
      <c r="C42" s="222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5" customHeight="1" thickBot="1" x14ac:dyDescent="0.3">
      <c r="B43" s="225" t="s">
        <v>951</v>
      </c>
      <c r="C43" s="225"/>
      <c r="D43" s="83">
        <f>SUM(D11:D42)</f>
        <v>38562</v>
      </c>
      <c r="E43" s="83">
        <f t="shared" ref="E43:L43" si="0">SUM(E11:E42)</f>
        <v>4792</v>
      </c>
      <c r="F43" s="83">
        <f t="shared" si="0"/>
        <v>4587</v>
      </c>
      <c r="G43" s="83">
        <f t="shared" si="0"/>
        <v>90</v>
      </c>
      <c r="H43" s="83">
        <f t="shared" si="0"/>
        <v>42</v>
      </c>
      <c r="I43" s="83">
        <f t="shared" si="0"/>
        <v>11</v>
      </c>
      <c r="J43" s="83">
        <f t="shared" si="0"/>
        <v>7</v>
      </c>
      <c r="K43" s="83">
        <f t="shared" si="0"/>
        <v>158</v>
      </c>
      <c r="L43" s="83">
        <f t="shared" si="0"/>
        <v>5970</v>
      </c>
    </row>
    <row r="46" spans="2:13" ht="15.6" x14ac:dyDescent="0.3">
      <c r="B46" s="84" t="s">
        <v>1650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40.200000000000003" thickBot="1" x14ac:dyDescent="0.3">
      <c r="D48" s="60" t="s">
        <v>1613</v>
      </c>
      <c r="E48" s="62" t="s">
        <v>1614</v>
      </c>
    </row>
    <row r="49" spans="2:5" ht="13.2" customHeight="1" x14ac:dyDescent="0.3">
      <c r="B49" s="224" t="s">
        <v>1651</v>
      </c>
      <c r="C49" s="224"/>
      <c r="D49" s="86">
        <f>DatosDelitos!F5</f>
        <v>0</v>
      </c>
      <c r="E49" s="86">
        <f>DatosDelitos!G5</f>
        <v>0</v>
      </c>
    </row>
    <row r="50" spans="2:5" ht="13.2" customHeight="1" x14ac:dyDescent="0.3">
      <c r="B50" s="224" t="s">
        <v>1652</v>
      </c>
      <c r="C50" s="224"/>
      <c r="D50" s="86">
        <f>DatosDelitos!F13-DatosDelitos!F17</f>
        <v>171</v>
      </c>
      <c r="E50" s="86">
        <f>DatosDelitos!G13-DatosDelitos!G17</f>
        <v>168</v>
      </c>
    </row>
    <row r="51" spans="2:5" ht="13.2" customHeight="1" x14ac:dyDescent="0.3">
      <c r="B51" s="224" t="s">
        <v>324</v>
      </c>
      <c r="C51" s="224"/>
      <c r="D51" s="86">
        <f>DatosDelitos!F10</f>
        <v>0</v>
      </c>
      <c r="E51" s="86">
        <f>DatosDelitos!G10</f>
        <v>0</v>
      </c>
    </row>
    <row r="52" spans="2:5" ht="13.2" customHeight="1" x14ac:dyDescent="0.3">
      <c r="B52" s="224" t="s">
        <v>342</v>
      </c>
      <c r="C52" s="224"/>
      <c r="D52" s="86">
        <f>DatosDelitos!F20</f>
        <v>0</v>
      </c>
      <c r="E52" s="86">
        <f>DatosDelitos!G20</f>
        <v>0</v>
      </c>
    </row>
    <row r="53" spans="2:5" ht="13.2" customHeight="1" x14ac:dyDescent="0.3">
      <c r="B53" s="224" t="s">
        <v>347</v>
      </c>
      <c r="C53" s="224"/>
      <c r="D53" s="86">
        <f>DatosDelitos!F23</f>
        <v>0</v>
      </c>
      <c r="E53" s="86">
        <f>DatosDelitos!G23</f>
        <v>0</v>
      </c>
    </row>
    <row r="54" spans="2:5" ht="13.2" customHeight="1" x14ac:dyDescent="0.3">
      <c r="B54" s="224" t="s">
        <v>1624</v>
      </c>
      <c r="C54" s="224"/>
      <c r="D54" s="86">
        <f>DatosDelitos!F17+DatosDelitos!F44</f>
        <v>1165</v>
      </c>
      <c r="E54" s="86">
        <f>DatosDelitos!G17+DatosDelitos!G44</f>
        <v>591</v>
      </c>
    </row>
    <row r="55" spans="2:5" ht="13.2" customHeight="1" x14ac:dyDescent="0.3">
      <c r="B55" s="224" t="s">
        <v>1625</v>
      </c>
      <c r="C55" s="224"/>
      <c r="D55" s="86">
        <f>DatosDelitos!F30</f>
        <v>166</v>
      </c>
      <c r="E55" s="86">
        <f>DatosDelitos!G30</f>
        <v>202</v>
      </c>
    </row>
    <row r="56" spans="2:5" ht="13.2" customHeight="1" x14ac:dyDescent="0.3">
      <c r="B56" s="224" t="s">
        <v>1626</v>
      </c>
      <c r="C56" s="224"/>
      <c r="D56" s="86">
        <f>DatosDelitos!F42-DatosDelitos!F44</f>
        <v>2</v>
      </c>
      <c r="E56" s="86">
        <f>DatosDelitos!G42-DatosDelitos!G44</f>
        <v>0</v>
      </c>
    </row>
    <row r="57" spans="2:5" ht="13.2" customHeight="1" x14ac:dyDescent="0.3">
      <c r="B57" s="224" t="s">
        <v>1627</v>
      </c>
      <c r="C57" s="224"/>
      <c r="D57" s="86">
        <f>DatosDelitos!F50</f>
        <v>18</v>
      </c>
      <c r="E57" s="86">
        <f>DatosDelitos!G50</f>
        <v>5</v>
      </c>
    </row>
    <row r="58" spans="2:5" ht="13.2" customHeight="1" x14ac:dyDescent="0.3">
      <c r="B58" s="224" t="s">
        <v>1628</v>
      </c>
      <c r="C58" s="224"/>
      <c r="D58" s="86">
        <f>DatosDelitos!F72</f>
        <v>0</v>
      </c>
      <c r="E58" s="86">
        <f>DatosDelitos!G72</f>
        <v>0</v>
      </c>
    </row>
    <row r="59" spans="2:5" ht="27" customHeight="1" x14ac:dyDescent="0.3">
      <c r="B59" s="224" t="s">
        <v>1653</v>
      </c>
      <c r="C59" s="224"/>
      <c r="D59" s="86">
        <f>DatosDelitos!F74</f>
        <v>2</v>
      </c>
      <c r="E59" s="86">
        <f>DatosDelitos!G74</f>
        <v>1</v>
      </c>
    </row>
    <row r="60" spans="2:5" ht="13.2" customHeight="1" x14ac:dyDescent="0.3">
      <c r="B60" s="224" t="s">
        <v>1630</v>
      </c>
      <c r="C60" s="224"/>
      <c r="D60" s="86">
        <f>DatosDelitos!F82</f>
        <v>116</v>
      </c>
      <c r="E60" s="86">
        <f>DatosDelitos!G82</f>
        <v>118</v>
      </c>
    </row>
    <row r="61" spans="2:5" ht="13.2" customHeight="1" x14ac:dyDescent="0.3">
      <c r="B61" s="224" t="s">
        <v>1631</v>
      </c>
      <c r="C61" s="224"/>
      <c r="D61" s="86">
        <f>DatosDelitos!F85</f>
        <v>5</v>
      </c>
      <c r="E61" s="86">
        <f>DatosDelitos!G85</f>
        <v>5</v>
      </c>
    </row>
    <row r="62" spans="2:5" ht="13.2" customHeight="1" x14ac:dyDescent="0.3">
      <c r="B62" s="224" t="s">
        <v>970</v>
      </c>
      <c r="C62" s="224"/>
      <c r="D62" s="86">
        <f>DatosDelitos!F97</f>
        <v>271</v>
      </c>
      <c r="E62" s="86">
        <f>DatosDelitos!G97</f>
        <v>202</v>
      </c>
    </row>
    <row r="63" spans="2:5" ht="27" customHeight="1" x14ac:dyDescent="0.3">
      <c r="B63" s="224" t="s">
        <v>1654</v>
      </c>
      <c r="C63" s="224"/>
      <c r="D63" s="86">
        <f>DatosDelitos!F131</f>
        <v>0</v>
      </c>
      <c r="E63" s="86">
        <f>DatosDelitos!G131</f>
        <v>0</v>
      </c>
    </row>
    <row r="64" spans="2:5" ht="13.2" customHeight="1" x14ac:dyDescent="0.3">
      <c r="B64" s="224" t="s">
        <v>1633</v>
      </c>
      <c r="C64" s="224"/>
      <c r="D64" s="86">
        <f>DatosDelitos!F137</f>
        <v>0</v>
      </c>
      <c r="E64" s="86">
        <f>DatosDelitos!G137</f>
        <v>0</v>
      </c>
    </row>
    <row r="65" spans="2:5" ht="13.2" customHeight="1" x14ac:dyDescent="0.3">
      <c r="B65" s="224" t="s">
        <v>1634</v>
      </c>
      <c r="C65" s="224"/>
      <c r="D65" s="86">
        <f>DatosDelitos!F144</f>
        <v>0</v>
      </c>
      <c r="E65" s="86">
        <f>DatosDelitos!G144</f>
        <v>0</v>
      </c>
    </row>
    <row r="66" spans="2:5" ht="40.5" customHeight="1" x14ac:dyDescent="0.3">
      <c r="B66" s="224" t="s">
        <v>1635</v>
      </c>
      <c r="C66" s="224"/>
      <c r="D66" s="86">
        <f>DatosDelitos!F147</f>
        <v>2</v>
      </c>
      <c r="E66" s="86">
        <f>DatosDelitos!G147</f>
        <v>1</v>
      </c>
    </row>
    <row r="67" spans="2:5" ht="13.2" customHeight="1" x14ac:dyDescent="0.3">
      <c r="B67" s="224" t="s">
        <v>1636</v>
      </c>
      <c r="C67" s="224"/>
      <c r="D67" s="86">
        <f>DatosDelitos!F156+SUM(DatosDelitos!F167:G172)</f>
        <v>0</v>
      </c>
      <c r="E67" s="86">
        <f>DatosDelitos!G156+SUM(DatosDelitos!G167:H172)</f>
        <v>5</v>
      </c>
    </row>
    <row r="68" spans="2:5" ht="13.2" customHeight="1" x14ac:dyDescent="0.3">
      <c r="B68" s="224" t="s">
        <v>1637</v>
      </c>
      <c r="C68" s="224"/>
      <c r="D68" s="86">
        <f>SUM(DatosDelitos!F173:G177)</f>
        <v>115</v>
      </c>
      <c r="E68" s="86">
        <f>SUM(DatosDelitos!G173:H177)</f>
        <v>783</v>
      </c>
    </row>
    <row r="69" spans="2:5" ht="13.2" customHeight="1" x14ac:dyDescent="0.3">
      <c r="B69" s="224" t="s">
        <v>1638</v>
      </c>
      <c r="C69" s="224"/>
      <c r="D69" s="86">
        <f>DatosDelitos!F178</f>
        <v>1523</v>
      </c>
      <c r="E69" s="86">
        <f>DatosDelitos!G178</f>
        <v>1218</v>
      </c>
    </row>
    <row r="70" spans="2:5" ht="13.2" customHeight="1" x14ac:dyDescent="0.3">
      <c r="B70" s="224" t="s">
        <v>1639</v>
      </c>
      <c r="C70" s="224"/>
      <c r="D70" s="86">
        <f>DatosDelitos!F186</f>
        <v>15</v>
      </c>
      <c r="E70" s="86">
        <f>DatosDelitos!G186</f>
        <v>16</v>
      </c>
    </row>
    <row r="71" spans="2:5" ht="13.2" customHeight="1" x14ac:dyDescent="0.3">
      <c r="B71" s="224" t="s">
        <v>1640</v>
      </c>
      <c r="C71" s="224"/>
      <c r="D71" s="86">
        <f>DatosDelitos!F201</f>
        <v>29</v>
      </c>
      <c r="E71" s="86">
        <f>DatosDelitos!G201</f>
        <v>14</v>
      </c>
    </row>
    <row r="72" spans="2:5" ht="13.2" customHeight="1" x14ac:dyDescent="0.3">
      <c r="B72" s="224" t="s">
        <v>1641</v>
      </c>
      <c r="C72" s="224"/>
      <c r="D72" s="86">
        <f>DatosDelitos!F223</f>
        <v>361</v>
      </c>
      <c r="E72" s="86">
        <f>DatosDelitos!G223</f>
        <v>256</v>
      </c>
    </row>
    <row r="73" spans="2:5" ht="13.2" customHeight="1" x14ac:dyDescent="0.3">
      <c r="B73" s="224" t="s">
        <v>1642</v>
      </c>
      <c r="C73" s="224"/>
      <c r="D73" s="86">
        <f>DatosDelitos!F244</f>
        <v>0</v>
      </c>
      <c r="E73" s="86">
        <f>DatosDelitos!G244</f>
        <v>0</v>
      </c>
    </row>
    <row r="74" spans="2:5" ht="13.2" customHeight="1" x14ac:dyDescent="0.3">
      <c r="B74" s="224" t="s">
        <v>1643</v>
      </c>
      <c r="C74" s="224"/>
      <c r="D74" s="86">
        <f>DatosDelitos!F271</f>
        <v>178</v>
      </c>
      <c r="E74" s="86">
        <f>DatosDelitos!G271</f>
        <v>157</v>
      </c>
    </row>
    <row r="75" spans="2:5" ht="38.25" customHeight="1" x14ac:dyDescent="0.3">
      <c r="B75" s="224" t="s">
        <v>1644</v>
      </c>
      <c r="C75" s="224"/>
      <c r="D75" s="86">
        <f>DatosDelitos!F301</f>
        <v>0</v>
      </c>
      <c r="E75" s="86">
        <f>DatosDelitos!G301</f>
        <v>0</v>
      </c>
    </row>
    <row r="76" spans="2:5" ht="13.2" customHeight="1" x14ac:dyDescent="0.3">
      <c r="B76" s="224" t="s">
        <v>1645</v>
      </c>
      <c r="C76" s="224"/>
      <c r="D76" s="86">
        <f>DatosDelitos!F305</f>
        <v>0</v>
      </c>
      <c r="E76" s="86">
        <f>DatosDelitos!G305</f>
        <v>0</v>
      </c>
    </row>
    <row r="77" spans="2:5" ht="13.2" customHeight="1" x14ac:dyDescent="0.3">
      <c r="B77" s="224" t="s">
        <v>1646</v>
      </c>
      <c r="C77" s="224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5" customHeight="1" x14ac:dyDescent="0.3">
      <c r="B78" s="224" t="s">
        <v>1647</v>
      </c>
      <c r="C78" s="224"/>
      <c r="D78" s="86">
        <f>DatosDelitos!F323</f>
        <v>83</v>
      </c>
      <c r="E78" s="86">
        <f>DatosDelitos!G323</f>
        <v>0</v>
      </c>
    </row>
    <row r="79" spans="2:5" ht="15" customHeight="1" x14ac:dyDescent="0.3">
      <c r="B79" s="226" t="s">
        <v>1648</v>
      </c>
      <c r="C79" s="226"/>
      <c r="D79" s="86">
        <f>DatosDelitos!F325</f>
        <v>0</v>
      </c>
      <c r="E79" s="86">
        <f>DatosDelitos!G325</f>
        <v>0</v>
      </c>
    </row>
    <row r="80" spans="2:5" ht="15" customHeight="1" x14ac:dyDescent="0.3">
      <c r="B80" s="226" t="s">
        <v>947</v>
      </c>
      <c r="C80" s="226"/>
      <c r="D80" s="86">
        <f>DatosDelitos!F337</f>
        <v>0</v>
      </c>
      <c r="E80" s="86">
        <f>DatosDelitos!G337</f>
        <v>0</v>
      </c>
    </row>
    <row r="81" spans="2:13" ht="15" customHeight="1" x14ac:dyDescent="0.3">
      <c r="B81" s="226" t="s">
        <v>1649</v>
      </c>
      <c r="C81" s="226"/>
      <c r="D81" s="86">
        <f>DatosDelitos!F339</f>
        <v>0</v>
      </c>
      <c r="E81" s="86">
        <f>DatosDelitos!G339</f>
        <v>0</v>
      </c>
    </row>
    <row r="82" spans="2:13" ht="15" customHeight="1" x14ac:dyDescent="0.3">
      <c r="B82" s="226" t="s">
        <v>1655</v>
      </c>
      <c r="C82" s="226"/>
      <c r="D82" s="86">
        <f>SUM(D49:D81)</f>
        <v>4222</v>
      </c>
      <c r="E82" s="86">
        <f>SUM(E49:E81)</f>
        <v>3742</v>
      </c>
    </row>
    <row r="84" spans="2:13" s="89" customFormat="1" ht="15.6" x14ac:dyDescent="0.3">
      <c r="B84" s="87" t="s">
        <v>1656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6.4" x14ac:dyDescent="0.25">
      <c r="D86" s="90" t="s">
        <v>310</v>
      </c>
    </row>
    <row r="87" spans="2:13" ht="13.2" customHeight="1" x14ac:dyDescent="0.3">
      <c r="B87" s="224" t="s">
        <v>1623</v>
      </c>
      <c r="C87" s="224"/>
      <c r="D87" s="86">
        <f>DatosDelitos!N5+DatosDelitos!N13-DatosDelitos!N17</f>
        <v>37</v>
      </c>
    </row>
    <row r="88" spans="2:13" ht="13.2" customHeight="1" x14ac:dyDescent="0.3">
      <c r="B88" s="224" t="s">
        <v>324</v>
      </c>
      <c r="C88" s="224"/>
      <c r="D88" s="86">
        <f>DatosDelitos!N10</f>
        <v>0</v>
      </c>
    </row>
    <row r="89" spans="2:13" ht="13.2" customHeight="1" x14ac:dyDescent="0.3">
      <c r="B89" s="224" t="s">
        <v>342</v>
      </c>
      <c r="C89" s="224"/>
      <c r="D89" s="86">
        <f>DatosDelitos!N20</f>
        <v>2</v>
      </c>
    </row>
    <row r="90" spans="2:13" ht="13.2" customHeight="1" x14ac:dyDescent="0.3">
      <c r="B90" s="224" t="s">
        <v>347</v>
      </c>
      <c r="C90" s="224"/>
      <c r="D90" s="86">
        <f>DatosDelitos!N23</f>
        <v>0</v>
      </c>
    </row>
    <row r="91" spans="2:13" ht="13.2" customHeight="1" x14ac:dyDescent="0.3">
      <c r="B91" s="224" t="s">
        <v>1657</v>
      </c>
      <c r="C91" s="224"/>
      <c r="D91" s="86">
        <f>SUM(DatosDelitos!N17,DatosDelitos!N44)</f>
        <v>41</v>
      </c>
    </row>
    <row r="92" spans="2:13" ht="13.2" customHeight="1" x14ac:dyDescent="0.3">
      <c r="B92" s="224" t="s">
        <v>1625</v>
      </c>
      <c r="C92" s="224"/>
      <c r="D92" s="86">
        <f>DatosDelitos!N30</f>
        <v>7</v>
      </c>
    </row>
    <row r="93" spans="2:13" ht="13.2" customHeight="1" x14ac:dyDescent="0.3">
      <c r="B93" s="224" t="s">
        <v>1626</v>
      </c>
      <c r="C93" s="224"/>
      <c r="D93" s="86">
        <f>DatosDelitos!N42-DatosDelitos!N44</f>
        <v>3</v>
      </c>
    </row>
    <row r="94" spans="2:13" ht="13.2" customHeight="1" x14ac:dyDescent="0.3">
      <c r="B94" s="224" t="s">
        <v>1627</v>
      </c>
      <c r="C94" s="224"/>
      <c r="D94" s="86">
        <f>DatosDelitos!N50</f>
        <v>6</v>
      </c>
    </row>
    <row r="95" spans="2:13" ht="13.2" customHeight="1" x14ac:dyDescent="0.3">
      <c r="B95" s="224" t="s">
        <v>1628</v>
      </c>
      <c r="C95" s="224"/>
      <c r="D95" s="86">
        <f>DatosDelitos!N72</f>
        <v>0</v>
      </c>
    </row>
    <row r="96" spans="2:13" ht="27" customHeight="1" x14ac:dyDescent="0.3">
      <c r="B96" s="224" t="s">
        <v>1653</v>
      </c>
      <c r="C96" s="224"/>
      <c r="D96" s="86">
        <f>DatosDelitos!N74</f>
        <v>3</v>
      </c>
    </row>
    <row r="97" spans="2:4" ht="13.2" customHeight="1" x14ac:dyDescent="0.3">
      <c r="B97" s="224" t="s">
        <v>1630</v>
      </c>
      <c r="C97" s="224"/>
      <c r="D97" s="86">
        <f>DatosDelitos!N82</f>
        <v>4</v>
      </c>
    </row>
    <row r="98" spans="2:4" ht="13.2" customHeight="1" x14ac:dyDescent="0.3">
      <c r="B98" s="224" t="s">
        <v>1631</v>
      </c>
      <c r="C98" s="224"/>
      <c r="D98" s="86">
        <f>DatosDelitos!N85</f>
        <v>5</v>
      </c>
    </row>
    <row r="99" spans="2:4" ht="13.2" customHeight="1" x14ac:dyDescent="0.3">
      <c r="B99" s="224" t="s">
        <v>970</v>
      </c>
      <c r="C99" s="224"/>
      <c r="D99" s="86">
        <f>DatosDelitos!N97</f>
        <v>24</v>
      </c>
    </row>
    <row r="100" spans="2:4" ht="27" customHeight="1" x14ac:dyDescent="0.3">
      <c r="B100" s="224" t="s">
        <v>1654</v>
      </c>
      <c r="C100" s="224"/>
      <c r="D100" s="86">
        <f>DatosDelitos!N131</f>
        <v>9</v>
      </c>
    </row>
    <row r="101" spans="2:4" ht="13.2" customHeight="1" x14ac:dyDescent="0.3">
      <c r="B101" s="224" t="s">
        <v>1633</v>
      </c>
      <c r="C101" s="224"/>
      <c r="D101" s="86">
        <f>DatosDelitos!N137</f>
        <v>4</v>
      </c>
    </row>
    <row r="102" spans="2:4" ht="13.2" customHeight="1" x14ac:dyDescent="0.3">
      <c r="B102" s="224" t="s">
        <v>1634</v>
      </c>
      <c r="C102" s="224"/>
      <c r="D102" s="86">
        <f>DatosDelitos!N144</f>
        <v>0</v>
      </c>
    </row>
    <row r="103" spans="2:4" ht="13.2" customHeight="1" x14ac:dyDescent="0.3">
      <c r="B103" s="224" t="s">
        <v>1658</v>
      </c>
      <c r="C103" s="224"/>
      <c r="D103" s="86">
        <f>DatosDelitos!N148</f>
        <v>29</v>
      </c>
    </row>
    <row r="104" spans="2:4" ht="13.2" customHeight="1" x14ac:dyDescent="0.3">
      <c r="B104" s="224" t="s">
        <v>1181</v>
      </c>
      <c r="C104" s="224"/>
      <c r="D104" s="86">
        <f>SUM(DatosDelitos!N149,DatosDelitos!N150)</f>
        <v>2</v>
      </c>
    </row>
    <row r="105" spans="2:4" ht="13.2" customHeight="1" x14ac:dyDescent="0.3">
      <c r="B105" s="224" t="s">
        <v>1179</v>
      </c>
      <c r="C105" s="224"/>
      <c r="D105" s="86">
        <f>SUM(DatosDelitos!N151:N155)</f>
        <v>12</v>
      </c>
    </row>
    <row r="106" spans="2:4" ht="13.2" customHeight="1" x14ac:dyDescent="0.3">
      <c r="B106" s="224" t="s">
        <v>1636</v>
      </c>
      <c r="C106" s="224"/>
      <c r="D106" s="86">
        <f>SUM(SUM(DatosDelitos!N157:N160),SUM(DatosDelitos!N167:N172))</f>
        <v>0</v>
      </c>
    </row>
    <row r="107" spans="2:4" ht="13.2" customHeight="1" x14ac:dyDescent="0.3">
      <c r="B107" s="224" t="s">
        <v>1659</v>
      </c>
      <c r="C107" s="224"/>
      <c r="D107" s="86">
        <f>SUM(DatosDelitos!N161:N165)</f>
        <v>0</v>
      </c>
    </row>
    <row r="108" spans="2:4" ht="13.2" customHeight="1" x14ac:dyDescent="0.3">
      <c r="B108" s="224" t="s">
        <v>1637</v>
      </c>
      <c r="C108" s="224"/>
      <c r="D108" s="86">
        <f>SUM(DatosDelitos!N173:N177)</f>
        <v>6</v>
      </c>
    </row>
    <row r="109" spans="2:4" ht="13.2" customHeight="1" x14ac:dyDescent="0.3">
      <c r="B109" s="224" t="s">
        <v>1638</v>
      </c>
      <c r="C109" s="224"/>
      <c r="D109" s="86">
        <f>DatosDelitos!N178</f>
        <v>0</v>
      </c>
    </row>
    <row r="110" spans="2:4" ht="13.2" customHeight="1" x14ac:dyDescent="0.3">
      <c r="B110" s="224" t="s">
        <v>1639</v>
      </c>
      <c r="C110" s="224"/>
      <c r="D110" s="86">
        <f>DatosDelitos!N186</f>
        <v>16</v>
      </c>
    </row>
    <row r="111" spans="2:4" ht="13.2" customHeight="1" x14ac:dyDescent="0.3">
      <c r="B111" s="224" t="s">
        <v>1640</v>
      </c>
      <c r="C111" s="224"/>
      <c r="D111" s="86">
        <f>DatosDelitos!N201</f>
        <v>32</v>
      </c>
    </row>
    <row r="112" spans="2:4" ht="13.2" customHeight="1" x14ac:dyDescent="0.3">
      <c r="B112" s="224" t="s">
        <v>1641</v>
      </c>
      <c r="C112" s="224"/>
      <c r="D112" s="86">
        <f>DatosDelitos!N223</f>
        <v>6</v>
      </c>
    </row>
    <row r="113" spans="2:4" ht="13.2" customHeight="1" x14ac:dyDescent="0.3">
      <c r="B113" s="224" t="s">
        <v>1642</v>
      </c>
      <c r="C113" s="224"/>
      <c r="D113" s="86">
        <f>DatosDelitos!N244</f>
        <v>5</v>
      </c>
    </row>
    <row r="114" spans="2:4" ht="13.2" customHeight="1" x14ac:dyDescent="0.3">
      <c r="B114" s="224" t="s">
        <v>1643</v>
      </c>
      <c r="C114" s="224"/>
      <c r="D114" s="86">
        <f>DatosDelitos!N271</f>
        <v>0</v>
      </c>
    </row>
    <row r="115" spans="2:4" ht="38.25" customHeight="1" x14ac:dyDescent="0.3">
      <c r="B115" s="224" t="s">
        <v>1644</v>
      </c>
      <c r="C115" s="224"/>
      <c r="D115" s="86">
        <f>DatosDelitos!N301</f>
        <v>0</v>
      </c>
    </row>
    <row r="116" spans="2:4" ht="13.2" customHeight="1" x14ac:dyDescent="0.3">
      <c r="B116" s="224" t="s">
        <v>1645</v>
      </c>
      <c r="C116" s="224"/>
      <c r="D116" s="86">
        <f>DatosDelitos!N305</f>
        <v>0</v>
      </c>
    </row>
    <row r="117" spans="2:4" ht="13.2" customHeight="1" x14ac:dyDescent="0.3">
      <c r="B117" s="224" t="s">
        <v>1646</v>
      </c>
      <c r="C117" s="224"/>
      <c r="D117" s="86">
        <f>DatosDelitos!N312+DatosDelitos!N320</f>
        <v>0</v>
      </c>
    </row>
    <row r="118" spans="2:4" ht="13.2" customHeight="1" x14ac:dyDescent="0.3">
      <c r="B118" s="224" t="s">
        <v>913</v>
      </c>
      <c r="C118" s="224"/>
      <c r="D118" s="86">
        <f>DatosDelitos!N318</f>
        <v>1</v>
      </c>
    </row>
    <row r="119" spans="2:4" ht="13.95" customHeight="1" x14ac:dyDescent="0.3">
      <c r="B119" s="224" t="s">
        <v>1647</v>
      </c>
      <c r="C119" s="224"/>
      <c r="D119" s="86">
        <f>DatosDelitos!N323</f>
        <v>9</v>
      </c>
    </row>
    <row r="120" spans="2:4" ht="12.75" customHeight="1" x14ac:dyDescent="0.3">
      <c r="B120" s="226" t="s">
        <v>1648</v>
      </c>
      <c r="C120" s="226"/>
      <c r="D120" s="86">
        <f>DatosDelitos!N325</f>
        <v>0</v>
      </c>
    </row>
    <row r="121" spans="2:4" ht="15" customHeight="1" x14ac:dyDescent="0.3">
      <c r="B121" s="226" t="s">
        <v>947</v>
      </c>
      <c r="C121" s="226"/>
      <c r="D121" s="86">
        <f>DatosDelitos!N337</f>
        <v>0</v>
      </c>
    </row>
    <row r="122" spans="2:4" ht="15" customHeight="1" x14ac:dyDescent="0.3">
      <c r="B122" s="226" t="s">
        <v>1649</v>
      </c>
      <c r="C122" s="226"/>
      <c r="D122" s="86">
        <f>DatosDelitos!N339</f>
        <v>0</v>
      </c>
    </row>
    <row r="123" spans="2:4" ht="15" customHeight="1" x14ac:dyDescent="0.3">
      <c r="B123" s="224" t="s">
        <v>1655</v>
      </c>
      <c r="C123" s="224"/>
      <c r="D123" s="86">
        <f>SUM(D87:D122)</f>
        <v>263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5"/>
    </row>
    <row r="4" spans="1:16" ht="30.6" x14ac:dyDescent="0.3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3">
      <c r="A5" s="188" t="s">
        <v>313</v>
      </c>
      <c r="B5" s="189"/>
      <c r="C5" s="27">
        <v>59</v>
      </c>
      <c r="D5" s="27">
        <v>44</v>
      </c>
      <c r="E5" s="28">
        <v>0.34090909090909099</v>
      </c>
      <c r="F5" s="27">
        <v>0</v>
      </c>
      <c r="G5" s="27">
        <v>0</v>
      </c>
      <c r="H5" s="27">
        <v>11</v>
      </c>
      <c r="I5" s="27">
        <v>8</v>
      </c>
      <c r="J5" s="27">
        <v>14</v>
      </c>
      <c r="K5" s="27">
        <v>6</v>
      </c>
      <c r="L5" s="27">
        <v>8</v>
      </c>
      <c r="M5" s="27">
        <v>3</v>
      </c>
      <c r="N5" s="27">
        <v>4</v>
      </c>
      <c r="O5" s="27">
        <v>22</v>
      </c>
      <c r="P5" s="29">
        <v>19</v>
      </c>
    </row>
    <row r="6" spans="1:16" x14ac:dyDescent="0.3">
      <c r="A6" s="30" t="s">
        <v>314</v>
      </c>
      <c r="B6" s="30" t="s">
        <v>315</v>
      </c>
      <c r="C6" s="14">
        <v>46</v>
      </c>
      <c r="D6" s="14">
        <v>33</v>
      </c>
      <c r="E6" s="31">
        <v>0.39393939393939398</v>
      </c>
      <c r="F6" s="14">
        <v>0</v>
      </c>
      <c r="G6" s="14">
        <v>0</v>
      </c>
      <c r="H6" s="14">
        <v>6</v>
      </c>
      <c r="I6" s="14">
        <v>1</v>
      </c>
      <c r="J6" s="14">
        <v>14</v>
      </c>
      <c r="K6" s="14">
        <v>4</v>
      </c>
      <c r="L6" s="14">
        <v>7</v>
      </c>
      <c r="M6" s="14">
        <v>1</v>
      </c>
      <c r="N6" s="14">
        <v>0</v>
      </c>
      <c r="O6" s="14">
        <v>13</v>
      </c>
      <c r="P6" s="24">
        <v>8</v>
      </c>
    </row>
    <row r="7" spans="1:16" x14ac:dyDescent="0.3">
      <c r="A7" s="30" t="s">
        <v>316</v>
      </c>
      <c r="B7" s="30" t="s">
        <v>317</v>
      </c>
      <c r="C7" s="14">
        <v>4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1</v>
      </c>
      <c r="M7" s="14">
        <v>2</v>
      </c>
      <c r="N7" s="14">
        <v>0</v>
      </c>
      <c r="O7" s="14">
        <v>6</v>
      </c>
      <c r="P7" s="24">
        <v>7</v>
      </c>
    </row>
    <row r="8" spans="1:16" x14ac:dyDescent="0.3">
      <c r="A8" s="30" t="s">
        <v>318</v>
      </c>
      <c r="B8" s="30" t="s">
        <v>319</v>
      </c>
      <c r="C8" s="14">
        <v>8</v>
      </c>
      <c r="D8" s="14">
        <v>7</v>
      </c>
      <c r="E8" s="31">
        <v>0.14285714285714299</v>
      </c>
      <c r="F8" s="14">
        <v>0</v>
      </c>
      <c r="G8" s="14">
        <v>0</v>
      </c>
      <c r="H8" s="14">
        <v>5</v>
      </c>
      <c r="I8" s="14">
        <v>7</v>
      </c>
      <c r="J8" s="14">
        <v>0</v>
      </c>
      <c r="K8" s="14">
        <v>0</v>
      </c>
      <c r="L8" s="14">
        <v>0</v>
      </c>
      <c r="M8" s="14">
        <v>0</v>
      </c>
      <c r="N8" s="14">
        <v>4</v>
      </c>
      <c r="O8" s="14">
        <v>3</v>
      </c>
      <c r="P8" s="24">
        <v>4</v>
      </c>
    </row>
    <row r="9" spans="1:16" x14ac:dyDescent="0.3">
      <c r="A9" s="30" t="s">
        <v>320</v>
      </c>
      <c r="B9" s="30" t="s">
        <v>321</v>
      </c>
      <c r="C9" s="14">
        <v>1</v>
      </c>
      <c r="D9" s="14">
        <v>4</v>
      </c>
      <c r="E9" s="31">
        <v>-0.75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188" t="s">
        <v>322</v>
      </c>
      <c r="B10" s="189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3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3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188" t="s">
        <v>327</v>
      </c>
      <c r="B13" s="189"/>
      <c r="C13" s="27">
        <v>19553</v>
      </c>
      <c r="D13" s="27">
        <v>17859</v>
      </c>
      <c r="E13" s="28">
        <v>9.4854135169942302E-2</v>
      </c>
      <c r="F13" s="27">
        <v>880</v>
      </c>
      <c r="G13" s="27">
        <v>515</v>
      </c>
      <c r="H13" s="27">
        <v>533</v>
      </c>
      <c r="I13" s="27">
        <v>437</v>
      </c>
      <c r="J13" s="27">
        <v>10</v>
      </c>
      <c r="K13" s="27">
        <v>0</v>
      </c>
      <c r="L13" s="27">
        <v>0</v>
      </c>
      <c r="M13" s="27">
        <v>0</v>
      </c>
      <c r="N13" s="27">
        <v>38</v>
      </c>
      <c r="O13" s="27">
        <v>15</v>
      </c>
      <c r="P13" s="29">
        <v>805</v>
      </c>
    </row>
    <row r="14" spans="1:16" x14ac:dyDescent="0.3">
      <c r="A14" s="30" t="s">
        <v>328</v>
      </c>
      <c r="B14" s="30" t="s">
        <v>329</v>
      </c>
      <c r="C14" s="14">
        <v>17868</v>
      </c>
      <c r="D14" s="14">
        <v>16392</v>
      </c>
      <c r="E14" s="31">
        <v>9.0043923865300093E-2</v>
      </c>
      <c r="F14" s="14">
        <v>168</v>
      </c>
      <c r="G14" s="14">
        <v>168</v>
      </c>
      <c r="H14" s="14">
        <v>333</v>
      </c>
      <c r="I14" s="14">
        <v>289</v>
      </c>
      <c r="J14" s="14">
        <v>9</v>
      </c>
      <c r="K14" s="14">
        <v>0</v>
      </c>
      <c r="L14" s="14">
        <v>0</v>
      </c>
      <c r="M14" s="14">
        <v>0</v>
      </c>
      <c r="N14" s="14">
        <v>4</v>
      </c>
      <c r="O14" s="14">
        <v>11</v>
      </c>
      <c r="P14" s="24">
        <v>483</v>
      </c>
    </row>
    <row r="15" spans="1:16" x14ac:dyDescent="0.3">
      <c r="A15" s="30" t="s">
        <v>330</v>
      </c>
      <c r="B15" s="30" t="s">
        <v>331</v>
      </c>
      <c r="C15" s="14">
        <v>4</v>
      </c>
      <c r="D15" s="14">
        <v>3</v>
      </c>
      <c r="E15" s="31">
        <v>0.33333333333333298</v>
      </c>
      <c r="F15" s="14">
        <v>0</v>
      </c>
      <c r="G15" s="14">
        <v>0</v>
      </c>
      <c r="H15" s="14">
        <v>0</v>
      </c>
      <c r="I15" s="14">
        <v>11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2</v>
      </c>
      <c r="P15" s="24">
        <v>1</v>
      </c>
    </row>
    <row r="16" spans="1:16" x14ac:dyDescent="0.3">
      <c r="A16" s="30" t="s">
        <v>332</v>
      </c>
      <c r="B16" s="30" t="s">
        <v>333</v>
      </c>
      <c r="C16" s="14">
        <v>718</v>
      </c>
      <c r="D16" s="14">
        <v>621</v>
      </c>
      <c r="E16" s="31">
        <v>0.15619967793880801</v>
      </c>
      <c r="F16" s="14">
        <v>3</v>
      </c>
      <c r="G16" s="14">
        <v>0</v>
      </c>
      <c r="H16" s="14">
        <v>15</v>
      </c>
      <c r="I16" s="14">
        <v>15</v>
      </c>
      <c r="J16" s="14">
        <v>0</v>
      </c>
      <c r="K16" s="14">
        <v>0</v>
      </c>
      <c r="L16" s="14">
        <v>0</v>
      </c>
      <c r="M16" s="14">
        <v>0</v>
      </c>
      <c r="N16" s="14">
        <v>29</v>
      </c>
      <c r="O16" s="14">
        <v>1</v>
      </c>
      <c r="P16" s="24">
        <v>3</v>
      </c>
    </row>
    <row r="17" spans="1:16" ht="20.399999999999999" x14ac:dyDescent="0.3">
      <c r="A17" s="30" t="s">
        <v>334</v>
      </c>
      <c r="B17" s="30" t="s">
        <v>335</v>
      </c>
      <c r="C17" s="14">
        <v>958</v>
      </c>
      <c r="D17" s="14">
        <v>838</v>
      </c>
      <c r="E17" s="31">
        <v>0.143198090692124</v>
      </c>
      <c r="F17" s="14">
        <v>709</v>
      </c>
      <c r="G17" s="14">
        <v>347</v>
      </c>
      <c r="H17" s="14">
        <v>180</v>
      </c>
      <c r="I17" s="14">
        <v>121</v>
      </c>
      <c r="J17" s="14">
        <v>1</v>
      </c>
      <c r="K17" s="14">
        <v>0</v>
      </c>
      <c r="L17" s="14">
        <v>0</v>
      </c>
      <c r="M17" s="14">
        <v>0</v>
      </c>
      <c r="N17" s="14">
        <v>5</v>
      </c>
      <c r="O17" s="14">
        <v>1</v>
      </c>
      <c r="P17" s="24">
        <v>317</v>
      </c>
    </row>
    <row r="18" spans="1:16" x14ac:dyDescent="0.3">
      <c r="A18" s="30" t="s">
        <v>336</v>
      </c>
      <c r="B18" s="30" t="s">
        <v>337</v>
      </c>
      <c r="C18" s="14">
        <v>5</v>
      </c>
      <c r="D18" s="14">
        <v>4</v>
      </c>
      <c r="E18" s="31">
        <v>0.25</v>
      </c>
      <c r="F18" s="14">
        <v>0</v>
      </c>
      <c r="G18" s="14">
        <v>0</v>
      </c>
      <c r="H18" s="14">
        <v>5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1</v>
      </c>
    </row>
    <row r="19" spans="1:16" x14ac:dyDescent="0.3">
      <c r="A19" s="30" t="s">
        <v>338</v>
      </c>
      <c r="B19" s="30" t="s">
        <v>339</v>
      </c>
      <c r="C19" s="14">
        <v>0</v>
      </c>
      <c r="D19" s="14">
        <v>1</v>
      </c>
      <c r="E19" s="31">
        <v>-1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188" t="s">
        <v>340</v>
      </c>
      <c r="B20" s="189"/>
      <c r="C20" s="27">
        <v>18</v>
      </c>
      <c r="D20" s="27">
        <v>15</v>
      </c>
      <c r="E20" s="28">
        <v>0.2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2</v>
      </c>
      <c r="O20" s="27">
        <v>0</v>
      </c>
      <c r="P20" s="29">
        <v>1</v>
      </c>
    </row>
    <row r="21" spans="1:16" x14ac:dyDescent="0.3">
      <c r="A21" s="30" t="s">
        <v>341</v>
      </c>
      <c r="B21" s="30" t="s">
        <v>342</v>
      </c>
      <c r="C21" s="14">
        <v>12</v>
      </c>
      <c r="D21" s="14">
        <v>5</v>
      </c>
      <c r="E21" s="31">
        <v>1.4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1</v>
      </c>
    </row>
    <row r="22" spans="1:16" x14ac:dyDescent="0.3">
      <c r="A22" s="30" t="s">
        <v>343</v>
      </c>
      <c r="B22" s="30" t="s">
        <v>344</v>
      </c>
      <c r="C22" s="14">
        <v>6</v>
      </c>
      <c r="D22" s="14">
        <v>10</v>
      </c>
      <c r="E22" s="31">
        <v>-0.4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2</v>
      </c>
      <c r="O22" s="14">
        <v>0</v>
      </c>
      <c r="P22" s="24">
        <v>0</v>
      </c>
    </row>
    <row r="23" spans="1:16" x14ac:dyDescent="0.3">
      <c r="A23" s="188" t="s">
        <v>345</v>
      </c>
      <c r="B23" s="189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188" t="s">
        <v>358</v>
      </c>
      <c r="B30" s="189"/>
      <c r="C30" s="27">
        <v>876</v>
      </c>
      <c r="D30" s="27">
        <v>1050</v>
      </c>
      <c r="E30" s="28">
        <v>-0.16571428571428601</v>
      </c>
      <c r="F30" s="27">
        <v>166</v>
      </c>
      <c r="G30" s="27">
        <v>202</v>
      </c>
      <c r="H30" s="27">
        <v>99</v>
      </c>
      <c r="I30" s="27">
        <v>93</v>
      </c>
      <c r="J30" s="27">
        <v>0</v>
      </c>
      <c r="K30" s="27">
        <v>0</v>
      </c>
      <c r="L30" s="27">
        <v>0</v>
      </c>
      <c r="M30" s="27">
        <v>0</v>
      </c>
      <c r="N30" s="27">
        <v>7</v>
      </c>
      <c r="O30" s="27">
        <v>0</v>
      </c>
      <c r="P30" s="29">
        <v>337</v>
      </c>
    </row>
    <row r="31" spans="1:16" x14ac:dyDescent="0.3">
      <c r="A31" s="30" t="s">
        <v>359</v>
      </c>
      <c r="B31" s="30" t="s">
        <v>360</v>
      </c>
      <c r="C31" s="14">
        <v>3</v>
      </c>
      <c r="D31" s="14">
        <v>8</v>
      </c>
      <c r="E31" s="31">
        <v>-0.625</v>
      </c>
      <c r="F31" s="14">
        <v>0</v>
      </c>
      <c r="G31" s="14">
        <v>0</v>
      </c>
      <c r="H31" s="14">
        <v>2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3">
      <c r="A32" s="30" t="s">
        <v>361</v>
      </c>
      <c r="B32" s="30" t="s">
        <v>362</v>
      </c>
      <c r="C32" s="14">
        <v>0</v>
      </c>
      <c r="D32" s="14">
        <v>5</v>
      </c>
      <c r="E32" s="31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0.399999999999999" x14ac:dyDescent="0.3">
      <c r="A33" s="30" t="s">
        <v>363</v>
      </c>
      <c r="B33" s="30" t="s">
        <v>364</v>
      </c>
      <c r="C33" s="14">
        <v>557</v>
      </c>
      <c r="D33" s="14">
        <v>651</v>
      </c>
      <c r="E33" s="31">
        <v>-0.14439324116743499</v>
      </c>
      <c r="F33" s="14">
        <v>86</v>
      </c>
      <c r="G33" s="14">
        <v>94</v>
      </c>
      <c r="H33" s="14">
        <v>55</v>
      </c>
      <c r="I33" s="14">
        <v>45</v>
      </c>
      <c r="J33" s="14">
        <v>0</v>
      </c>
      <c r="K33" s="14">
        <v>0</v>
      </c>
      <c r="L33" s="14">
        <v>0</v>
      </c>
      <c r="M33" s="14">
        <v>0</v>
      </c>
      <c r="N33" s="14">
        <v>5</v>
      </c>
      <c r="O33" s="14">
        <v>0</v>
      </c>
      <c r="P33" s="24">
        <v>181</v>
      </c>
    </row>
    <row r="34" spans="1:16" x14ac:dyDescent="0.3">
      <c r="A34" s="30" t="s">
        <v>365</v>
      </c>
      <c r="B34" s="30" t="s">
        <v>366</v>
      </c>
      <c r="C34" s="14">
        <v>32</v>
      </c>
      <c r="D34" s="14">
        <v>47</v>
      </c>
      <c r="E34" s="31">
        <v>-0.319148936170213</v>
      </c>
      <c r="F34" s="14">
        <v>6</v>
      </c>
      <c r="G34" s="14">
        <v>3</v>
      </c>
      <c r="H34" s="14">
        <v>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19</v>
      </c>
    </row>
    <row r="35" spans="1:16" x14ac:dyDescent="0.3">
      <c r="A35" s="30" t="s">
        <v>367</v>
      </c>
      <c r="B35" s="30" t="s">
        <v>368</v>
      </c>
      <c r="C35" s="14">
        <v>152</v>
      </c>
      <c r="D35" s="14">
        <v>173</v>
      </c>
      <c r="E35" s="31">
        <v>-0.12138728323699401</v>
      </c>
      <c r="F35" s="14">
        <v>13</v>
      </c>
      <c r="G35" s="14">
        <v>12</v>
      </c>
      <c r="H35" s="14">
        <v>14</v>
      </c>
      <c r="I35" s="14">
        <v>9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4">
        <v>33</v>
      </c>
    </row>
    <row r="36" spans="1:16" ht="20.399999999999999" x14ac:dyDescent="0.3">
      <c r="A36" s="30" t="s">
        <v>369</v>
      </c>
      <c r="B36" s="30" t="s">
        <v>370</v>
      </c>
      <c r="C36" s="14">
        <v>41</v>
      </c>
      <c r="D36" s="14">
        <v>32</v>
      </c>
      <c r="E36" s="31">
        <v>0.28125</v>
      </c>
      <c r="F36" s="14">
        <v>44</v>
      </c>
      <c r="G36" s="14">
        <v>81</v>
      </c>
      <c r="H36" s="14">
        <v>5</v>
      </c>
      <c r="I36" s="14">
        <v>19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78</v>
      </c>
    </row>
    <row r="37" spans="1:16" ht="20.399999999999999" x14ac:dyDescent="0.3">
      <c r="A37" s="30" t="s">
        <v>371</v>
      </c>
      <c r="B37" s="30" t="s">
        <v>372</v>
      </c>
      <c r="C37" s="14">
        <v>18</v>
      </c>
      <c r="D37" s="14">
        <v>25</v>
      </c>
      <c r="E37" s="31">
        <v>-0.28000000000000003</v>
      </c>
      <c r="F37" s="14">
        <v>8</v>
      </c>
      <c r="G37" s="14">
        <v>5</v>
      </c>
      <c r="H37" s="14">
        <v>3</v>
      </c>
      <c r="I37" s="14">
        <v>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3</v>
      </c>
    </row>
    <row r="38" spans="1:16" ht="20.399999999999999" x14ac:dyDescent="0.3">
      <c r="A38" s="30" t="s">
        <v>373</v>
      </c>
      <c r="B38" s="30" t="s">
        <v>374</v>
      </c>
      <c r="C38" s="14">
        <v>8</v>
      </c>
      <c r="D38" s="14">
        <v>11</v>
      </c>
      <c r="E38" s="31">
        <v>-0.27272727272727298</v>
      </c>
      <c r="F38" s="14">
        <v>4</v>
      </c>
      <c r="G38" s="14">
        <v>1</v>
      </c>
      <c r="H38" s="14">
        <v>0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2</v>
      </c>
    </row>
    <row r="39" spans="1:16" ht="30.6" x14ac:dyDescent="0.3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3">
      <c r="A41" s="30" t="s">
        <v>379</v>
      </c>
      <c r="B41" s="30" t="s">
        <v>380</v>
      </c>
      <c r="C41" s="14">
        <v>65</v>
      </c>
      <c r="D41" s="14">
        <v>98</v>
      </c>
      <c r="E41" s="31">
        <v>-0.33673469387755101</v>
      </c>
      <c r="F41" s="14">
        <v>5</v>
      </c>
      <c r="G41" s="14">
        <v>6</v>
      </c>
      <c r="H41" s="14">
        <v>19</v>
      </c>
      <c r="I41" s="14">
        <v>16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21</v>
      </c>
    </row>
    <row r="42" spans="1:16" x14ac:dyDescent="0.3">
      <c r="A42" s="188" t="s">
        <v>381</v>
      </c>
      <c r="B42" s="189"/>
      <c r="C42" s="27">
        <v>1014</v>
      </c>
      <c r="D42" s="27">
        <v>634</v>
      </c>
      <c r="E42" s="28">
        <v>0.59936908517350196</v>
      </c>
      <c r="F42" s="27">
        <v>458</v>
      </c>
      <c r="G42" s="27">
        <v>244</v>
      </c>
      <c r="H42" s="27">
        <v>93</v>
      </c>
      <c r="I42" s="27">
        <v>70</v>
      </c>
      <c r="J42" s="27">
        <v>1</v>
      </c>
      <c r="K42" s="27">
        <v>0</v>
      </c>
      <c r="L42" s="27">
        <v>0</v>
      </c>
      <c r="M42" s="27">
        <v>0</v>
      </c>
      <c r="N42" s="27">
        <v>39</v>
      </c>
      <c r="O42" s="27">
        <v>1</v>
      </c>
      <c r="P42" s="29">
        <v>163</v>
      </c>
    </row>
    <row r="43" spans="1:16" x14ac:dyDescent="0.3">
      <c r="A43" s="30" t="s">
        <v>382</v>
      </c>
      <c r="B43" s="30" t="s">
        <v>383</v>
      </c>
      <c r="C43" s="14">
        <v>3</v>
      </c>
      <c r="D43" s="14">
        <v>1</v>
      </c>
      <c r="E43" s="31">
        <v>2</v>
      </c>
      <c r="F43" s="14">
        <v>1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3</v>
      </c>
    </row>
    <row r="44" spans="1:16" ht="20.399999999999999" x14ac:dyDescent="0.3">
      <c r="A44" s="30" t="s">
        <v>384</v>
      </c>
      <c r="B44" s="30" t="s">
        <v>385</v>
      </c>
      <c r="C44" s="14">
        <v>1000</v>
      </c>
      <c r="D44" s="14">
        <v>630</v>
      </c>
      <c r="E44" s="31">
        <v>0.58730158730158699</v>
      </c>
      <c r="F44" s="14">
        <v>456</v>
      </c>
      <c r="G44" s="14">
        <v>244</v>
      </c>
      <c r="H44" s="14">
        <v>91</v>
      </c>
      <c r="I44" s="14">
        <v>69</v>
      </c>
      <c r="J44" s="14">
        <v>1</v>
      </c>
      <c r="K44" s="14">
        <v>0</v>
      </c>
      <c r="L44" s="14">
        <v>0</v>
      </c>
      <c r="M44" s="14">
        <v>0</v>
      </c>
      <c r="N44" s="14">
        <v>36</v>
      </c>
      <c r="O44" s="14">
        <v>1</v>
      </c>
      <c r="P44" s="24">
        <v>159</v>
      </c>
    </row>
    <row r="45" spans="1:16" x14ac:dyDescent="0.3">
      <c r="A45" s="30" t="s">
        <v>386</v>
      </c>
      <c r="B45" s="30" t="s">
        <v>387</v>
      </c>
      <c r="C45" s="14">
        <v>1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0.399999999999999" x14ac:dyDescent="0.3">
      <c r="A46" s="30" t="s">
        <v>388</v>
      </c>
      <c r="B46" s="30" t="s">
        <v>389</v>
      </c>
      <c r="C46" s="14">
        <v>4</v>
      </c>
      <c r="D46" s="14">
        <v>2</v>
      </c>
      <c r="E46" s="31">
        <v>1</v>
      </c>
      <c r="F46" s="14">
        <v>0</v>
      </c>
      <c r="G46" s="14">
        <v>0</v>
      </c>
      <c r="H46" s="14">
        <v>1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2</v>
      </c>
      <c r="O46" s="14">
        <v>0</v>
      </c>
      <c r="P46" s="24">
        <v>1</v>
      </c>
    </row>
    <row r="47" spans="1:16" ht="20.399999999999999" x14ac:dyDescent="0.3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392</v>
      </c>
      <c r="B48" s="30" t="s">
        <v>393</v>
      </c>
      <c r="C48" s="14">
        <v>6</v>
      </c>
      <c r="D48" s="14">
        <v>1</v>
      </c>
      <c r="E48" s="31">
        <v>5</v>
      </c>
      <c r="F48" s="14">
        <v>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4">
        <v>0</v>
      </c>
    </row>
    <row r="49" spans="1:16" x14ac:dyDescent="0.3">
      <c r="A49" s="30" t="s">
        <v>394</v>
      </c>
      <c r="B49" s="30" t="s">
        <v>395</v>
      </c>
      <c r="C49" s="14">
        <v>0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188" t="s">
        <v>396</v>
      </c>
      <c r="B50" s="189"/>
      <c r="C50" s="27">
        <v>424</v>
      </c>
      <c r="D50" s="27">
        <v>338</v>
      </c>
      <c r="E50" s="28">
        <v>0.25443786982248501</v>
      </c>
      <c r="F50" s="27">
        <v>18</v>
      </c>
      <c r="G50" s="27">
        <v>5</v>
      </c>
      <c r="H50" s="27">
        <v>72</v>
      </c>
      <c r="I50" s="27">
        <v>43</v>
      </c>
      <c r="J50" s="27">
        <v>52</v>
      </c>
      <c r="K50" s="27">
        <v>34</v>
      </c>
      <c r="L50" s="27">
        <v>0</v>
      </c>
      <c r="M50" s="27">
        <v>1</v>
      </c>
      <c r="N50" s="27">
        <v>6</v>
      </c>
      <c r="O50" s="27">
        <v>10</v>
      </c>
      <c r="P50" s="29">
        <v>47</v>
      </c>
    </row>
    <row r="51" spans="1:16" x14ac:dyDescent="0.3">
      <c r="A51" s="30" t="s">
        <v>397</v>
      </c>
      <c r="B51" s="30" t="s">
        <v>398</v>
      </c>
      <c r="C51" s="14">
        <v>166</v>
      </c>
      <c r="D51" s="14">
        <v>123</v>
      </c>
      <c r="E51" s="31">
        <v>0.34959349593495898</v>
      </c>
      <c r="F51" s="14">
        <v>4</v>
      </c>
      <c r="G51" s="14">
        <v>1</v>
      </c>
      <c r="H51" s="14">
        <v>17</v>
      </c>
      <c r="I51" s="14">
        <v>9</v>
      </c>
      <c r="J51" s="14">
        <v>18</v>
      </c>
      <c r="K51" s="14">
        <v>14</v>
      </c>
      <c r="L51" s="14">
        <v>0</v>
      </c>
      <c r="M51" s="14">
        <v>0</v>
      </c>
      <c r="N51" s="14">
        <v>1</v>
      </c>
      <c r="O51" s="14">
        <v>8</v>
      </c>
      <c r="P51" s="24">
        <v>5</v>
      </c>
    </row>
    <row r="52" spans="1:16" x14ac:dyDescent="0.3">
      <c r="A52" s="30" t="s">
        <v>399</v>
      </c>
      <c r="B52" s="30" t="s">
        <v>400</v>
      </c>
      <c r="C52" s="14">
        <v>3</v>
      </c>
      <c r="D52" s="14">
        <v>3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3">
      <c r="A53" s="30" t="s">
        <v>401</v>
      </c>
      <c r="B53" s="30" t="s">
        <v>402</v>
      </c>
      <c r="C53" s="14">
        <v>167</v>
      </c>
      <c r="D53" s="14">
        <v>113</v>
      </c>
      <c r="E53" s="31">
        <v>0.47787610619469001</v>
      </c>
      <c r="F53" s="14">
        <v>8</v>
      </c>
      <c r="G53" s="14">
        <v>3</v>
      </c>
      <c r="H53" s="14">
        <v>30</v>
      </c>
      <c r="I53" s="14">
        <v>17</v>
      </c>
      <c r="J53" s="14">
        <v>24</v>
      </c>
      <c r="K53" s="14">
        <v>6</v>
      </c>
      <c r="L53" s="14">
        <v>0</v>
      </c>
      <c r="M53" s="14">
        <v>1</v>
      </c>
      <c r="N53" s="14">
        <v>0</v>
      </c>
      <c r="O53" s="14">
        <v>1</v>
      </c>
      <c r="P53" s="24">
        <v>14</v>
      </c>
    </row>
    <row r="54" spans="1:16" x14ac:dyDescent="0.3">
      <c r="A54" s="30" t="s">
        <v>403</v>
      </c>
      <c r="B54" s="30" t="s">
        <v>404</v>
      </c>
      <c r="C54" s="14">
        <v>10</v>
      </c>
      <c r="D54" s="14">
        <v>7</v>
      </c>
      <c r="E54" s="31">
        <v>0.42857142857142799</v>
      </c>
      <c r="F54" s="14">
        <v>1</v>
      </c>
      <c r="G54" s="14">
        <v>0</v>
      </c>
      <c r="H54" s="14">
        <v>0</v>
      </c>
      <c r="I54" s="14">
        <v>0</v>
      </c>
      <c r="J54" s="14">
        <v>1</v>
      </c>
      <c r="K54" s="14">
        <v>5</v>
      </c>
      <c r="L54" s="14">
        <v>0</v>
      </c>
      <c r="M54" s="14">
        <v>0</v>
      </c>
      <c r="N54" s="14">
        <v>0</v>
      </c>
      <c r="O54" s="14">
        <v>0</v>
      </c>
      <c r="P54" s="24">
        <v>3</v>
      </c>
    </row>
    <row r="55" spans="1:16" x14ac:dyDescent="0.3">
      <c r="A55" s="30" t="s">
        <v>405</v>
      </c>
      <c r="B55" s="30" t="s">
        <v>406</v>
      </c>
      <c r="C55" s="14">
        <v>2</v>
      </c>
      <c r="D55" s="14">
        <v>9</v>
      </c>
      <c r="E55" s="31">
        <v>-0.77777777777777801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1</v>
      </c>
    </row>
    <row r="56" spans="1:16" x14ac:dyDescent="0.3">
      <c r="A56" s="30" t="s">
        <v>407</v>
      </c>
      <c r="B56" s="30" t="s">
        <v>408</v>
      </c>
      <c r="C56" s="14">
        <v>19</v>
      </c>
      <c r="D56" s="14">
        <v>15</v>
      </c>
      <c r="E56" s="31">
        <v>0.266666666666667</v>
      </c>
      <c r="F56" s="14">
        <v>3</v>
      </c>
      <c r="G56" s="14">
        <v>0</v>
      </c>
      <c r="H56" s="14">
        <v>6</v>
      </c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0.399999999999999" x14ac:dyDescent="0.3">
      <c r="A57" s="30" t="s">
        <v>409</v>
      </c>
      <c r="B57" s="30" t="s">
        <v>410</v>
      </c>
      <c r="C57" s="14">
        <v>14</v>
      </c>
      <c r="D57" s="14">
        <v>7</v>
      </c>
      <c r="E57" s="31">
        <v>1</v>
      </c>
      <c r="F57" s="14">
        <v>2</v>
      </c>
      <c r="G57" s="14">
        <v>1</v>
      </c>
      <c r="H57" s="14">
        <v>3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1</v>
      </c>
      <c r="P57" s="24">
        <v>2</v>
      </c>
    </row>
    <row r="58" spans="1:16" ht="20.399999999999999" x14ac:dyDescent="0.3">
      <c r="A58" s="30" t="s">
        <v>411</v>
      </c>
      <c r="B58" s="30" t="s">
        <v>412</v>
      </c>
      <c r="C58" s="14">
        <v>0</v>
      </c>
      <c r="D58" s="14">
        <v>1</v>
      </c>
      <c r="E58" s="31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0.399999999999999" x14ac:dyDescent="0.3">
      <c r="A59" s="30" t="s">
        <v>413</v>
      </c>
      <c r="B59" s="30" t="s">
        <v>414</v>
      </c>
      <c r="C59" s="14">
        <v>1</v>
      </c>
      <c r="D59" s="14">
        <v>4</v>
      </c>
      <c r="E59" s="31">
        <v>-0.75</v>
      </c>
      <c r="F59" s="14">
        <v>0</v>
      </c>
      <c r="G59" s="14">
        <v>0</v>
      </c>
      <c r="H59" s="14">
        <v>1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4">
        <v>1</v>
      </c>
    </row>
    <row r="60" spans="1:16" ht="20.399999999999999" x14ac:dyDescent="0.3">
      <c r="A60" s="30" t="s">
        <v>415</v>
      </c>
      <c r="B60" s="30" t="s">
        <v>416</v>
      </c>
      <c r="C60" s="14">
        <v>1</v>
      </c>
      <c r="D60" s="14">
        <v>1</v>
      </c>
      <c r="E60" s="31">
        <v>0</v>
      </c>
      <c r="F60" s="14">
        <v>0</v>
      </c>
      <c r="G60" s="14">
        <v>0</v>
      </c>
      <c r="H60" s="14">
        <v>0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1</v>
      </c>
    </row>
    <row r="61" spans="1:16" ht="20.399999999999999" x14ac:dyDescent="0.3">
      <c r="A61" s="30" t="s">
        <v>417</v>
      </c>
      <c r="B61" s="30" t="s">
        <v>418</v>
      </c>
      <c r="C61" s="14">
        <v>7</v>
      </c>
      <c r="D61" s="14">
        <v>5</v>
      </c>
      <c r="E61" s="31">
        <v>0.4</v>
      </c>
      <c r="F61" s="14">
        <v>0</v>
      </c>
      <c r="G61" s="14">
        <v>0</v>
      </c>
      <c r="H61" s="14">
        <v>4</v>
      </c>
      <c r="I61" s="14">
        <v>4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3">
      <c r="A62" s="30" t="s">
        <v>419</v>
      </c>
      <c r="B62" s="30" t="s">
        <v>420</v>
      </c>
      <c r="C62" s="14">
        <v>2</v>
      </c>
      <c r="D62" s="14">
        <v>5</v>
      </c>
      <c r="E62" s="31">
        <v>-0.6</v>
      </c>
      <c r="F62" s="14">
        <v>0</v>
      </c>
      <c r="G62" s="14">
        <v>0</v>
      </c>
      <c r="H62" s="14">
        <v>2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4">
        <v>0</v>
      </c>
    </row>
    <row r="63" spans="1:16" ht="20.399999999999999" x14ac:dyDescent="0.3">
      <c r="A63" s="30" t="s">
        <v>421</v>
      </c>
      <c r="B63" s="30" t="s">
        <v>422</v>
      </c>
      <c r="C63" s="14">
        <v>24</v>
      </c>
      <c r="D63" s="14">
        <v>24</v>
      </c>
      <c r="E63" s="31">
        <v>0</v>
      </c>
      <c r="F63" s="14">
        <v>0</v>
      </c>
      <c r="G63" s="14">
        <v>0</v>
      </c>
      <c r="H63" s="14">
        <v>6</v>
      </c>
      <c r="I63" s="14">
        <v>8</v>
      </c>
      <c r="J63" s="14">
        <v>4</v>
      </c>
      <c r="K63" s="14">
        <v>3</v>
      </c>
      <c r="L63" s="14">
        <v>0</v>
      </c>
      <c r="M63" s="14">
        <v>0</v>
      </c>
      <c r="N63" s="14">
        <v>3</v>
      </c>
      <c r="O63" s="14">
        <v>0</v>
      </c>
      <c r="P63" s="24">
        <v>14</v>
      </c>
    </row>
    <row r="64" spans="1:16" ht="20.399999999999999" x14ac:dyDescent="0.3">
      <c r="A64" s="30" t="s">
        <v>423</v>
      </c>
      <c r="B64" s="30" t="s">
        <v>424</v>
      </c>
      <c r="C64" s="14">
        <v>7</v>
      </c>
      <c r="D64" s="14">
        <v>10</v>
      </c>
      <c r="E64" s="31">
        <v>-0.3</v>
      </c>
      <c r="F64" s="14">
        <v>0</v>
      </c>
      <c r="G64" s="14">
        <v>0</v>
      </c>
      <c r="H64" s="14">
        <v>2</v>
      </c>
      <c r="I64" s="14">
        <v>0</v>
      </c>
      <c r="J64" s="14">
        <v>1</v>
      </c>
      <c r="K64" s="14">
        <v>6</v>
      </c>
      <c r="L64" s="14">
        <v>0</v>
      </c>
      <c r="M64" s="14">
        <v>0</v>
      </c>
      <c r="N64" s="14">
        <v>0</v>
      </c>
      <c r="O64" s="14">
        <v>0</v>
      </c>
      <c r="P64" s="24">
        <v>2</v>
      </c>
    </row>
    <row r="65" spans="1:16" ht="20.399999999999999" x14ac:dyDescent="0.3">
      <c r="A65" s="30" t="s">
        <v>425</v>
      </c>
      <c r="B65" s="30" t="s">
        <v>426</v>
      </c>
      <c r="C65" s="14">
        <v>0</v>
      </c>
      <c r="D65" s="14">
        <v>3</v>
      </c>
      <c r="E65" s="31">
        <v>-1</v>
      </c>
      <c r="F65" s="14">
        <v>0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0.6" x14ac:dyDescent="0.3">
      <c r="A66" s="30" t="s">
        <v>427</v>
      </c>
      <c r="B66" s="30" t="s">
        <v>428</v>
      </c>
      <c r="C66" s="14">
        <v>0</v>
      </c>
      <c r="D66" s="14">
        <v>1</v>
      </c>
      <c r="E66" s="31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2</v>
      </c>
    </row>
    <row r="67" spans="1:16" ht="30.6" x14ac:dyDescent="0.3">
      <c r="A67" s="30" t="s">
        <v>429</v>
      </c>
      <c r="B67" s="30" t="s">
        <v>430</v>
      </c>
      <c r="C67" s="14">
        <v>0</v>
      </c>
      <c r="D67" s="14">
        <v>4</v>
      </c>
      <c r="E67" s="31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2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0.6" x14ac:dyDescent="0.3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20.399999999999999" x14ac:dyDescent="0.3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435</v>
      </c>
      <c r="B70" s="30" t="s">
        <v>436</v>
      </c>
      <c r="C70" s="14">
        <v>1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0.399999999999999" x14ac:dyDescent="0.3">
      <c r="A71" s="30" t="s">
        <v>437</v>
      </c>
      <c r="B71" s="30" t="s">
        <v>438</v>
      </c>
      <c r="C71" s="14">
        <v>0</v>
      </c>
      <c r="D71" s="14">
        <v>3</v>
      </c>
      <c r="E71" s="31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2</v>
      </c>
    </row>
    <row r="72" spans="1:16" x14ac:dyDescent="0.3">
      <c r="A72" s="188" t="s">
        <v>439</v>
      </c>
      <c r="B72" s="189"/>
      <c r="C72" s="27">
        <v>9</v>
      </c>
      <c r="D72" s="27">
        <v>3</v>
      </c>
      <c r="E72" s="28">
        <v>2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3</v>
      </c>
    </row>
    <row r="73" spans="1:16" x14ac:dyDescent="0.3">
      <c r="A73" s="30" t="s">
        <v>440</v>
      </c>
      <c r="B73" s="30" t="s">
        <v>441</v>
      </c>
      <c r="C73" s="14">
        <v>9</v>
      </c>
      <c r="D73" s="14">
        <v>3</v>
      </c>
      <c r="E73" s="31">
        <v>2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3</v>
      </c>
    </row>
    <row r="74" spans="1:16" x14ac:dyDescent="0.3">
      <c r="A74" s="188" t="s">
        <v>442</v>
      </c>
      <c r="B74" s="189"/>
      <c r="C74" s="27">
        <v>38</v>
      </c>
      <c r="D74" s="27">
        <v>58</v>
      </c>
      <c r="E74" s="28">
        <v>-0.34482758620689602</v>
      </c>
      <c r="F74" s="27">
        <v>2</v>
      </c>
      <c r="G74" s="27">
        <v>1</v>
      </c>
      <c r="H74" s="27">
        <v>19</v>
      </c>
      <c r="I74" s="27">
        <v>11</v>
      </c>
      <c r="J74" s="27">
        <v>0</v>
      </c>
      <c r="K74" s="27">
        <v>0</v>
      </c>
      <c r="L74" s="27">
        <v>1</v>
      </c>
      <c r="M74" s="27">
        <v>1</v>
      </c>
      <c r="N74" s="27">
        <v>3</v>
      </c>
      <c r="O74" s="27">
        <v>0</v>
      </c>
      <c r="P74" s="29">
        <v>10</v>
      </c>
    </row>
    <row r="75" spans="1:16" x14ac:dyDescent="0.3">
      <c r="A75" s="30" t="s">
        <v>443</v>
      </c>
      <c r="B75" s="30" t="s">
        <v>444</v>
      </c>
      <c r="C75" s="14">
        <v>10</v>
      </c>
      <c r="D75" s="14">
        <v>13</v>
      </c>
      <c r="E75" s="31">
        <v>-0.230769230769231</v>
      </c>
      <c r="F75" s="14">
        <v>1</v>
      </c>
      <c r="G75" s="14">
        <v>0</v>
      </c>
      <c r="H75" s="14">
        <v>5</v>
      </c>
      <c r="I75" s="14">
        <v>8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2</v>
      </c>
    </row>
    <row r="76" spans="1:16" ht="30.6" x14ac:dyDescent="0.3">
      <c r="A76" s="30" t="s">
        <v>445</v>
      </c>
      <c r="B76" s="30" t="s">
        <v>446</v>
      </c>
      <c r="C76" s="14">
        <v>2</v>
      </c>
      <c r="D76" s="14">
        <v>3</v>
      </c>
      <c r="E76" s="31">
        <v>-0.33333333333333298</v>
      </c>
      <c r="F76" s="14">
        <v>0</v>
      </c>
      <c r="G76" s="14">
        <v>0</v>
      </c>
      <c r="H76" s="14">
        <v>2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1</v>
      </c>
    </row>
    <row r="77" spans="1:16" x14ac:dyDescent="0.3">
      <c r="A77" s="30" t="s">
        <v>447</v>
      </c>
      <c r="B77" s="30" t="s">
        <v>448</v>
      </c>
      <c r="C77" s="14">
        <v>13</v>
      </c>
      <c r="D77" s="14">
        <v>24</v>
      </c>
      <c r="E77" s="31">
        <v>-0.45833333333333298</v>
      </c>
      <c r="F77" s="14">
        <v>1</v>
      </c>
      <c r="G77" s="14">
        <v>0</v>
      </c>
      <c r="H77" s="14">
        <v>2</v>
      </c>
      <c r="I77" s="14">
        <v>0</v>
      </c>
      <c r="J77" s="14">
        <v>0</v>
      </c>
      <c r="K77" s="14">
        <v>0</v>
      </c>
      <c r="L77" s="14">
        <v>1</v>
      </c>
      <c r="M77" s="14">
        <v>1</v>
      </c>
      <c r="N77" s="14">
        <v>0</v>
      </c>
      <c r="O77" s="14">
        <v>0</v>
      </c>
      <c r="P77" s="24">
        <v>2</v>
      </c>
    </row>
    <row r="78" spans="1:16" x14ac:dyDescent="0.3">
      <c r="A78" s="30" t="s">
        <v>449</v>
      </c>
      <c r="B78" s="30" t="s">
        <v>450</v>
      </c>
      <c r="C78" s="14">
        <v>1</v>
      </c>
      <c r="D78" s="14">
        <v>0</v>
      </c>
      <c r="E78" s="31">
        <v>0</v>
      </c>
      <c r="F78" s="14">
        <v>0</v>
      </c>
      <c r="G78" s="14">
        <v>0</v>
      </c>
      <c r="H78" s="14">
        <v>1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1</v>
      </c>
    </row>
    <row r="79" spans="1:16" ht="20.399999999999999" x14ac:dyDescent="0.3">
      <c r="A79" s="30" t="s">
        <v>451</v>
      </c>
      <c r="B79" s="30" t="s">
        <v>452</v>
      </c>
      <c r="C79" s="14">
        <v>12</v>
      </c>
      <c r="D79" s="14">
        <v>15</v>
      </c>
      <c r="E79" s="31">
        <v>-0.2</v>
      </c>
      <c r="F79" s="14">
        <v>0</v>
      </c>
      <c r="G79" s="14">
        <v>1</v>
      </c>
      <c r="H79" s="14">
        <v>9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3</v>
      </c>
      <c r="O79" s="14">
        <v>0</v>
      </c>
      <c r="P79" s="24">
        <v>3</v>
      </c>
    </row>
    <row r="80" spans="1:16" ht="30.6" x14ac:dyDescent="0.3">
      <c r="A80" s="30" t="s">
        <v>453</v>
      </c>
      <c r="B80" s="30" t="s">
        <v>454</v>
      </c>
      <c r="C80" s="14">
        <v>0</v>
      </c>
      <c r="D80" s="14">
        <v>1</v>
      </c>
      <c r="E80" s="31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0.399999999999999" x14ac:dyDescent="0.3">
      <c r="A81" s="30" t="s">
        <v>455</v>
      </c>
      <c r="B81" s="30" t="s">
        <v>456</v>
      </c>
      <c r="C81" s="14">
        <v>0</v>
      </c>
      <c r="D81" s="14">
        <v>2</v>
      </c>
      <c r="E81" s="31">
        <v>-1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3">
      <c r="A82" s="188" t="s">
        <v>457</v>
      </c>
      <c r="B82" s="189"/>
      <c r="C82" s="27">
        <v>155</v>
      </c>
      <c r="D82" s="27">
        <v>107</v>
      </c>
      <c r="E82" s="28">
        <v>0.44859813084112099</v>
      </c>
      <c r="F82" s="27">
        <v>116</v>
      </c>
      <c r="G82" s="27">
        <v>118</v>
      </c>
      <c r="H82" s="27">
        <v>12</v>
      </c>
      <c r="I82" s="27">
        <v>12</v>
      </c>
      <c r="J82" s="27">
        <v>0</v>
      </c>
      <c r="K82" s="27">
        <v>0</v>
      </c>
      <c r="L82" s="27">
        <v>0</v>
      </c>
      <c r="M82" s="27">
        <v>0</v>
      </c>
      <c r="N82" s="27">
        <v>4</v>
      </c>
      <c r="O82" s="27">
        <v>0</v>
      </c>
      <c r="P82" s="29">
        <v>39</v>
      </c>
    </row>
    <row r="83" spans="1:16" x14ac:dyDescent="0.3">
      <c r="A83" s="30" t="s">
        <v>458</v>
      </c>
      <c r="B83" s="30" t="s">
        <v>459</v>
      </c>
      <c r="C83" s="14">
        <v>35</v>
      </c>
      <c r="D83" s="14">
        <v>27</v>
      </c>
      <c r="E83" s="31">
        <v>0.296296296296296</v>
      </c>
      <c r="F83" s="14">
        <v>0</v>
      </c>
      <c r="G83" s="14">
        <v>0</v>
      </c>
      <c r="H83" s="14">
        <v>4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2</v>
      </c>
    </row>
    <row r="84" spans="1:16" x14ac:dyDescent="0.3">
      <c r="A84" s="30" t="s">
        <v>460</v>
      </c>
      <c r="B84" s="30" t="s">
        <v>461</v>
      </c>
      <c r="C84" s="14">
        <v>120</v>
      </c>
      <c r="D84" s="14">
        <v>80</v>
      </c>
      <c r="E84" s="31">
        <v>0.5</v>
      </c>
      <c r="F84" s="14">
        <v>116</v>
      </c>
      <c r="G84" s="14">
        <v>118</v>
      </c>
      <c r="H84" s="14">
        <v>8</v>
      </c>
      <c r="I84" s="14">
        <v>12</v>
      </c>
      <c r="J84" s="14">
        <v>0</v>
      </c>
      <c r="K84" s="14">
        <v>0</v>
      </c>
      <c r="L84" s="14">
        <v>0</v>
      </c>
      <c r="M84" s="14">
        <v>0</v>
      </c>
      <c r="N84" s="14">
        <v>3</v>
      </c>
      <c r="O84" s="14">
        <v>0</v>
      </c>
      <c r="P84" s="24">
        <v>37</v>
      </c>
    </row>
    <row r="85" spans="1:16" x14ac:dyDescent="0.3">
      <c r="A85" s="188" t="s">
        <v>462</v>
      </c>
      <c r="B85" s="189"/>
      <c r="C85" s="27">
        <v>441</v>
      </c>
      <c r="D85" s="27">
        <v>499</v>
      </c>
      <c r="E85" s="28">
        <v>-0.11623246492986</v>
      </c>
      <c r="F85" s="27">
        <v>5</v>
      </c>
      <c r="G85" s="27">
        <v>5</v>
      </c>
      <c r="H85" s="27">
        <v>320</v>
      </c>
      <c r="I85" s="27">
        <v>285</v>
      </c>
      <c r="J85" s="27">
        <v>0</v>
      </c>
      <c r="K85" s="27">
        <v>0</v>
      </c>
      <c r="L85" s="27">
        <v>0</v>
      </c>
      <c r="M85" s="27">
        <v>0</v>
      </c>
      <c r="N85" s="27">
        <v>5</v>
      </c>
      <c r="O85" s="27">
        <v>0</v>
      </c>
      <c r="P85" s="29">
        <v>149</v>
      </c>
    </row>
    <row r="86" spans="1:16" x14ac:dyDescent="0.3">
      <c r="A86" s="30" t="s">
        <v>463</v>
      </c>
      <c r="B86" s="30" t="s">
        <v>464</v>
      </c>
      <c r="C86" s="14">
        <v>0</v>
      </c>
      <c r="D86" s="14">
        <v>3</v>
      </c>
      <c r="E86" s="31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3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20.399999999999999" x14ac:dyDescent="0.3">
      <c r="A88" s="30" t="s">
        <v>467</v>
      </c>
      <c r="B88" s="30" t="s">
        <v>468</v>
      </c>
      <c r="C88" s="14">
        <v>1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469</v>
      </c>
      <c r="B89" s="30" t="s">
        <v>470</v>
      </c>
      <c r="C89" s="14">
        <v>5</v>
      </c>
      <c r="D89" s="14">
        <v>13</v>
      </c>
      <c r="E89" s="31">
        <v>-0.61538461538461497</v>
      </c>
      <c r="F89" s="14">
        <v>1</v>
      </c>
      <c r="G89" s="14">
        <v>2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4</v>
      </c>
    </row>
    <row r="90" spans="1:16" ht="20.399999999999999" x14ac:dyDescent="0.3">
      <c r="A90" s="30" t="s">
        <v>471</v>
      </c>
      <c r="B90" s="30" t="s">
        <v>472</v>
      </c>
      <c r="C90" s="14">
        <v>0</v>
      </c>
      <c r="D90" s="14">
        <v>1</v>
      </c>
      <c r="E90" s="31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473</v>
      </c>
      <c r="B91" s="30" t="s">
        <v>474</v>
      </c>
      <c r="C91" s="14">
        <v>23</v>
      </c>
      <c r="D91" s="14">
        <v>22</v>
      </c>
      <c r="E91" s="31">
        <v>4.5454545454545497E-2</v>
      </c>
      <c r="F91" s="14">
        <v>0</v>
      </c>
      <c r="G91" s="14">
        <v>0</v>
      </c>
      <c r="H91" s="14">
        <v>6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2</v>
      </c>
      <c r="O91" s="14">
        <v>0</v>
      </c>
      <c r="P91" s="24">
        <v>0</v>
      </c>
    </row>
    <row r="92" spans="1:16" x14ac:dyDescent="0.3">
      <c r="A92" s="30" t="s">
        <v>475</v>
      </c>
      <c r="B92" s="30" t="s">
        <v>476</v>
      </c>
      <c r="C92" s="14">
        <v>100</v>
      </c>
      <c r="D92" s="14">
        <v>123</v>
      </c>
      <c r="E92" s="31">
        <v>-0.18699186991869901</v>
      </c>
      <c r="F92" s="14">
        <v>1</v>
      </c>
      <c r="G92" s="14">
        <v>2</v>
      </c>
      <c r="H92" s="14">
        <v>82</v>
      </c>
      <c r="I92" s="14">
        <v>83</v>
      </c>
      <c r="J92" s="14">
        <v>0</v>
      </c>
      <c r="K92" s="14">
        <v>0</v>
      </c>
      <c r="L92" s="14">
        <v>0</v>
      </c>
      <c r="M92" s="14">
        <v>0</v>
      </c>
      <c r="N92" s="14">
        <v>3</v>
      </c>
      <c r="O92" s="14">
        <v>0</v>
      </c>
      <c r="P92" s="24">
        <v>83</v>
      </c>
    </row>
    <row r="93" spans="1:16" x14ac:dyDescent="0.3">
      <c r="A93" s="30" t="s">
        <v>477</v>
      </c>
      <c r="B93" s="30" t="s">
        <v>478</v>
      </c>
      <c r="C93" s="14">
        <v>33</v>
      </c>
      <c r="D93" s="14">
        <v>21</v>
      </c>
      <c r="E93" s="31">
        <v>0.57142857142857095</v>
      </c>
      <c r="F93" s="14">
        <v>1</v>
      </c>
      <c r="G93" s="14">
        <v>0</v>
      </c>
      <c r="H93" s="14">
        <v>7</v>
      </c>
      <c r="I93" s="14">
        <v>5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2</v>
      </c>
    </row>
    <row r="94" spans="1:16" x14ac:dyDescent="0.3">
      <c r="A94" s="30" t="s">
        <v>479</v>
      </c>
      <c r="B94" s="30" t="s">
        <v>480</v>
      </c>
      <c r="C94" s="14">
        <v>275</v>
      </c>
      <c r="D94" s="14">
        <v>311</v>
      </c>
      <c r="E94" s="31">
        <v>-0.11575562700964601</v>
      </c>
      <c r="F94" s="14">
        <v>2</v>
      </c>
      <c r="G94" s="14">
        <v>0</v>
      </c>
      <c r="H94" s="14">
        <v>224</v>
      </c>
      <c r="I94" s="14">
        <v>195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60</v>
      </c>
    </row>
    <row r="95" spans="1:16" ht="20.399999999999999" x14ac:dyDescent="0.3">
      <c r="A95" s="30" t="s">
        <v>481</v>
      </c>
      <c r="B95" s="30" t="s">
        <v>482</v>
      </c>
      <c r="C95" s="14">
        <v>3</v>
      </c>
      <c r="D95" s="14">
        <v>5</v>
      </c>
      <c r="E95" s="31">
        <v>-0.4</v>
      </c>
      <c r="F95" s="14">
        <v>0</v>
      </c>
      <c r="G95" s="14">
        <v>1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0.399999999999999" x14ac:dyDescent="0.3">
      <c r="A96" s="30" t="s">
        <v>483</v>
      </c>
      <c r="B96" s="30" t="s">
        <v>484</v>
      </c>
      <c r="C96" s="14">
        <v>1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188" t="s">
        <v>485</v>
      </c>
      <c r="B97" s="189"/>
      <c r="C97" s="27">
        <v>4767</v>
      </c>
      <c r="D97" s="27">
        <v>5082</v>
      </c>
      <c r="E97" s="28">
        <v>-6.1983471074380202E-2</v>
      </c>
      <c r="F97" s="27">
        <v>271</v>
      </c>
      <c r="G97" s="27">
        <v>202</v>
      </c>
      <c r="H97" s="27">
        <v>1574</v>
      </c>
      <c r="I97" s="27">
        <v>1371</v>
      </c>
      <c r="J97" s="27">
        <v>1</v>
      </c>
      <c r="K97" s="27">
        <v>0</v>
      </c>
      <c r="L97" s="27">
        <v>0</v>
      </c>
      <c r="M97" s="27">
        <v>0</v>
      </c>
      <c r="N97" s="27">
        <v>24</v>
      </c>
      <c r="O97" s="27">
        <v>56</v>
      </c>
      <c r="P97" s="29">
        <v>1229</v>
      </c>
    </row>
    <row r="98" spans="1:16" x14ac:dyDescent="0.3">
      <c r="A98" s="30" t="s">
        <v>486</v>
      </c>
      <c r="B98" s="30" t="s">
        <v>487</v>
      </c>
      <c r="C98" s="14">
        <v>792</v>
      </c>
      <c r="D98" s="14">
        <v>841</v>
      </c>
      <c r="E98" s="31">
        <v>-5.8263971462544598E-2</v>
      </c>
      <c r="F98" s="14">
        <v>79</v>
      </c>
      <c r="G98" s="14">
        <v>57</v>
      </c>
      <c r="H98" s="14">
        <v>177</v>
      </c>
      <c r="I98" s="14">
        <v>140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163</v>
      </c>
    </row>
    <row r="99" spans="1:16" x14ac:dyDescent="0.3">
      <c r="A99" s="30" t="s">
        <v>488</v>
      </c>
      <c r="B99" s="30" t="s">
        <v>489</v>
      </c>
      <c r="C99" s="14">
        <v>790</v>
      </c>
      <c r="D99" s="14">
        <v>893</v>
      </c>
      <c r="E99" s="31">
        <v>-0.11534154535274301</v>
      </c>
      <c r="F99" s="14">
        <v>71</v>
      </c>
      <c r="G99" s="14">
        <v>33</v>
      </c>
      <c r="H99" s="14">
        <v>453</v>
      </c>
      <c r="I99" s="14">
        <v>410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7</v>
      </c>
      <c r="P99" s="24">
        <v>211</v>
      </c>
    </row>
    <row r="100" spans="1:16" ht="30.6" x14ac:dyDescent="0.3">
      <c r="A100" s="30" t="s">
        <v>490</v>
      </c>
      <c r="B100" s="30" t="s">
        <v>491</v>
      </c>
      <c r="C100" s="14">
        <v>58</v>
      </c>
      <c r="D100" s="14">
        <v>51</v>
      </c>
      <c r="E100" s="31">
        <v>0.13725490196078399</v>
      </c>
      <c r="F100" s="14">
        <v>17</v>
      </c>
      <c r="G100" s="14">
        <v>21</v>
      </c>
      <c r="H100" s="14">
        <v>36</v>
      </c>
      <c r="I100" s="14">
        <v>97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8</v>
      </c>
      <c r="P100" s="24">
        <v>74</v>
      </c>
    </row>
    <row r="101" spans="1:16" ht="20.399999999999999" x14ac:dyDescent="0.3">
      <c r="A101" s="30" t="s">
        <v>492</v>
      </c>
      <c r="B101" s="30" t="s">
        <v>493</v>
      </c>
      <c r="C101" s="14">
        <v>510</v>
      </c>
      <c r="D101" s="14">
        <v>426</v>
      </c>
      <c r="E101" s="31">
        <v>0.19718309859154901</v>
      </c>
      <c r="F101" s="14">
        <v>43</v>
      </c>
      <c r="G101" s="14">
        <v>28</v>
      </c>
      <c r="H101" s="14">
        <v>151</v>
      </c>
      <c r="I101" s="14">
        <v>102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40</v>
      </c>
      <c r="P101" s="24">
        <v>111</v>
      </c>
    </row>
    <row r="102" spans="1:16" x14ac:dyDescent="0.3">
      <c r="A102" s="30" t="s">
        <v>494</v>
      </c>
      <c r="B102" s="30" t="s">
        <v>495</v>
      </c>
      <c r="C102" s="14">
        <v>11</v>
      </c>
      <c r="D102" s="14">
        <v>21</v>
      </c>
      <c r="E102" s="31">
        <v>-0.476190476190476</v>
      </c>
      <c r="F102" s="14">
        <v>0</v>
      </c>
      <c r="G102" s="14">
        <v>0</v>
      </c>
      <c r="H102" s="14">
        <v>2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1</v>
      </c>
    </row>
    <row r="103" spans="1:16" x14ac:dyDescent="0.3">
      <c r="A103" s="30" t="s">
        <v>496</v>
      </c>
      <c r="B103" s="30" t="s">
        <v>497</v>
      </c>
      <c r="C103" s="14">
        <v>69</v>
      </c>
      <c r="D103" s="14">
        <v>90</v>
      </c>
      <c r="E103" s="31">
        <v>-0.233333333333333</v>
      </c>
      <c r="F103" s="14">
        <v>9</v>
      </c>
      <c r="G103" s="14">
        <v>9</v>
      </c>
      <c r="H103" s="14">
        <v>37</v>
      </c>
      <c r="I103" s="14">
        <v>21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27</v>
      </c>
    </row>
    <row r="104" spans="1:16" x14ac:dyDescent="0.3">
      <c r="A104" s="30" t="s">
        <v>498</v>
      </c>
      <c r="B104" s="30" t="s">
        <v>499</v>
      </c>
      <c r="C104" s="14">
        <v>148</v>
      </c>
      <c r="D104" s="14">
        <v>197</v>
      </c>
      <c r="E104" s="31">
        <v>-0.24873096446700499</v>
      </c>
      <c r="F104" s="14">
        <v>3</v>
      </c>
      <c r="G104" s="14">
        <v>0</v>
      </c>
      <c r="H104" s="14">
        <v>13</v>
      </c>
      <c r="I104" s="14">
        <v>9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4">
        <v>6</v>
      </c>
    </row>
    <row r="105" spans="1:16" x14ac:dyDescent="0.3">
      <c r="A105" s="30" t="s">
        <v>500</v>
      </c>
      <c r="B105" s="30" t="s">
        <v>501</v>
      </c>
      <c r="C105" s="14">
        <v>1178</v>
      </c>
      <c r="D105" s="14">
        <v>1157</v>
      </c>
      <c r="E105" s="31">
        <v>1.8150388936905799E-2</v>
      </c>
      <c r="F105" s="14">
        <v>11</v>
      </c>
      <c r="G105" s="14">
        <v>8</v>
      </c>
      <c r="H105" s="14">
        <v>392</v>
      </c>
      <c r="I105" s="14">
        <v>310</v>
      </c>
      <c r="J105" s="14">
        <v>0</v>
      </c>
      <c r="K105" s="14">
        <v>0</v>
      </c>
      <c r="L105" s="14">
        <v>0</v>
      </c>
      <c r="M105" s="14">
        <v>0</v>
      </c>
      <c r="N105" s="14">
        <v>14</v>
      </c>
      <c r="O105" s="14">
        <v>1</v>
      </c>
      <c r="P105" s="24">
        <v>143</v>
      </c>
    </row>
    <row r="106" spans="1:16" ht="20.399999999999999" x14ac:dyDescent="0.3">
      <c r="A106" s="30" t="s">
        <v>502</v>
      </c>
      <c r="B106" s="30" t="s">
        <v>503</v>
      </c>
      <c r="C106" s="14">
        <v>339</v>
      </c>
      <c r="D106" s="14">
        <v>323</v>
      </c>
      <c r="E106" s="31">
        <v>4.9535603715170302E-2</v>
      </c>
      <c r="F106" s="14">
        <v>3</v>
      </c>
      <c r="G106" s="14">
        <v>3</v>
      </c>
      <c r="H106" s="14">
        <v>89</v>
      </c>
      <c r="I106" s="14">
        <v>50</v>
      </c>
      <c r="J106" s="14">
        <v>0</v>
      </c>
      <c r="K106" s="14">
        <v>0</v>
      </c>
      <c r="L106" s="14">
        <v>0</v>
      </c>
      <c r="M106" s="14">
        <v>0</v>
      </c>
      <c r="N106" s="14">
        <v>4</v>
      </c>
      <c r="O106" s="14">
        <v>0</v>
      </c>
      <c r="P106" s="24">
        <v>44</v>
      </c>
    </row>
    <row r="107" spans="1:16" ht="20.399999999999999" x14ac:dyDescent="0.3">
      <c r="A107" s="30" t="s">
        <v>504</v>
      </c>
      <c r="B107" s="30" t="s">
        <v>505</v>
      </c>
      <c r="C107" s="14">
        <v>109</v>
      </c>
      <c r="D107" s="14">
        <v>169</v>
      </c>
      <c r="E107" s="31">
        <v>-0.35502958579881599</v>
      </c>
      <c r="F107" s="14">
        <v>3</v>
      </c>
      <c r="G107" s="14">
        <v>17</v>
      </c>
      <c r="H107" s="14">
        <v>47</v>
      </c>
      <c r="I107" s="14">
        <v>76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289</v>
      </c>
    </row>
    <row r="108" spans="1:16" x14ac:dyDescent="0.3">
      <c r="A108" s="30" t="s">
        <v>506</v>
      </c>
      <c r="B108" s="30" t="s">
        <v>507</v>
      </c>
      <c r="C108" s="14">
        <v>5</v>
      </c>
      <c r="D108" s="14">
        <v>6</v>
      </c>
      <c r="E108" s="31">
        <v>-0.16666666666666699</v>
      </c>
      <c r="F108" s="14">
        <v>0</v>
      </c>
      <c r="G108" s="14">
        <v>0</v>
      </c>
      <c r="H108" s="14">
        <v>7</v>
      </c>
      <c r="I108" s="14">
        <v>3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3">
      <c r="A109" s="30" t="s">
        <v>508</v>
      </c>
      <c r="B109" s="30" t="s">
        <v>509</v>
      </c>
      <c r="C109" s="14">
        <v>8</v>
      </c>
      <c r="D109" s="14">
        <v>11</v>
      </c>
      <c r="E109" s="31">
        <v>-0.27272727272727298</v>
      </c>
      <c r="F109" s="14">
        <v>0</v>
      </c>
      <c r="G109" s="14">
        <v>0</v>
      </c>
      <c r="H109" s="14">
        <v>8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2</v>
      </c>
    </row>
    <row r="110" spans="1:16" ht="20.399999999999999" x14ac:dyDescent="0.3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3">
      <c r="A111" s="30" t="s">
        <v>512</v>
      </c>
      <c r="B111" s="30" t="s">
        <v>513</v>
      </c>
      <c r="C111" s="14">
        <v>685</v>
      </c>
      <c r="D111" s="14">
        <v>813</v>
      </c>
      <c r="E111" s="31">
        <v>-0.157441574415744</v>
      </c>
      <c r="F111" s="14">
        <v>29</v>
      </c>
      <c r="G111" s="14">
        <v>24</v>
      </c>
      <c r="H111" s="14">
        <v>117</v>
      </c>
      <c r="I111" s="14">
        <v>107</v>
      </c>
      <c r="J111" s="14">
        <v>1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4">
        <v>115</v>
      </c>
    </row>
    <row r="112" spans="1:16" ht="20.399999999999999" x14ac:dyDescent="0.3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6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3">
      <c r="A114" s="30" t="s">
        <v>518</v>
      </c>
      <c r="B114" s="30" t="s">
        <v>519</v>
      </c>
      <c r="C114" s="14">
        <v>13</v>
      </c>
      <c r="D114" s="14">
        <v>23</v>
      </c>
      <c r="E114" s="31">
        <v>-0.434782608695652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2</v>
      </c>
    </row>
    <row r="115" spans="1:16" ht="20.399999999999999" x14ac:dyDescent="0.3">
      <c r="A115" s="30" t="s">
        <v>520</v>
      </c>
      <c r="B115" s="30" t="s">
        <v>521</v>
      </c>
      <c r="C115" s="14">
        <v>5</v>
      </c>
      <c r="D115" s="14">
        <v>3</v>
      </c>
      <c r="E115" s="31">
        <v>0.66666666666666696</v>
      </c>
      <c r="F115" s="14">
        <v>0</v>
      </c>
      <c r="G115" s="14">
        <v>0</v>
      </c>
      <c r="H115" s="14">
        <v>2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20.399999999999999" x14ac:dyDescent="0.3">
      <c r="A116" s="30" t="s">
        <v>522</v>
      </c>
      <c r="B116" s="30" t="s">
        <v>523</v>
      </c>
      <c r="C116" s="14">
        <v>0</v>
      </c>
      <c r="D116" s="14">
        <v>2</v>
      </c>
      <c r="E116" s="31">
        <v>-1</v>
      </c>
      <c r="F116" s="14">
        <v>0</v>
      </c>
      <c r="G116" s="14">
        <v>0</v>
      </c>
      <c r="H116" s="14">
        <v>3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4</v>
      </c>
    </row>
    <row r="117" spans="1:16" ht="20.399999999999999" x14ac:dyDescent="0.3">
      <c r="A117" s="30" t="s">
        <v>524</v>
      </c>
      <c r="B117" s="30" t="s">
        <v>525</v>
      </c>
      <c r="C117" s="14">
        <v>0</v>
      </c>
      <c r="D117" s="14">
        <v>1</v>
      </c>
      <c r="E117" s="31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0.399999999999999" x14ac:dyDescent="0.3">
      <c r="A118" s="30" t="s">
        <v>526</v>
      </c>
      <c r="B118" s="30" t="s">
        <v>527</v>
      </c>
      <c r="C118" s="14">
        <v>1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0.399999999999999" x14ac:dyDescent="0.3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530</v>
      </c>
      <c r="B120" s="30" t="s">
        <v>531</v>
      </c>
      <c r="C120" s="14">
        <v>6</v>
      </c>
      <c r="D120" s="14">
        <v>6</v>
      </c>
      <c r="E120" s="31">
        <v>0</v>
      </c>
      <c r="F120" s="14">
        <v>0</v>
      </c>
      <c r="G120" s="14">
        <v>0</v>
      </c>
      <c r="H120" s="14">
        <v>2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x14ac:dyDescent="0.3">
      <c r="A121" s="30" t="s">
        <v>532</v>
      </c>
      <c r="B121" s="30" t="s">
        <v>533</v>
      </c>
      <c r="C121" s="14">
        <v>22</v>
      </c>
      <c r="D121" s="14">
        <v>18</v>
      </c>
      <c r="E121" s="31">
        <v>0.22222222222222199</v>
      </c>
      <c r="F121" s="14">
        <v>3</v>
      </c>
      <c r="G121" s="14">
        <v>2</v>
      </c>
      <c r="H121" s="14">
        <v>10</v>
      </c>
      <c r="I121" s="14">
        <v>11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25</v>
      </c>
    </row>
    <row r="122" spans="1:16" x14ac:dyDescent="0.3">
      <c r="A122" s="30" t="s">
        <v>534</v>
      </c>
      <c r="B122" s="30" t="s">
        <v>535</v>
      </c>
      <c r="C122" s="14">
        <v>5</v>
      </c>
      <c r="D122" s="14">
        <v>8</v>
      </c>
      <c r="E122" s="31">
        <v>-0.375</v>
      </c>
      <c r="F122" s="14">
        <v>0</v>
      </c>
      <c r="G122" s="14">
        <v>0</v>
      </c>
      <c r="H122" s="14">
        <v>5</v>
      </c>
      <c r="I122" s="14">
        <v>7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4">
        <v>2</v>
      </c>
    </row>
    <row r="123" spans="1:16" x14ac:dyDescent="0.3">
      <c r="A123" s="30" t="s">
        <v>536</v>
      </c>
      <c r="B123" s="30" t="s">
        <v>537</v>
      </c>
      <c r="C123" s="14">
        <v>0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24">
        <v>0</v>
      </c>
    </row>
    <row r="124" spans="1:16" x14ac:dyDescent="0.3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3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3">
      <c r="A126" s="30" t="s">
        <v>542</v>
      </c>
      <c r="B126" s="30" t="s">
        <v>543</v>
      </c>
      <c r="C126" s="14">
        <v>4</v>
      </c>
      <c r="D126" s="14">
        <v>8</v>
      </c>
      <c r="E126" s="31">
        <v>-0.5</v>
      </c>
      <c r="F126" s="14">
        <v>0</v>
      </c>
      <c r="G126" s="14">
        <v>0</v>
      </c>
      <c r="H126" s="14">
        <v>2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0.399999999999999" x14ac:dyDescent="0.3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1</v>
      </c>
      <c r="I127" s="14">
        <v>2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0.399999999999999" x14ac:dyDescent="0.3">
      <c r="A128" s="30" t="s">
        <v>546</v>
      </c>
      <c r="B128" s="30" t="s">
        <v>547</v>
      </c>
      <c r="C128" s="14">
        <v>6</v>
      </c>
      <c r="D128" s="14">
        <v>13</v>
      </c>
      <c r="E128" s="31">
        <v>-0.53846153846153799</v>
      </c>
      <c r="F128" s="14">
        <v>0</v>
      </c>
      <c r="G128" s="14">
        <v>0</v>
      </c>
      <c r="H128" s="14">
        <v>17</v>
      </c>
      <c r="I128" s="14">
        <v>13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5</v>
      </c>
    </row>
    <row r="129" spans="1:16" ht="20.399999999999999" x14ac:dyDescent="0.3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20.399999999999999" x14ac:dyDescent="0.3">
      <c r="A130" s="30" t="s">
        <v>550</v>
      </c>
      <c r="B130" s="30" t="s">
        <v>551</v>
      </c>
      <c r="C130" s="14">
        <v>3</v>
      </c>
      <c r="D130" s="14">
        <v>2</v>
      </c>
      <c r="E130" s="31">
        <v>0.5</v>
      </c>
      <c r="F130" s="14">
        <v>0</v>
      </c>
      <c r="G130" s="14">
        <v>0</v>
      </c>
      <c r="H130" s="14">
        <v>3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4</v>
      </c>
    </row>
    <row r="131" spans="1:16" x14ac:dyDescent="0.3">
      <c r="A131" s="188" t="s">
        <v>552</v>
      </c>
      <c r="B131" s="189"/>
      <c r="C131" s="27">
        <v>3</v>
      </c>
      <c r="D131" s="27">
        <v>23</v>
      </c>
      <c r="E131" s="28">
        <v>-0.86956521739130399</v>
      </c>
      <c r="F131" s="27">
        <v>0</v>
      </c>
      <c r="G131" s="27">
        <v>0</v>
      </c>
      <c r="H131" s="27">
        <v>9</v>
      </c>
      <c r="I131" s="27">
        <v>13</v>
      </c>
      <c r="J131" s="27">
        <v>0</v>
      </c>
      <c r="K131" s="27">
        <v>0</v>
      </c>
      <c r="L131" s="27">
        <v>0</v>
      </c>
      <c r="M131" s="27">
        <v>0</v>
      </c>
      <c r="N131" s="27">
        <v>9</v>
      </c>
      <c r="O131" s="27">
        <v>0</v>
      </c>
      <c r="P131" s="29">
        <v>19</v>
      </c>
    </row>
    <row r="132" spans="1:16" x14ac:dyDescent="0.3">
      <c r="A132" s="30" t="s">
        <v>553</v>
      </c>
      <c r="B132" s="30" t="s">
        <v>554</v>
      </c>
      <c r="C132" s="14">
        <v>0</v>
      </c>
      <c r="D132" s="14">
        <v>3</v>
      </c>
      <c r="E132" s="31">
        <v>-1</v>
      </c>
      <c r="F132" s="14">
        <v>0</v>
      </c>
      <c r="G132" s="14">
        <v>0</v>
      </c>
      <c r="H132" s="14">
        <v>2</v>
      </c>
      <c r="I132" s="14">
        <v>6</v>
      </c>
      <c r="J132" s="14">
        <v>0</v>
      </c>
      <c r="K132" s="14">
        <v>0</v>
      </c>
      <c r="L132" s="14">
        <v>0</v>
      </c>
      <c r="M132" s="14">
        <v>0</v>
      </c>
      <c r="N132" s="14">
        <v>4</v>
      </c>
      <c r="O132" s="14">
        <v>0</v>
      </c>
      <c r="P132" s="24">
        <v>2</v>
      </c>
    </row>
    <row r="133" spans="1:16" x14ac:dyDescent="0.3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557</v>
      </c>
      <c r="B134" s="30" t="s">
        <v>558</v>
      </c>
      <c r="C134" s="14">
        <v>2</v>
      </c>
      <c r="D134" s="14">
        <v>16</v>
      </c>
      <c r="E134" s="31">
        <v>-0.875</v>
      </c>
      <c r="F134" s="14">
        <v>0</v>
      </c>
      <c r="G134" s="14">
        <v>0</v>
      </c>
      <c r="H134" s="14">
        <v>3</v>
      </c>
      <c r="I134" s="14">
        <v>4</v>
      </c>
      <c r="J134" s="14">
        <v>0</v>
      </c>
      <c r="K134" s="14">
        <v>0</v>
      </c>
      <c r="L134" s="14">
        <v>0</v>
      </c>
      <c r="M134" s="14">
        <v>0</v>
      </c>
      <c r="N134" s="14">
        <v>4</v>
      </c>
      <c r="O134" s="14">
        <v>0</v>
      </c>
      <c r="P134" s="24">
        <v>11</v>
      </c>
    </row>
    <row r="135" spans="1:16" x14ac:dyDescent="0.3">
      <c r="A135" s="30" t="s">
        <v>559</v>
      </c>
      <c r="B135" s="30" t="s">
        <v>560</v>
      </c>
      <c r="C135" s="14">
        <v>1</v>
      </c>
      <c r="D135" s="14">
        <v>4</v>
      </c>
      <c r="E135" s="31">
        <v>-0.75</v>
      </c>
      <c r="F135" s="14">
        <v>0</v>
      </c>
      <c r="G135" s="14">
        <v>0</v>
      </c>
      <c r="H135" s="14">
        <v>4</v>
      </c>
      <c r="I135" s="14">
        <v>2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4">
        <v>6</v>
      </c>
    </row>
    <row r="136" spans="1:16" x14ac:dyDescent="0.3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3">
      <c r="A137" s="188" t="s">
        <v>563</v>
      </c>
      <c r="B137" s="189"/>
      <c r="C137" s="27">
        <v>17</v>
      </c>
      <c r="D137" s="27">
        <v>11</v>
      </c>
      <c r="E137" s="28">
        <v>0.54545454545454497</v>
      </c>
      <c r="F137" s="27">
        <v>0</v>
      </c>
      <c r="G137" s="27">
        <v>0</v>
      </c>
      <c r="H137" s="27">
        <v>4</v>
      </c>
      <c r="I137" s="27">
        <v>3</v>
      </c>
      <c r="J137" s="27">
        <v>0</v>
      </c>
      <c r="K137" s="27">
        <v>0</v>
      </c>
      <c r="L137" s="27">
        <v>0</v>
      </c>
      <c r="M137" s="27">
        <v>0</v>
      </c>
      <c r="N137" s="27">
        <v>4</v>
      </c>
      <c r="O137" s="27">
        <v>0</v>
      </c>
      <c r="P137" s="29">
        <v>7</v>
      </c>
    </row>
    <row r="138" spans="1:16" ht="20.399999999999999" x14ac:dyDescent="0.3">
      <c r="A138" s="30" t="s">
        <v>564</v>
      </c>
      <c r="B138" s="30" t="s">
        <v>565</v>
      </c>
      <c r="C138" s="14">
        <v>0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1</v>
      </c>
    </row>
    <row r="139" spans="1:16" x14ac:dyDescent="0.3">
      <c r="A139" s="30" t="s">
        <v>566</v>
      </c>
      <c r="B139" s="30" t="s">
        <v>567</v>
      </c>
      <c r="C139" s="14">
        <v>3</v>
      </c>
      <c r="D139" s="14">
        <v>1</v>
      </c>
      <c r="E139" s="31">
        <v>2</v>
      </c>
      <c r="F139" s="14">
        <v>0</v>
      </c>
      <c r="G139" s="14">
        <v>0</v>
      </c>
      <c r="H139" s="14">
        <v>0</v>
      </c>
      <c r="I139" s="14">
        <v>2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2</v>
      </c>
    </row>
    <row r="140" spans="1:16" x14ac:dyDescent="0.3">
      <c r="A140" s="30" t="s">
        <v>568</v>
      </c>
      <c r="B140" s="30" t="s">
        <v>569</v>
      </c>
      <c r="C140" s="14">
        <v>1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1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0.399999999999999" x14ac:dyDescent="0.3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0.399999999999999" x14ac:dyDescent="0.3">
      <c r="A142" s="30" t="s">
        <v>572</v>
      </c>
      <c r="B142" s="30" t="s">
        <v>573</v>
      </c>
      <c r="C142" s="14">
        <v>11</v>
      </c>
      <c r="D142" s="14">
        <v>10</v>
      </c>
      <c r="E142" s="31">
        <v>0.1</v>
      </c>
      <c r="F142" s="14">
        <v>0</v>
      </c>
      <c r="G142" s="14">
        <v>0</v>
      </c>
      <c r="H142" s="14">
        <v>3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4</v>
      </c>
      <c r="O142" s="14">
        <v>0</v>
      </c>
      <c r="P142" s="24">
        <v>3</v>
      </c>
    </row>
    <row r="143" spans="1:16" ht="20.399999999999999" x14ac:dyDescent="0.3">
      <c r="A143" s="30" t="s">
        <v>574</v>
      </c>
      <c r="B143" s="30" t="s">
        <v>575</v>
      </c>
      <c r="C143" s="14">
        <v>2</v>
      </c>
      <c r="D143" s="14">
        <v>0</v>
      </c>
      <c r="E143" s="31">
        <v>0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1</v>
      </c>
    </row>
    <row r="144" spans="1:16" x14ac:dyDescent="0.3">
      <c r="A144" s="188" t="s">
        <v>576</v>
      </c>
      <c r="B144" s="189"/>
      <c r="C144" s="27">
        <v>192</v>
      </c>
      <c r="D144" s="27">
        <v>152</v>
      </c>
      <c r="E144" s="28">
        <v>0.26315789473684198</v>
      </c>
      <c r="F144" s="27">
        <v>0</v>
      </c>
      <c r="G144" s="27">
        <v>0</v>
      </c>
      <c r="H144" s="27">
        <v>5</v>
      </c>
      <c r="I144" s="27">
        <v>2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1</v>
      </c>
    </row>
    <row r="145" spans="1:16" ht="20.399999999999999" x14ac:dyDescent="0.3">
      <c r="A145" s="30" t="s">
        <v>577</v>
      </c>
      <c r="B145" s="30" t="s">
        <v>578</v>
      </c>
      <c r="C145" s="14">
        <v>52</v>
      </c>
      <c r="D145" s="14">
        <v>0</v>
      </c>
      <c r="E145" s="31">
        <v>0</v>
      </c>
      <c r="F145" s="14">
        <v>0</v>
      </c>
      <c r="G145" s="14">
        <v>0</v>
      </c>
      <c r="H145" s="14">
        <v>2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0.399999999999999" x14ac:dyDescent="0.3">
      <c r="A146" s="30" t="s">
        <v>579</v>
      </c>
      <c r="B146" s="30" t="s">
        <v>580</v>
      </c>
      <c r="C146" s="14">
        <v>140</v>
      </c>
      <c r="D146" s="14">
        <v>152</v>
      </c>
      <c r="E146" s="31">
        <v>-7.8947368421052599E-2</v>
      </c>
      <c r="F146" s="14">
        <v>0</v>
      </c>
      <c r="G146" s="14">
        <v>0</v>
      </c>
      <c r="H146" s="14">
        <v>3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1</v>
      </c>
    </row>
    <row r="147" spans="1:16" x14ac:dyDescent="0.3">
      <c r="A147" s="188" t="s">
        <v>581</v>
      </c>
      <c r="B147" s="189"/>
      <c r="C147" s="27">
        <v>88</v>
      </c>
      <c r="D147" s="27">
        <v>107</v>
      </c>
      <c r="E147" s="28">
        <v>-0.177570093457944</v>
      </c>
      <c r="F147" s="27">
        <v>2</v>
      </c>
      <c r="G147" s="27">
        <v>1</v>
      </c>
      <c r="H147" s="27">
        <v>95</v>
      </c>
      <c r="I147" s="27">
        <v>73</v>
      </c>
      <c r="J147" s="27">
        <v>0</v>
      </c>
      <c r="K147" s="27">
        <v>0</v>
      </c>
      <c r="L147" s="27">
        <v>0</v>
      </c>
      <c r="M147" s="27">
        <v>0</v>
      </c>
      <c r="N147" s="27">
        <v>43</v>
      </c>
      <c r="O147" s="27">
        <v>6</v>
      </c>
      <c r="P147" s="29">
        <v>44</v>
      </c>
    </row>
    <row r="148" spans="1:16" ht="20.399999999999999" x14ac:dyDescent="0.3">
      <c r="A148" s="30" t="s">
        <v>582</v>
      </c>
      <c r="B148" s="30" t="s">
        <v>583</v>
      </c>
      <c r="C148" s="14">
        <v>29</v>
      </c>
      <c r="D148" s="14">
        <v>32</v>
      </c>
      <c r="E148" s="31">
        <v>-9.375E-2</v>
      </c>
      <c r="F148" s="14">
        <v>0</v>
      </c>
      <c r="G148" s="14">
        <v>0</v>
      </c>
      <c r="H148" s="14">
        <v>46</v>
      </c>
      <c r="I148" s="14">
        <v>39</v>
      </c>
      <c r="J148" s="14">
        <v>0</v>
      </c>
      <c r="K148" s="14">
        <v>0</v>
      </c>
      <c r="L148" s="14">
        <v>0</v>
      </c>
      <c r="M148" s="14">
        <v>0</v>
      </c>
      <c r="N148" s="14">
        <v>29</v>
      </c>
      <c r="O148" s="14">
        <v>0</v>
      </c>
      <c r="P148" s="24">
        <v>11</v>
      </c>
    </row>
    <row r="149" spans="1:16" x14ac:dyDescent="0.3">
      <c r="A149" s="30" t="s">
        <v>584</v>
      </c>
      <c r="B149" s="30" t="s">
        <v>585</v>
      </c>
      <c r="C149" s="14">
        <v>12</v>
      </c>
      <c r="D149" s="14">
        <v>22</v>
      </c>
      <c r="E149" s="31">
        <v>-0.45454545454545398</v>
      </c>
      <c r="F149" s="14">
        <v>0</v>
      </c>
      <c r="G149" s="14">
        <v>0</v>
      </c>
      <c r="H149" s="14">
        <v>7</v>
      </c>
      <c r="I149" s="14">
        <v>5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4">
        <v>6</v>
      </c>
    </row>
    <row r="150" spans="1:16" ht="20.399999999999999" x14ac:dyDescent="0.3">
      <c r="A150" s="30" t="s">
        <v>586</v>
      </c>
      <c r="B150" s="30" t="s">
        <v>587</v>
      </c>
      <c r="C150" s="14">
        <v>5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20.399999999999999" x14ac:dyDescent="0.3">
      <c r="A151" s="30" t="s">
        <v>588</v>
      </c>
      <c r="B151" s="30" t="s">
        <v>589</v>
      </c>
      <c r="C151" s="14">
        <v>3</v>
      </c>
      <c r="D151" s="14">
        <v>6</v>
      </c>
      <c r="E151" s="31">
        <v>-0.5</v>
      </c>
      <c r="F151" s="14">
        <v>0</v>
      </c>
      <c r="G151" s="14">
        <v>0</v>
      </c>
      <c r="H151" s="14">
        <v>8</v>
      </c>
      <c r="I151" s="14">
        <v>4</v>
      </c>
      <c r="J151" s="14">
        <v>0</v>
      </c>
      <c r="K151" s="14">
        <v>0</v>
      </c>
      <c r="L151" s="14">
        <v>0</v>
      </c>
      <c r="M151" s="14">
        <v>0</v>
      </c>
      <c r="N151" s="14">
        <v>8</v>
      </c>
      <c r="O151" s="14">
        <v>6</v>
      </c>
      <c r="P151" s="24">
        <v>0</v>
      </c>
    </row>
    <row r="152" spans="1:16" ht="30.6" x14ac:dyDescent="0.3">
      <c r="A152" s="30" t="s">
        <v>590</v>
      </c>
      <c r="B152" s="30" t="s">
        <v>591</v>
      </c>
      <c r="C152" s="14">
        <v>0</v>
      </c>
      <c r="D152" s="14">
        <v>2</v>
      </c>
      <c r="E152" s="31">
        <v>-1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4">
        <v>0</v>
      </c>
    </row>
    <row r="153" spans="1:16" x14ac:dyDescent="0.3">
      <c r="A153" s="30" t="s">
        <v>592</v>
      </c>
      <c r="B153" s="30" t="s">
        <v>593</v>
      </c>
      <c r="C153" s="14">
        <v>2</v>
      </c>
      <c r="D153" s="14">
        <v>3</v>
      </c>
      <c r="E153" s="31">
        <v>-0.33333333333333298</v>
      </c>
      <c r="F153" s="14">
        <v>0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1</v>
      </c>
    </row>
    <row r="154" spans="1:16" x14ac:dyDescent="0.3">
      <c r="A154" s="30" t="s">
        <v>594</v>
      </c>
      <c r="B154" s="30" t="s">
        <v>595</v>
      </c>
      <c r="C154" s="14">
        <v>16</v>
      </c>
      <c r="D154" s="14">
        <v>17</v>
      </c>
      <c r="E154" s="31">
        <v>-5.8823529411764698E-2</v>
      </c>
      <c r="F154" s="14">
        <v>0</v>
      </c>
      <c r="G154" s="14">
        <v>0</v>
      </c>
      <c r="H154" s="14">
        <v>15</v>
      </c>
      <c r="I154" s="14">
        <v>13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4">
        <v>17</v>
      </c>
    </row>
    <row r="155" spans="1:16" ht="20.399999999999999" x14ac:dyDescent="0.3">
      <c r="A155" s="30" t="s">
        <v>596</v>
      </c>
      <c r="B155" s="30" t="s">
        <v>597</v>
      </c>
      <c r="C155" s="14">
        <v>21</v>
      </c>
      <c r="D155" s="14">
        <v>25</v>
      </c>
      <c r="E155" s="31">
        <v>-0.16</v>
      </c>
      <c r="F155" s="14">
        <v>2</v>
      </c>
      <c r="G155" s="14">
        <v>1</v>
      </c>
      <c r="H155" s="14">
        <v>16</v>
      </c>
      <c r="I155" s="14">
        <v>12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9</v>
      </c>
    </row>
    <row r="156" spans="1:16" x14ac:dyDescent="0.3">
      <c r="A156" s="188" t="s">
        <v>598</v>
      </c>
      <c r="B156" s="189"/>
      <c r="C156" s="27">
        <v>123</v>
      </c>
      <c r="D156" s="27">
        <v>106</v>
      </c>
      <c r="E156" s="28">
        <v>0.160377358490566</v>
      </c>
      <c r="F156" s="27">
        <v>0</v>
      </c>
      <c r="G156" s="27">
        <v>0</v>
      </c>
      <c r="H156" s="27">
        <v>22</v>
      </c>
      <c r="I156" s="27">
        <v>12</v>
      </c>
      <c r="J156" s="27">
        <v>3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10</v>
      </c>
    </row>
    <row r="157" spans="1:16" ht="20.399999999999999" x14ac:dyDescent="0.3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1</v>
      </c>
    </row>
    <row r="159" spans="1:16" x14ac:dyDescent="0.3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0.399999999999999" x14ac:dyDescent="0.3">
      <c r="A161" s="30" t="s">
        <v>607</v>
      </c>
      <c r="B161" s="30" t="s">
        <v>608</v>
      </c>
      <c r="C161" s="14">
        <v>6</v>
      </c>
      <c r="D161" s="14">
        <v>3</v>
      </c>
      <c r="E161" s="31">
        <v>1</v>
      </c>
      <c r="F161" s="14">
        <v>0</v>
      </c>
      <c r="G161" s="14">
        <v>0</v>
      </c>
      <c r="H161" s="14">
        <v>3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3</v>
      </c>
    </row>
    <row r="162" spans="1:16" x14ac:dyDescent="0.3">
      <c r="A162" s="30" t="s">
        <v>609</v>
      </c>
      <c r="B162" s="30" t="s">
        <v>610</v>
      </c>
      <c r="C162" s="14">
        <v>73</v>
      </c>
      <c r="D162" s="14">
        <v>65</v>
      </c>
      <c r="E162" s="31">
        <v>0.123076923076923</v>
      </c>
      <c r="F162" s="14">
        <v>0</v>
      </c>
      <c r="G162" s="14">
        <v>0</v>
      </c>
      <c r="H162" s="14">
        <v>16</v>
      </c>
      <c r="I162" s="14">
        <v>7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4</v>
      </c>
    </row>
    <row r="163" spans="1:16" ht="20.399999999999999" x14ac:dyDescent="0.3">
      <c r="A163" s="30" t="s">
        <v>611</v>
      </c>
      <c r="B163" s="30" t="s">
        <v>612</v>
      </c>
      <c r="C163" s="14">
        <v>14</v>
      </c>
      <c r="D163" s="14">
        <v>9</v>
      </c>
      <c r="E163" s="31">
        <v>0.55555555555555503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3">
      <c r="A164" s="30" t="s">
        <v>613</v>
      </c>
      <c r="B164" s="30" t="s">
        <v>614</v>
      </c>
      <c r="C164" s="14">
        <v>17</v>
      </c>
      <c r="D164" s="14">
        <v>23</v>
      </c>
      <c r="E164" s="31">
        <v>-0.26086956521739102</v>
      </c>
      <c r="F164" s="14">
        <v>0</v>
      </c>
      <c r="G164" s="14">
        <v>0</v>
      </c>
      <c r="H164" s="14">
        <v>0</v>
      </c>
      <c r="I164" s="14">
        <v>0</v>
      </c>
      <c r="J164" s="14">
        <v>1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3">
      <c r="A165" s="30" t="s">
        <v>615</v>
      </c>
      <c r="B165" s="30" t="s">
        <v>616</v>
      </c>
      <c r="C165" s="14">
        <v>13</v>
      </c>
      <c r="D165" s="14">
        <v>6</v>
      </c>
      <c r="E165" s="31">
        <v>1.1666666666666701</v>
      </c>
      <c r="F165" s="14">
        <v>0</v>
      </c>
      <c r="G165" s="14">
        <v>0</v>
      </c>
      <c r="H165" s="14">
        <v>2</v>
      </c>
      <c r="I165" s="14">
        <v>5</v>
      </c>
      <c r="J165" s="14">
        <v>1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2</v>
      </c>
    </row>
    <row r="166" spans="1:16" x14ac:dyDescent="0.3">
      <c r="A166" s="188" t="s">
        <v>617</v>
      </c>
      <c r="B166" s="189"/>
      <c r="C166" s="27">
        <v>913</v>
      </c>
      <c r="D166" s="27">
        <v>951</v>
      </c>
      <c r="E166" s="28">
        <v>-3.9957939011566801E-2</v>
      </c>
      <c r="F166" s="27">
        <v>63</v>
      </c>
      <c r="G166" s="27">
        <v>52</v>
      </c>
      <c r="H166" s="27">
        <v>736</v>
      </c>
      <c r="I166" s="27">
        <v>539</v>
      </c>
      <c r="J166" s="27">
        <v>4</v>
      </c>
      <c r="K166" s="27">
        <v>0</v>
      </c>
      <c r="L166" s="27">
        <v>1</v>
      </c>
      <c r="M166" s="27">
        <v>0</v>
      </c>
      <c r="N166" s="27">
        <v>6</v>
      </c>
      <c r="O166" s="27">
        <v>42</v>
      </c>
      <c r="P166" s="29">
        <v>601</v>
      </c>
    </row>
    <row r="167" spans="1:16" ht="20.399999999999999" x14ac:dyDescent="0.3">
      <c r="A167" s="30" t="s">
        <v>618</v>
      </c>
      <c r="B167" s="30" t="s">
        <v>619</v>
      </c>
      <c r="C167" s="14">
        <v>9</v>
      </c>
      <c r="D167" s="14">
        <v>10</v>
      </c>
      <c r="E167" s="31">
        <v>-0.1</v>
      </c>
      <c r="F167" s="14">
        <v>0</v>
      </c>
      <c r="G167" s="14">
        <v>0</v>
      </c>
      <c r="H167" s="14">
        <v>3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2</v>
      </c>
    </row>
    <row r="168" spans="1:16" ht="20.399999999999999" x14ac:dyDescent="0.3">
      <c r="A168" s="30" t="s">
        <v>620</v>
      </c>
      <c r="B168" s="30" t="s">
        <v>621</v>
      </c>
      <c r="C168" s="14">
        <v>1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622</v>
      </c>
      <c r="B169" s="30" t="s">
        <v>623</v>
      </c>
      <c r="C169" s="14">
        <v>1</v>
      </c>
      <c r="D169" s="14">
        <v>0</v>
      </c>
      <c r="E169" s="31">
        <v>0</v>
      </c>
      <c r="F169" s="14">
        <v>0</v>
      </c>
      <c r="G169" s="14">
        <v>0</v>
      </c>
      <c r="H169" s="14">
        <v>2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0.399999999999999" x14ac:dyDescent="0.3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0.399999999999999" x14ac:dyDescent="0.3">
      <c r="A173" s="30" t="s">
        <v>630</v>
      </c>
      <c r="B173" s="30" t="s">
        <v>631</v>
      </c>
      <c r="C173" s="14">
        <v>52</v>
      </c>
      <c r="D173" s="14">
        <v>56</v>
      </c>
      <c r="E173" s="31">
        <v>-7.1428571428571397E-2</v>
      </c>
      <c r="F173" s="14">
        <v>3</v>
      </c>
      <c r="G173" s="14">
        <v>3</v>
      </c>
      <c r="H173" s="14">
        <v>27</v>
      </c>
      <c r="I173" s="14">
        <v>36</v>
      </c>
      <c r="J173" s="14">
        <v>0</v>
      </c>
      <c r="K173" s="14">
        <v>0</v>
      </c>
      <c r="L173" s="14">
        <v>0</v>
      </c>
      <c r="M173" s="14">
        <v>0</v>
      </c>
      <c r="N173" s="14">
        <v>2</v>
      </c>
      <c r="O173" s="14">
        <v>12</v>
      </c>
      <c r="P173" s="24">
        <v>25</v>
      </c>
    </row>
    <row r="174" spans="1:16" ht="20.399999999999999" x14ac:dyDescent="0.3">
      <c r="A174" s="30" t="s">
        <v>632</v>
      </c>
      <c r="B174" s="30" t="s">
        <v>633</v>
      </c>
      <c r="C174" s="14">
        <v>821</v>
      </c>
      <c r="D174" s="14">
        <v>835</v>
      </c>
      <c r="E174" s="31">
        <v>-1.6766467065868301E-2</v>
      </c>
      <c r="F174" s="14">
        <v>60</v>
      </c>
      <c r="G174" s="14">
        <v>49</v>
      </c>
      <c r="H174" s="14">
        <v>684</v>
      </c>
      <c r="I174" s="14">
        <v>469</v>
      </c>
      <c r="J174" s="14">
        <v>4</v>
      </c>
      <c r="K174" s="14">
        <v>0</v>
      </c>
      <c r="L174" s="14">
        <v>1</v>
      </c>
      <c r="M174" s="14">
        <v>0</v>
      </c>
      <c r="N174" s="14">
        <v>4</v>
      </c>
      <c r="O174" s="14">
        <v>25</v>
      </c>
      <c r="P174" s="24">
        <v>566</v>
      </c>
    </row>
    <row r="175" spans="1:16" x14ac:dyDescent="0.3">
      <c r="A175" s="30" t="s">
        <v>634</v>
      </c>
      <c r="B175" s="30" t="s">
        <v>635</v>
      </c>
      <c r="C175" s="14">
        <v>28</v>
      </c>
      <c r="D175" s="14">
        <v>49</v>
      </c>
      <c r="E175" s="31">
        <v>-0.42857142857142799</v>
      </c>
      <c r="F175" s="14">
        <v>0</v>
      </c>
      <c r="G175" s="14">
        <v>0</v>
      </c>
      <c r="H175" s="14">
        <v>19</v>
      </c>
      <c r="I175" s="14">
        <v>34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5</v>
      </c>
      <c r="P175" s="24">
        <v>8</v>
      </c>
    </row>
    <row r="176" spans="1:16" ht="20.399999999999999" x14ac:dyDescent="0.3">
      <c r="A176" s="30" t="s">
        <v>636</v>
      </c>
      <c r="B176" s="30" t="s">
        <v>637</v>
      </c>
      <c r="C176" s="14">
        <v>1</v>
      </c>
      <c r="D176" s="14">
        <v>1</v>
      </c>
      <c r="E176" s="31">
        <v>0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3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188" t="s">
        <v>640</v>
      </c>
      <c r="B178" s="189"/>
      <c r="C178" s="27">
        <v>445</v>
      </c>
      <c r="D178" s="27">
        <v>491</v>
      </c>
      <c r="E178" s="28">
        <v>-9.3686354378818698E-2</v>
      </c>
      <c r="F178" s="27">
        <v>1523</v>
      </c>
      <c r="G178" s="27">
        <v>1218</v>
      </c>
      <c r="H178" s="27">
        <v>304</v>
      </c>
      <c r="I178" s="27">
        <v>230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1621</v>
      </c>
    </row>
    <row r="179" spans="1:16" ht="20.399999999999999" x14ac:dyDescent="0.3">
      <c r="A179" s="30" t="s">
        <v>641</v>
      </c>
      <c r="B179" s="30" t="s">
        <v>642</v>
      </c>
      <c r="C179" s="14">
        <v>5</v>
      </c>
      <c r="D179" s="14">
        <v>7</v>
      </c>
      <c r="E179" s="31">
        <v>-0.28571428571428598</v>
      </c>
      <c r="F179" s="14">
        <v>7</v>
      </c>
      <c r="G179" s="14">
        <v>7</v>
      </c>
      <c r="H179" s="14">
        <v>5</v>
      </c>
      <c r="I179" s="14">
        <v>3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6</v>
      </c>
    </row>
    <row r="180" spans="1:16" ht="20.399999999999999" x14ac:dyDescent="0.3">
      <c r="A180" s="30" t="s">
        <v>643</v>
      </c>
      <c r="B180" s="30" t="s">
        <v>644</v>
      </c>
      <c r="C180" s="14">
        <v>202</v>
      </c>
      <c r="D180" s="14">
        <v>223</v>
      </c>
      <c r="E180" s="31">
        <v>-9.4170403587443899E-2</v>
      </c>
      <c r="F180" s="14">
        <v>642</v>
      </c>
      <c r="G180" s="14">
        <v>523</v>
      </c>
      <c r="H180" s="14">
        <v>137</v>
      </c>
      <c r="I180" s="14">
        <v>103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730</v>
      </c>
    </row>
    <row r="181" spans="1:16" x14ac:dyDescent="0.3">
      <c r="A181" s="30" t="s">
        <v>645</v>
      </c>
      <c r="B181" s="30" t="s">
        <v>646</v>
      </c>
      <c r="C181" s="14">
        <v>76</v>
      </c>
      <c r="D181" s="14">
        <v>61</v>
      </c>
      <c r="E181" s="31">
        <v>0.24590163934426201</v>
      </c>
      <c r="F181" s="14">
        <v>45</v>
      </c>
      <c r="G181" s="14">
        <v>28</v>
      </c>
      <c r="H181" s="14">
        <v>27</v>
      </c>
      <c r="I181" s="14">
        <v>25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69</v>
      </c>
    </row>
    <row r="182" spans="1:16" ht="20.399999999999999" x14ac:dyDescent="0.3">
      <c r="A182" s="30" t="s">
        <v>647</v>
      </c>
      <c r="B182" s="30" t="s">
        <v>648</v>
      </c>
      <c r="C182" s="14">
        <v>0</v>
      </c>
      <c r="D182" s="14">
        <v>3</v>
      </c>
      <c r="E182" s="31">
        <v>-1</v>
      </c>
      <c r="F182" s="14">
        <v>6</v>
      </c>
      <c r="G182" s="14">
        <v>1</v>
      </c>
      <c r="H182" s="14">
        <v>2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4</v>
      </c>
    </row>
    <row r="183" spans="1:16" ht="20.399999999999999" x14ac:dyDescent="0.3">
      <c r="A183" s="30" t="s">
        <v>649</v>
      </c>
      <c r="B183" s="30" t="s">
        <v>650</v>
      </c>
      <c r="C183" s="14">
        <v>5</v>
      </c>
      <c r="D183" s="14">
        <v>9</v>
      </c>
      <c r="E183" s="31">
        <v>-0.44444444444444398</v>
      </c>
      <c r="F183" s="14">
        <v>11</v>
      </c>
      <c r="G183" s="14">
        <v>19</v>
      </c>
      <c r="H183" s="14">
        <v>7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28</v>
      </c>
    </row>
    <row r="184" spans="1:16" ht="20.399999999999999" x14ac:dyDescent="0.3">
      <c r="A184" s="30" t="s">
        <v>651</v>
      </c>
      <c r="B184" s="30" t="s">
        <v>652</v>
      </c>
      <c r="C184" s="14">
        <v>157</v>
      </c>
      <c r="D184" s="14">
        <v>186</v>
      </c>
      <c r="E184" s="31">
        <v>-0.15591397849462399</v>
      </c>
      <c r="F184" s="14">
        <v>812</v>
      </c>
      <c r="G184" s="14">
        <v>640</v>
      </c>
      <c r="H184" s="14">
        <v>125</v>
      </c>
      <c r="I184" s="14">
        <v>92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783</v>
      </c>
    </row>
    <row r="185" spans="1:16" ht="20.399999999999999" x14ac:dyDescent="0.3">
      <c r="A185" s="30" t="s">
        <v>653</v>
      </c>
      <c r="B185" s="30" t="s">
        <v>654</v>
      </c>
      <c r="C185" s="14">
        <v>0</v>
      </c>
      <c r="D185" s="14">
        <v>2</v>
      </c>
      <c r="E185" s="31">
        <v>-1</v>
      </c>
      <c r="F185" s="14">
        <v>0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3">
      <c r="A186" s="188" t="s">
        <v>655</v>
      </c>
      <c r="B186" s="189"/>
      <c r="C186" s="27">
        <v>162</v>
      </c>
      <c r="D186" s="27">
        <v>239</v>
      </c>
      <c r="E186" s="28">
        <v>-0.32217573221757301</v>
      </c>
      <c r="F186" s="27">
        <v>15</v>
      </c>
      <c r="G186" s="27">
        <v>16</v>
      </c>
      <c r="H186" s="27">
        <v>79</v>
      </c>
      <c r="I186" s="27">
        <v>57</v>
      </c>
      <c r="J186" s="27">
        <v>2</v>
      </c>
      <c r="K186" s="27">
        <v>2</v>
      </c>
      <c r="L186" s="27">
        <v>0</v>
      </c>
      <c r="M186" s="27">
        <v>0</v>
      </c>
      <c r="N186" s="27">
        <v>16</v>
      </c>
      <c r="O186" s="27">
        <v>0</v>
      </c>
      <c r="P186" s="29">
        <v>98</v>
      </c>
    </row>
    <row r="187" spans="1:16" x14ac:dyDescent="0.3">
      <c r="A187" s="30" t="s">
        <v>656</v>
      </c>
      <c r="B187" s="30" t="s">
        <v>657</v>
      </c>
      <c r="C187" s="14">
        <v>7</v>
      </c>
      <c r="D187" s="14">
        <v>16</v>
      </c>
      <c r="E187" s="31">
        <v>-0.5625</v>
      </c>
      <c r="F187" s="14">
        <v>0</v>
      </c>
      <c r="G187" s="14">
        <v>0</v>
      </c>
      <c r="H187" s="14">
        <v>2</v>
      </c>
      <c r="I187" s="14">
        <v>2</v>
      </c>
      <c r="J187" s="14">
        <v>1</v>
      </c>
      <c r="K187" s="14">
        <v>2</v>
      </c>
      <c r="L187" s="14">
        <v>0</v>
      </c>
      <c r="M187" s="14">
        <v>0</v>
      </c>
      <c r="N187" s="14">
        <v>1</v>
      </c>
      <c r="O187" s="14">
        <v>0</v>
      </c>
      <c r="P187" s="24">
        <v>1</v>
      </c>
    </row>
    <row r="188" spans="1:16" ht="20.399999999999999" x14ac:dyDescent="0.3">
      <c r="A188" s="30" t="s">
        <v>658</v>
      </c>
      <c r="B188" s="30" t="s">
        <v>659</v>
      </c>
      <c r="C188" s="14">
        <v>0</v>
      </c>
      <c r="D188" s="14">
        <v>1</v>
      </c>
      <c r="E188" s="31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0.399999999999999" x14ac:dyDescent="0.3">
      <c r="A189" s="30" t="s">
        <v>660</v>
      </c>
      <c r="B189" s="30" t="s">
        <v>661</v>
      </c>
      <c r="C189" s="14">
        <v>77</v>
      </c>
      <c r="D189" s="14">
        <v>89</v>
      </c>
      <c r="E189" s="31">
        <v>-0.13483146067415699</v>
      </c>
      <c r="F189" s="14">
        <v>10</v>
      </c>
      <c r="G189" s="14">
        <v>8</v>
      </c>
      <c r="H189" s="14">
        <v>47</v>
      </c>
      <c r="I189" s="14">
        <v>14</v>
      </c>
      <c r="J189" s="14">
        <v>1</v>
      </c>
      <c r="K189" s="14">
        <v>0</v>
      </c>
      <c r="L189" s="14">
        <v>0</v>
      </c>
      <c r="M189" s="14">
        <v>0</v>
      </c>
      <c r="N189" s="14">
        <v>15</v>
      </c>
      <c r="O189" s="14">
        <v>0</v>
      </c>
      <c r="P189" s="24">
        <v>62</v>
      </c>
    </row>
    <row r="190" spans="1:16" ht="20.399999999999999" x14ac:dyDescent="0.3">
      <c r="A190" s="30" t="s">
        <v>662</v>
      </c>
      <c r="B190" s="30" t="s">
        <v>663</v>
      </c>
      <c r="C190" s="14">
        <v>0</v>
      </c>
      <c r="D190" s="14">
        <v>7</v>
      </c>
      <c r="E190" s="31">
        <v>-1</v>
      </c>
      <c r="F190" s="14">
        <v>0</v>
      </c>
      <c r="G190" s="14">
        <v>0</v>
      </c>
      <c r="H190" s="14">
        <v>1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0.6" x14ac:dyDescent="0.3">
      <c r="A191" s="30" t="s">
        <v>664</v>
      </c>
      <c r="B191" s="30" t="s">
        <v>665</v>
      </c>
      <c r="C191" s="14">
        <v>14</v>
      </c>
      <c r="D191" s="14">
        <v>24</v>
      </c>
      <c r="E191" s="31">
        <v>-0.41666666666666702</v>
      </c>
      <c r="F191" s="14">
        <v>2</v>
      </c>
      <c r="G191" s="14">
        <v>3</v>
      </c>
      <c r="H191" s="14">
        <v>7</v>
      </c>
      <c r="I191" s="14">
        <v>28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19</v>
      </c>
    </row>
    <row r="192" spans="1:16" ht="20.399999999999999" x14ac:dyDescent="0.3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668</v>
      </c>
      <c r="B193" s="30" t="s">
        <v>669</v>
      </c>
      <c r="C193" s="14">
        <v>19</v>
      </c>
      <c r="D193" s="14">
        <v>48</v>
      </c>
      <c r="E193" s="31">
        <v>-0.60416666666666696</v>
      </c>
      <c r="F193" s="14">
        <v>1</v>
      </c>
      <c r="G193" s="14">
        <v>1</v>
      </c>
      <c r="H193" s="14">
        <v>16</v>
      </c>
      <c r="I193" s="14">
        <v>9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5</v>
      </c>
    </row>
    <row r="194" spans="1:16" x14ac:dyDescent="0.3">
      <c r="A194" s="30" t="s">
        <v>670</v>
      </c>
      <c r="B194" s="30" t="s">
        <v>671</v>
      </c>
      <c r="C194" s="14">
        <v>1</v>
      </c>
      <c r="D194" s="14">
        <v>4</v>
      </c>
      <c r="E194" s="31">
        <v>-0.75</v>
      </c>
      <c r="F194" s="14">
        <v>1</v>
      </c>
      <c r="G194" s="14">
        <v>1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3</v>
      </c>
    </row>
    <row r="195" spans="1:16" ht="20.399999999999999" x14ac:dyDescent="0.3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1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0.399999999999999" x14ac:dyDescent="0.3">
      <c r="A196" s="30" t="s">
        <v>674</v>
      </c>
      <c r="B196" s="30" t="s">
        <v>675</v>
      </c>
      <c r="C196" s="14">
        <v>2</v>
      </c>
      <c r="D196" s="14">
        <v>1</v>
      </c>
      <c r="E196" s="31">
        <v>1</v>
      </c>
      <c r="F196" s="14">
        <v>0</v>
      </c>
      <c r="G196" s="14">
        <v>2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4</v>
      </c>
    </row>
    <row r="197" spans="1:16" x14ac:dyDescent="0.3">
      <c r="A197" s="30" t="s">
        <v>676</v>
      </c>
      <c r="B197" s="30" t="s">
        <v>677</v>
      </c>
      <c r="C197" s="14">
        <v>40</v>
      </c>
      <c r="D197" s="14">
        <v>45</v>
      </c>
      <c r="E197" s="31">
        <v>-0.11111111111111099</v>
      </c>
      <c r="F197" s="14">
        <v>1</v>
      </c>
      <c r="G197" s="14">
        <v>1</v>
      </c>
      <c r="H197" s="14">
        <v>4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3</v>
      </c>
    </row>
    <row r="198" spans="1:16" ht="20.399999999999999" x14ac:dyDescent="0.3">
      <c r="A198" s="30" t="s">
        <v>678</v>
      </c>
      <c r="B198" s="30" t="s">
        <v>679</v>
      </c>
      <c r="C198" s="14">
        <v>0</v>
      </c>
      <c r="D198" s="14">
        <v>1</v>
      </c>
      <c r="E198" s="31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3">
      <c r="A199" s="30" t="s">
        <v>680</v>
      </c>
      <c r="B199" s="30" t="s">
        <v>681</v>
      </c>
      <c r="C199" s="14">
        <v>2</v>
      </c>
      <c r="D199" s="14">
        <v>3</v>
      </c>
      <c r="E199" s="31">
        <v>-0.33333333333333298</v>
      </c>
      <c r="F199" s="14">
        <v>0</v>
      </c>
      <c r="G199" s="14">
        <v>0</v>
      </c>
      <c r="H199" s="14">
        <v>2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0.399999999999999" x14ac:dyDescent="0.3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3">
      <c r="A201" s="188" t="s">
        <v>684</v>
      </c>
      <c r="B201" s="189"/>
      <c r="C201" s="27">
        <v>61</v>
      </c>
      <c r="D201" s="27">
        <v>96</v>
      </c>
      <c r="E201" s="28">
        <v>-0.36458333333333298</v>
      </c>
      <c r="F201" s="27">
        <v>29</v>
      </c>
      <c r="G201" s="27">
        <v>14</v>
      </c>
      <c r="H201" s="27">
        <v>42</v>
      </c>
      <c r="I201" s="27">
        <v>26</v>
      </c>
      <c r="J201" s="27">
        <v>0</v>
      </c>
      <c r="K201" s="27">
        <v>0</v>
      </c>
      <c r="L201" s="27">
        <v>0</v>
      </c>
      <c r="M201" s="27">
        <v>0</v>
      </c>
      <c r="N201" s="27">
        <v>32</v>
      </c>
      <c r="O201" s="27">
        <v>0</v>
      </c>
      <c r="P201" s="29">
        <v>46</v>
      </c>
    </row>
    <row r="202" spans="1:16" x14ac:dyDescent="0.3">
      <c r="A202" s="30" t="s">
        <v>685</v>
      </c>
      <c r="B202" s="30" t="s">
        <v>686</v>
      </c>
      <c r="C202" s="14">
        <v>10</v>
      </c>
      <c r="D202" s="14">
        <v>13</v>
      </c>
      <c r="E202" s="31">
        <v>-0.230769230769231</v>
      </c>
      <c r="F202" s="14">
        <v>0</v>
      </c>
      <c r="G202" s="14">
        <v>0</v>
      </c>
      <c r="H202" s="14">
        <v>1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20</v>
      </c>
      <c r="O202" s="14">
        <v>0</v>
      </c>
      <c r="P202" s="24">
        <v>0</v>
      </c>
    </row>
    <row r="203" spans="1:16" x14ac:dyDescent="0.3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0.399999999999999" x14ac:dyDescent="0.3">
      <c r="A206" s="30" t="s">
        <v>693</v>
      </c>
      <c r="B206" s="30" t="s">
        <v>694</v>
      </c>
      <c r="C206" s="14">
        <v>41</v>
      </c>
      <c r="D206" s="14">
        <v>74</v>
      </c>
      <c r="E206" s="31">
        <v>-0.445945945945946</v>
      </c>
      <c r="F206" s="14">
        <v>29</v>
      </c>
      <c r="G206" s="14">
        <v>14</v>
      </c>
      <c r="H206" s="14">
        <v>36</v>
      </c>
      <c r="I206" s="14">
        <v>21</v>
      </c>
      <c r="J206" s="14">
        <v>0</v>
      </c>
      <c r="K206" s="14">
        <v>0</v>
      </c>
      <c r="L206" s="14">
        <v>0</v>
      </c>
      <c r="M206" s="14">
        <v>0</v>
      </c>
      <c r="N206" s="14">
        <v>6</v>
      </c>
      <c r="O206" s="14">
        <v>0</v>
      </c>
      <c r="P206" s="24">
        <v>41</v>
      </c>
    </row>
    <row r="207" spans="1:16" ht="20.399999999999999" x14ac:dyDescent="0.3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697</v>
      </c>
      <c r="B208" s="30" t="s">
        <v>698</v>
      </c>
      <c r="C208" s="14">
        <v>0</v>
      </c>
      <c r="D208" s="14">
        <v>1</v>
      </c>
      <c r="E208" s="31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0.399999999999999" x14ac:dyDescent="0.3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701</v>
      </c>
      <c r="B210" s="30" t="s">
        <v>702</v>
      </c>
      <c r="C210" s="14">
        <v>0</v>
      </c>
      <c r="D210" s="14">
        <v>1</v>
      </c>
      <c r="E210" s="31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0.399999999999999" x14ac:dyDescent="0.3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3">
      <c r="A212" s="30" t="s">
        <v>705</v>
      </c>
      <c r="B212" s="30" t="s">
        <v>706</v>
      </c>
      <c r="C212" s="14">
        <v>1</v>
      </c>
      <c r="D212" s="14">
        <v>1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4">
        <v>1</v>
      </c>
    </row>
    <row r="213" spans="1:16" x14ac:dyDescent="0.3">
      <c r="A213" s="30" t="s">
        <v>707</v>
      </c>
      <c r="B213" s="30" t="s">
        <v>708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3">
      <c r="A214" s="30" t="s">
        <v>709</v>
      </c>
      <c r="B214" s="30" t="s">
        <v>710</v>
      </c>
      <c r="C214" s="14">
        <v>2</v>
      </c>
      <c r="D214" s="14">
        <v>3</v>
      </c>
      <c r="E214" s="31">
        <v>-0.33333333333333298</v>
      </c>
      <c r="F214" s="14">
        <v>0</v>
      </c>
      <c r="G214" s="14">
        <v>0</v>
      </c>
      <c r="H214" s="14">
        <v>2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4</v>
      </c>
      <c r="O214" s="14">
        <v>0</v>
      </c>
      <c r="P214" s="24">
        <v>1</v>
      </c>
    </row>
    <row r="215" spans="1:16" ht="20.399999999999999" x14ac:dyDescent="0.3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4">
        <v>0</v>
      </c>
    </row>
    <row r="216" spans="1:16" x14ac:dyDescent="0.3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0.399999999999999" x14ac:dyDescent="0.3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0.6" x14ac:dyDescent="0.3">
      <c r="A218" s="30" t="s">
        <v>717</v>
      </c>
      <c r="B218" s="30" t="s">
        <v>718</v>
      </c>
      <c r="C218" s="14">
        <v>6</v>
      </c>
      <c r="D218" s="14">
        <v>2</v>
      </c>
      <c r="E218" s="31">
        <v>2</v>
      </c>
      <c r="F218" s="14">
        <v>0</v>
      </c>
      <c r="G218" s="14">
        <v>0</v>
      </c>
      <c r="H218" s="14">
        <v>3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1</v>
      </c>
    </row>
    <row r="219" spans="1:16" ht="20.399999999999999" x14ac:dyDescent="0.3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725</v>
      </c>
      <c r="B222" s="30" t="s">
        <v>726</v>
      </c>
      <c r="C222" s="14">
        <v>1</v>
      </c>
      <c r="D222" s="14">
        <v>1</v>
      </c>
      <c r="E222" s="31">
        <v>0</v>
      </c>
      <c r="F222" s="14">
        <v>0</v>
      </c>
      <c r="G222" s="14">
        <v>0</v>
      </c>
      <c r="H222" s="14">
        <v>0</v>
      </c>
      <c r="I222" s="14">
        <v>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2</v>
      </c>
    </row>
    <row r="223" spans="1:16" x14ac:dyDescent="0.3">
      <c r="A223" s="188" t="s">
        <v>727</v>
      </c>
      <c r="B223" s="189"/>
      <c r="C223" s="27">
        <v>1885</v>
      </c>
      <c r="D223" s="27">
        <v>1734</v>
      </c>
      <c r="E223" s="28">
        <v>8.7081891580161497E-2</v>
      </c>
      <c r="F223" s="27">
        <v>361</v>
      </c>
      <c r="G223" s="27">
        <v>256</v>
      </c>
      <c r="H223" s="27">
        <v>327</v>
      </c>
      <c r="I223" s="27">
        <v>1268</v>
      </c>
      <c r="J223" s="27">
        <v>0</v>
      </c>
      <c r="K223" s="27">
        <v>0</v>
      </c>
      <c r="L223" s="27">
        <v>0</v>
      </c>
      <c r="M223" s="27">
        <v>2</v>
      </c>
      <c r="N223" s="27">
        <v>6</v>
      </c>
      <c r="O223" s="27">
        <v>6</v>
      </c>
      <c r="P223" s="29">
        <v>422</v>
      </c>
    </row>
    <row r="224" spans="1:16" x14ac:dyDescent="0.3">
      <c r="A224" s="30" t="s">
        <v>728</v>
      </c>
      <c r="B224" s="30" t="s">
        <v>729</v>
      </c>
      <c r="C224" s="14">
        <v>0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0.399999999999999" x14ac:dyDescent="0.3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0.399999999999999" x14ac:dyDescent="0.3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20.399999999999999" x14ac:dyDescent="0.3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3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2</v>
      </c>
      <c r="N229" s="14">
        <v>0</v>
      </c>
      <c r="O229" s="14">
        <v>0</v>
      </c>
      <c r="P229" s="24">
        <v>0</v>
      </c>
    </row>
    <row r="230" spans="1:16" ht="20.399999999999999" x14ac:dyDescent="0.3">
      <c r="A230" s="30" t="s">
        <v>740</v>
      </c>
      <c r="B230" s="30" t="s">
        <v>741</v>
      </c>
      <c r="C230" s="14">
        <v>2</v>
      </c>
      <c r="D230" s="14">
        <v>0</v>
      </c>
      <c r="E230" s="31">
        <v>0</v>
      </c>
      <c r="F230" s="14">
        <v>0</v>
      </c>
      <c r="G230" s="14">
        <v>0</v>
      </c>
      <c r="H230" s="14">
        <v>1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</v>
      </c>
    </row>
    <row r="231" spans="1:16" x14ac:dyDescent="0.3">
      <c r="A231" s="30" t="s">
        <v>742</v>
      </c>
      <c r="B231" s="30" t="s">
        <v>743</v>
      </c>
      <c r="C231" s="14">
        <v>52</v>
      </c>
      <c r="D231" s="14">
        <v>44</v>
      </c>
      <c r="E231" s="31">
        <v>0.18181818181818199</v>
      </c>
      <c r="F231" s="14">
        <v>2</v>
      </c>
      <c r="G231" s="14">
        <v>1</v>
      </c>
      <c r="H231" s="14">
        <v>21</v>
      </c>
      <c r="I231" s="14">
        <v>10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4</v>
      </c>
    </row>
    <row r="232" spans="1:16" x14ac:dyDescent="0.3">
      <c r="A232" s="30" t="s">
        <v>744</v>
      </c>
      <c r="B232" s="30" t="s">
        <v>745</v>
      </c>
      <c r="C232" s="14">
        <v>86</v>
      </c>
      <c r="D232" s="14">
        <v>71</v>
      </c>
      <c r="E232" s="31">
        <v>0.21126760563380301</v>
      </c>
      <c r="F232" s="14">
        <v>5</v>
      </c>
      <c r="G232" s="14">
        <v>4</v>
      </c>
      <c r="H232" s="14">
        <v>19</v>
      </c>
      <c r="I232" s="14">
        <v>16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4">
        <v>23</v>
      </c>
    </row>
    <row r="233" spans="1:16" x14ac:dyDescent="0.3">
      <c r="A233" s="30" t="s">
        <v>746</v>
      </c>
      <c r="B233" s="30" t="s">
        <v>747</v>
      </c>
      <c r="C233" s="14">
        <v>14</v>
      </c>
      <c r="D233" s="14">
        <v>19</v>
      </c>
      <c r="E233" s="31">
        <v>-0.26315789473684198</v>
      </c>
      <c r="F233" s="14">
        <v>0</v>
      </c>
      <c r="G233" s="14">
        <v>0</v>
      </c>
      <c r="H233" s="14">
        <v>2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4">
        <v>2</v>
      </c>
    </row>
    <row r="234" spans="1:16" ht="20.399999999999999" x14ac:dyDescent="0.3">
      <c r="A234" s="30" t="s">
        <v>748</v>
      </c>
      <c r="B234" s="30" t="s">
        <v>749</v>
      </c>
      <c r="C234" s="14">
        <v>2</v>
      </c>
      <c r="D234" s="14">
        <v>6</v>
      </c>
      <c r="E234" s="31">
        <v>-0.66666666666666696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2</v>
      </c>
    </row>
    <row r="235" spans="1:16" ht="20.399999999999999" x14ac:dyDescent="0.3">
      <c r="A235" s="30" t="s">
        <v>750</v>
      </c>
      <c r="B235" s="30" t="s">
        <v>751</v>
      </c>
      <c r="C235" s="14">
        <v>4</v>
      </c>
      <c r="D235" s="14">
        <v>2</v>
      </c>
      <c r="E235" s="31">
        <v>1</v>
      </c>
      <c r="F235" s="14">
        <v>2</v>
      </c>
      <c r="G235" s="14">
        <v>2</v>
      </c>
      <c r="H235" s="14">
        <v>2</v>
      </c>
      <c r="I235" s="14">
        <v>4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2</v>
      </c>
    </row>
    <row r="236" spans="1:16" x14ac:dyDescent="0.3">
      <c r="A236" s="30" t="s">
        <v>752</v>
      </c>
      <c r="B236" s="30" t="s">
        <v>753</v>
      </c>
      <c r="C236" s="14">
        <v>0</v>
      </c>
      <c r="D236" s="14">
        <v>2</v>
      </c>
      <c r="E236" s="31">
        <v>-1</v>
      </c>
      <c r="F236" s="14">
        <v>0</v>
      </c>
      <c r="G236" s="14">
        <v>0</v>
      </c>
      <c r="H236" s="14">
        <v>1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2</v>
      </c>
      <c r="O236" s="14">
        <v>0</v>
      </c>
      <c r="P236" s="24">
        <v>1</v>
      </c>
    </row>
    <row r="237" spans="1:16" ht="20.399999999999999" x14ac:dyDescent="0.3">
      <c r="A237" s="30" t="s">
        <v>754</v>
      </c>
      <c r="B237" s="30" t="s">
        <v>755</v>
      </c>
      <c r="C237" s="14">
        <v>0</v>
      </c>
      <c r="D237" s="14">
        <v>1</v>
      </c>
      <c r="E237" s="31">
        <v>-1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756</v>
      </c>
      <c r="B238" s="30" t="s">
        <v>757</v>
      </c>
      <c r="C238" s="14">
        <v>1725</v>
      </c>
      <c r="D238" s="14">
        <v>1589</v>
      </c>
      <c r="E238" s="31">
        <v>8.5588420390182496E-2</v>
      </c>
      <c r="F238" s="14">
        <v>352</v>
      </c>
      <c r="G238" s="14">
        <v>249</v>
      </c>
      <c r="H238" s="14">
        <v>280</v>
      </c>
      <c r="I238" s="14">
        <v>1236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6</v>
      </c>
      <c r="P238" s="24">
        <v>387</v>
      </c>
    </row>
    <row r="239" spans="1:16" x14ac:dyDescent="0.3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30.6" x14ac:dyDescent="0.3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0.6" x14ac:dyDescent="0.3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3">
      <c r="A244" s="188" t="s">
        <v>768</v>
      </c>
      <c r="B244" s="189"/>
      <c r="C244" s="27">
        <v>4</v>
      </c>
      <c r="D244" s="27">
        <v>3</v>
      </c>
      <c r="E244" s="28">
        <v>0.33333333333333298</v>
      </c>
      <c r="F244" s="27">
        <v>0</v>
      </c>
      <c r="G244" s="27">
        <v>0</v>
      </c>
      <c r="H244" s="27">
        <v>0</v>
      </c>
      <c r="I244" s="27">
        <v>2</v>
      </c>
      <c r="J244" s="27">
        <v>0</v>
      </c>
      <c r="K244" s="27">
        <v>0</v>
      </c>
      <c r="L244" s="27">
        <v>0</v>
      </c>
      <c r="M244" s="27">
        <v>0</v>
      </c>
      <c r="N244" s="27">
        <v>5</v>
      </c>
      <c r="O244" s="27">
        <v>0</v>
      </c>
      <c r="P244" s="29">
        <v>3</v>
      </c>
    </row>
    <row r="245" spans="1:16" x14ac:dyDescent="0.3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773</v>
      </c>
      <c r="B247" s="30" t="s">
        <v>774</v>
      </c>
      <c r="C247" s="14">
        <v>2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1</v>
      </c>
    </row>
    <row r="248" spans="1:16" x14ac:dyDescent="0.3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777</v>
      </c>
      <c r="B249" s="30" t="s">
        <v>778</v>
      </c>
      <c r="C249" s="14">
        <v>1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5</v>
      </c>
      <c r="O249" s="14">
        <v>0</v>
      </c>
      <c r="P249" s="24">
        <v>0</v>
      </c>
    </row>
    <row r="250" spans="1:16" x14ac:dyDescent="0.3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0.399999999999999" x14ac:dyDescent="0.3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1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2</v>
      </c>
    </row>
    <row r="254" spans="1:16" x14ac:dyDescent="0.3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0.399999999999999" x14ac:dyDescent="0.3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3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20.399999999999999" x14ac:dyDescent="0.3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813</v>
      </c>
      <c r="B267" s="30" t="s">
        <v>814</v>
      </c>
      <c r="C267" s="14">
        <v>1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817</v>
      </c>
      <c r="B269" s="30" t="s">
        <v>818</v>
      </c>
      <c r="C269" s="14">
        <v>0</v>
      </c>
      <c r="D269" s="14">
        <v>3</v>
      </c>
      <c r="E269" s="31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0.399999999999999" x14ac:dyDescent="0.3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188" t="s">
        <v>821</v>
      </c>
      <c r="B271" s="189"/>
      <c r="C271" s="27">
        <v>214</v>
      </c>
      <c r="D271" s="27">
        <v>196</v>
      </c>
      <c r="E271" s="28">
        <v>9.1836734693877597E-2</v>
      </c>
      <c r="F271" s="27">
        <v>178</v>
      </c>
      <c r="G271" s="27">
        <v>157</v>
      </c>
      <c r="H271" s="27">
        <v>161</v>
      </c>
      <c r="I271" s="27">
        <v>135</v>
      </c>
      <c r="J271" s="27">
        <v>3</v>
      </c>
      <c r="K271" s="27">
        <v>0</v>
      </c>
      <c r="L271" s="27">
        <v>1</v>
      </c>
      <c r="M271" s="27">
        <v>0</v>
      </c>
      <c r="N271" s="27">
        <v>0</v>
      </c>
      <c r="O271" s="27">
        <v>0</v>
      </c>
      <c r="P271" s="29">
        <v>293</v>
      </c>
    </row>
    <row r="272" spans="1:16" x14ac:dyDescent="0.3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824</v>
      </c>
      <c r="B273" s="30" t="s">
        <v>825</v>
      </c>
      <c r="C273" s="14">
        <v>120</v>
      </c>
      <c r="D273" s="14">
        <v>90</v>
      </c>
      <c r="E273" s="31">
        <v>0.33333333333333298</v>
      </c>
      <c r="F273" s="14">
        <v>93</v>
      </c>
      <c r="G273" s="14">
        <v>88</v>
      </c>
      <c r="H273" s="14">
        <v>103</v>
      </c>
      <c r="I273" s="14">
        <v>82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115</v>
      </c>
    </row>
    <row r="274" spans="1:16" ht="30.6" x14ac:dyDescent="0.3">
      <c r="A274" s="30" t="s">
        <v>826</v>
      </c>
      <c r="B274" s="30" t="s">
        <v>827</v>
      </c>
      <c r="C274" s="14">
        <v>61</v>
      </c>
      <c r="D274" s="14">
        <v>63</v>
      </c>
      <c r="E274" s="31">
        <v>-3.1746031746031703E-2</v>
      </c>
      <c r="F274" s="14">
        <v>83</v>
      </c>
      <c r="G274" s="14">
        <v>68</v>
      </c>
      <c r="H274" s="14">
        <v>34</v>
      </c>
      <c r="I274" s="14">
        <v>31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130</v>
      </c>
    </row>
    <row r="275" spans="1:16" ht="20.399999999999999" x14ac:dyDescent="0.3">
      <c r="A275" s="30" t="s">
        <v>828</v>
      </c>
      <c r="B275" s="30" t="s">
        <v>829</v>
      </c>
      <c r="C275" s="14">
        <v>0</v>
      </c>
      <c r="D275" s="14">
        <v>1</v>
      </c>
      <c r="E275" s="31">
        <v>-1</v>
      </c>
      <c r="F275" s="14">
        <v>1</v>
      </c>
      <c r="G275" s="14">
        <v>0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8</v>
      </c>
    </row>
    <row r="276" spans="1:16" x14ac:dyDescent="0.3">
      <c r="A276" s="30" t="s">
        <v>830</v>
      </c>
      <c r="B276" s="30" t="s">
        <v>831</v>
      </c>
      <c r="C276" s="14">
        <v>2</v>
      </c>
      <c r="D276" s="14">
        <v>9</v>
      </c>
      <c r="E276" s="31">
        <v>-0.77777777777777801</v>
      </c>
      <c r="F276" s="14">
        <v>0</v>
      </c>
      <c r="G276" s="14">
        <v>0</v>
      </c>
      <c r="H276" s="14">
        <v>3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2</v>
      </c>
    </row>
    <row r="277" spans="1:16" x14ac:dyDescent="0.3">
      <c r="A277" s="30" t="s">
        <v>832</v>
      </c>
      <c r="B277" s="30" t="s">
        <v>833</v>
      </c>
      <c r="C277" s="14">
        <v>14</v>
      </c>
      <c r="D277" s="14">
        <v>10</v>
      </c>
      <c r="E277" s="31">
        <v>0.4</v>
      </c>
      <c r="F277" s="14">
        <v>0</v>
      </c>
      <c r="G277" s="14">
        <v>0</v>
      </c>
      <c r="H277" s="14">
        <v>6</v>
      </c>
      <c r="I277" s="14">
        <v>3</v>
      </c>
      <c r="J277" s="14">
        <v>2</v>
      </c>
      <c r="K277" s="14">
        <v>0</v>
      </c>
      <c r="L277" s="14">
        <v>1</v>
      </c>
      <c r="M277" s="14">
        <v>0</v>
      </c>
      <c r="N277" s="14">
        <v>0</v>
      </c>
      <c r="O277" s="14">
        <v>0</v>
      </c>
      <c r="P277" s="24">
        <v>22</v>
      </c>
    </row>
    <row r="278" spans="1:16" ht="20.399999999999999" x14ac:dyDescent="0.3">
      <c r="A278" s="30" t="s">
        <v>834</v>
      </c>
      <c r="B278" s="30" t="s">
        <v>835</v>
      </c>
      <c r="C278" s="14">
        <v>10</v>
      </c>
      <c r="D278" s="14">
        <v>10</v>
      </c>
      <c r="E278" s="31">
        <v>0</v>
      </c>
      <c r="F278" s="14">
        <v>1</v>
      </c>
      <c r="G278" s="14">
        <v>1</v>
      </c>
      <c r="H278" s="14">
        <v>13</v>
      </c>
      <c r="I278" s="14">
        <v>12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13</v>
      </c>
    </row>
    <row r="279" spans="1:16" x14ac:dyDescent="0.3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0.399999999999999" x14ac:dyDescent="0.3">
      <c r="A280" s="30" t="s">
        <v>838</v>
      </c>
      <c r="B280" s="30" t="s">
        <v>839</v>
      </c>
      <c r="C280" s="14">
        <v>0</v>
      </c>
      <c r="D280" s="14">
        <v>1</v>
      </c>
      <c r="E280" s="31">
        <v>-1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x14ac:dyDescent="0.3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3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856</v>
      </c>
      <c r="B289" s="30" t="s">
        <v>857</v>
      </c>
      <c r="C289" s="14">
        <v>0</v>
      </c>
      <c r="D289" s="14">
        <v>7</v>
      </c>
      <c r="E289" s="31">
        <v>-1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0.399999999999999" x14ac:dyDescent="0.3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4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1</v>
      </c>
    </row>
    <row r="292" spans="1:16" ht="20.399999999999999" x14ac:dyDescent="0.3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866</v>
      </c>
      <c r="B294" s="30" t="s">
        <v>867</v>
      </c>
      <c r="C294" s="14">
        <v>3</v>
      </c>
      <c r="D294" s="14">
        <v>2</v>
      </c>
      <c r="E294" s="31">
        <v>0.5</v>
      </c>
      <c r="F294" s="14">
        <v>0</v>
      </c>
      <c r="G294" s="14">
        <v>0</v>
      </c>
      <c r="H294" s="14">
        <v>1</v>
      </c>
      <c r="I294" s="14">
        <v>0</v>
      </c>
      <c r="J294" s="14">
        <v>1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2</v>
      </c>
    </row>
    <row r="295" spans="1:16" x14ac:dyDescent="0.3">
      <c r="A295" s="30" t="s">
        <v>868</v>
      </c>
      <c r="B295" s="30" t="s">
        <v>869</v>
      </c>
      <c r="C295" s="14">
        <v>4</v>
      </c>
      <c r="D295" s="14">
        <v>3</v>
      </c>
      <c r="E295" s="31">
        <v>0.33333333333333298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3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188" t="s">
        <v>880</v>
      </c>
      <c r="B301" s="189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3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3">
      <c r="A305" s="188" t="s">
        <v>887</v>
      </c>
      <c r="B305" s="189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3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3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3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0.399999999999999" x14ac:dyDescent="0.3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188" t="s">
        <v>900</v>
      </c>
      <c r="B312" s="189"/>
      <c r="C312" s="27">
        <v>11</v>
      </c>
      <c r="D312" s="27">
        <v>5</v>
      </c>
      <c r="E312" s="28">
        <v>1.2</v>
      </c>
      <c r="F312" s="27">
        <v>0</v>
      </c>
      <c r="G312" s="27">
        <v>0</v>
      </c>
      <c r="H312" s="27">
        <v>4</v>
      </c>
      <c r="I312" s="27">
        <v>3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3</v>
      </c>
    </row>
    <row r="313" spans="1:16" x14ac:dyDescent="0.3">
      <c r="A313" s="30" t="s">
        <v>901</v>
      </c>
      <c r="B313" s="30" t="s">
        <v>902</v>
      </c>
      <c r="C313" s="14">
        <v>10</v>
      </c>
      <c r="D313" s="14">
        <v>4</v>
      </c>
      <c r="E313" s="31">
        <v>1.5</v>
      </c>
      <c r="F313" s="14">
        <v>0</v>
      </c>
      <c r="G313" s="14">
        <v>0</v>
      </c>
      <c r="H313" s="14">
        <v>4</v>
      </c>
      <c r="I313" s="14">
        <v>3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2</v>
      </c>
    </row>
    <row r="314" spans="1:16" ht="20.399999999999999" x14ac:dyDescent="0.3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905</v>
      </c>
      <c r="B315" s="30" t="s">
        <v>906</v>
      </c>
      <c r="C315" s="14">
        <v>1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0.6" x14ac:dyDescent="0.3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909</v>
      </c>
      <c r="B317" s="30" t="s">
        <v>910</v>
      </c>
      <c r="C317" s="14">
        <v>0</v>
      </c>
      <c r="D317" s="14">
        <v>1</v>
      </c>
      <c r="E317" s="31">
        <v>-1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188" t="s">
        <v>911</v>
      </c>
      <c r="B318" s="189"/>
      <c r="C318" s="27">
        <v>5</v>
      </c>
      <c r="D318" s="27">
        <v>2</v>
      </c>
      <c r="E318" s="28">
        <v>1.5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1</v>
      </c>
      <c r="O318" s="27">
        <v>0</v>
      </c>
      <c r="P318" s="29">
        <v>0</v>
      </c>
    </row>
    <row r="319" spans="1:16" x14ac:dyDescent="0.3">
      <c r="A319" s="30" t="s">
        <v>912</v>
      </c>
      <c r="B319" s="30" t="s">
        <v>913</v>
      </c>
      <c r="C319" s="14">
        <v>5</v>
      </c>
      <c r="D319" s="14">
        <v>2</v>
      </c>
      <c r="E319" s="31">
        <v>1.5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4">
        <v>0</v>
      </c>
    </row>
    <row r="320" spans="1:16" x14ac:dyDescent="0.3">
      <c r="A320" s="188" t="s">
        <v>914</v>
      </c>
      <c r="B320" s="189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0.399999999999999" x14ac:dyDescent="0.3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0.399999999999999" x14ac:dyDescent="0.3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188" t="s">
        <v>919</v>
      </c>
      <c r="B323" s="189"/>
      <c r="C323" s="27">
        <v>7085</v>
      </c>
      <c r="D323" s="27">
        <v>7042</v>
      </c>
      <c r="E323" s="28">
        <v>6.1062198239136599E-3</v>
      </c>
      <c r="F323" s="27">
        <v>83</v>
      </c>
      <c r="G323" s="27">
        <v>0</v>
      </c>
      <c r="H323" s="27">
        <v>271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9</v>
      </c>
      <c r="O323" s="27">
        <v>0</v>
      </c>
      <c r="P323" s="29">
        <v>0</v>
      </c>
    </row>
    <row r="324" spans="1:16" x14ac:dyDescent="0.3">
      <c r="A324" s="30" t="s">
        <v>920</v>
      </c>
      <c r="B324" s="30" t="s">
        <v>921</v>
      </c>
      <c r="C324" s="14">
        <v>7085</v>
      </c>
      <c r="D324" s="14">
        <v>7042</v>
      </c>
      <c r="E324" s="31">
        <v>6.1062198239136599E-3</v>
      </c>
      <c r="F324" s="14">
        <v>83</v>
      </c>
      <c r="G324" s="14">
        <v>0</v>
      </c>
      <c r="H324" s="14">
        <v>271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9</v>
      </c>
      <c r="O324" s="14">
        <v>0</v>
      </c>
      <c r="P324" s="24">
        <v>0</v>
      </c>
    </row>
    <row r="325" spans="1:16" x14ac:dyDescent="0.3">
      <c r="A325" s="188" t="s">
        <v>922</v>
      </c>
      <c r="B325" s="189"/>
      <c r="C325" s="27">
        <v>0</v>
      </c>
      <c r="D325" s="27">
        <v>3</v>
      </c>
      <c r="E325" s="28">
        <v>-1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0.799999999999997" x14ac:dyDescent="0.3">
      <c r="A326" s="30" t="s">
        <v>923</v>
      </c>
      <c r="B326" s="30" t="s">
        <v>924</v>
      </c>
      <c r="C326" s="14">
        <v>0</v>
      </c>
      <c r="D326" s="14">
        <v>3</v>
      </c>
      <c r="E326" s="31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1" x14ac:dyDescent="0.3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0.6" x14ac:dyDescent="0.3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188" t="s">
        <v>945</v>
      </c>
      <c r="B337" s="189"/>
      <c r="C337" s="27">
        <v>0</v>
      </c>
      <c r="D337" s="27">
        <v>2</v>
      </c>
      <c r="E337" s="28">
        <v>-1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946</v>
      </c>
      <c r="B338" s="30" t="s">
        <v>947</v>
      </c>
      <c r="C338" s="14">
        <v>0</v>
      </c>
      <c r="D338" s="14">
        <v>2</v>
      </c>
      <c r="E338" s="31">
        <v>-1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188" t="s">
        <v>948</v>
      </c>
      <c r="B339" s="189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190" t="s">
        <v>951</v>
      </c>
      <c r="B341" s="191"/>
      <c r="C341" s="32">
        <v>38562</v>
      </c>
      <c r="D341" s="32">
        <v>36852</v>
      </c>
      <c r="E341" s="33">
        <v>4.6401823510257199E-2</v>
      </c>
      <c r="F341" s="32">
        <v>4170</v>
      </c>
      <c r="G341" s="32">
        <v>3006</v>
      </c>
      <c r="H341" s="32">
        <v>4792</v>
      </c>
      <c r="I341" s="32">
        <v>4693</v>
      </c>
      <c r="J341" s="32">
        <v>90</v>
      </c>
      <c r="K341" s="32">
        <v>42</v>
      </c>
      <c r="L341" s="32">
        <v>11</v>
      </c>
      <c r="M341" s="32">
        <v>7</v>
      </c>
      <c r="N341" s="32">
        <v>263</v>
      </c>
      <c r="O341" s="32">
        <v>158</v>
      </c>
      <c r="P341" s="32">
        <v>5970</v>
      </c>
    </row>
  </sheetData>
  <sheetProtection algorithmName="SHA-512" hashValue="7YNCsH/mFKqs5Qn7Lnd1lrDTWPpTPuybk2y/bgni3u69dhWYtb2trrEFsDIMH3rFMckFERsnlPpPhZl6MGRZmw==" saltValue="RJyrXI+yqMJmLFYDNAfa1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8" t="s">
        <v>954</v>
      </c>
      <c r="B5" s="13" t="s">
        <v>955</v>
      </c>
      <c r="C5" s="24">
        <v>0</v>
      </c>
    </row>
    <row r="6" spans="1:3" x14ac:dyDescent="0.3">
      <c r="A6" s="179"/>
      <c r="B6" s="13" t="s">
        <v>329</v>
      </c>
      <c r="C6" s="24">
        <v>49</v>
      </c>
    </row>
    <row r="7" spans="1:3" x14ac:dyDescent="0.3">
      <c r="A7" s="179"/>
      <c r="B7" s="13" t="s">
        <v>956</v>
      </c>
      <c r="C7" s="24">
        <v>6</v>
      </c>
    </row>
    <row r="8" spans="1:3" x14ac:dyDescent="0.3">
      <c r="A8" s="179"/>
      <c r="B8" s="13" t="s">
        <v>957</v>
      </c>
      <c r="C8" s="24">
        <v>6</v>
      </c>
    </row>
    <row r="9" spans="1:3" x14ac:dyDescent="0.3">
      <c r="A9" s="179"/>
      <c r="B9" s="13" t="s">
        <v>958</v>
      </c>
      <c r="C9" s="24">
        <v>30</v>
      </c>
    </row>
    <row r="10" spans="1:3" x14ac:dyDescent="0.3">
      <c r="A10" s="179"/>
      <c r="B10" s="13" t="s">
        <v>959</v>
      </c>
      <c r="C10" s="24">
        <v>25</v>
      </c>
    </row>
    <row r="11" spans="1:3" x14ac:dyDescent="0.3">
      <c r="A11" s="179"/>
      <c r="B11" s="13" t="s">
        <v>960</v>
      </c>
      <c r="C11" s="24">
        <v>22</v>
      </c>
    </row>
    <row r="12" spans="1:3" x14ac:dyDescent="0.3">
      <c r="A12" s="179"/>
      <c r="B12" s="13" t="s">
        <v>513</v>
      </c>
      <c r="C12" s="24">
        <v>21</v>
      </c>
    </row>
    <row r="13" spans="1:3" x14ac:dyDescent="0.3">
      <c r="A13" s="179"/>
      <c r="B13" s="13" t="s">
        <v>961</v>
      </c>
      <c r="C13" s="24">
        <v>8</v>
      </c>
    </row>
    <row r="14" spans="1:3" x14ac:dyDescent="0.3">
      <c r="A14" s="179"/>
      <c r="B14" s="13" t="s">
        <v>962</v>
      </c>
      <c r="C14" s="24">
        <v>0</v>
      </c>
    </row>
    <row r="15" spans="1:3" x14ac:dyDescent="0.3">
      <c r="A15" s="179"/>
      <c r="B15" s="13" t="s">
        <v>646</v>
      </c>
      <c r="C15" s="24">
        <v>0</v>
      </c>
    </row>
    <row r="16" spans="1:3" x14ac:dyDescent="0.3">
      <c r="A16" s="179"/>
      <c r="B16" s="13" t="s">
        <v>963</v>
      </c>
      <c r="C16" s="24">
        <v>48</v>
      </c>
    </row>
    <row r="17" spans="1:3" x14ac:dyDescent="0.3">
      <c r="A17" s="179"/>
      <c r="B17" s="13" t="s">
        <v>964</v>
      </c>
      <c r="C17" s="24">
        <v>50</v>
      </c>
    </row>
    <row r="18" spans="1:3" x14ac:dyDescent="0.3">
      <c r="A18" s="179"/>
      <c r="B18" s="13" t="s">
        <v>965</v>
      </c>
      <c r="C18" s="24">
        <v>14</v>
      </c>
    </row>
    <row r="19" spans="1:3" x14ac:dyDescent="0.3">
      <c r="A19" s="180"/>
      <c r="B19" s="13" t="s">
        <v>106</v>
      </c>
      <c r="C19" s="24">
        <v>96</v>
      </c>
    </row>
    <row r="20" spans="1:3" x14ac:dyDescent="0.3">
      <c r="A20" s="178" t="s">
        <v>966</v>
      </c>
      <c r="B20" s="13" t="s">
        <v>967</v>
      </c>
      <c r="C20" s="24">
        <v>34</v>
      </c>
    </row>
    <row r="21" spans="1:3" x14ac:dyDescent="0.3">
      <c r="A21" s="180"/>
      <c r="B21" s="13" t="s">
        <v>968</v>
      </c>
      <c r="C21" s="24">
        <v>56</v>
      </c>
    </row>
    <row r="22" spans="1:3" x14ac:dyDescent="0.3">
      <c r="A22" s="178" t="s">
        <v>969</v>
      </c>
      <c r="B22" s="13" t="s">
        <v>970</v>
      </c>
      <c r="C22" s="24">
        <v>40</v>
      </c>
    </row>
    <row r="23" spans="1:3" x14ac:dyDescent="0.3">
      <c r="A23" s="179"/>
      <c r="B23" s="13" t="s">
        <v>971</v>
      </c>
      <c r="C23" s="24">
        <v>109</v>
      </c>
    </row>
    <row r="24" spans="1:3" x14ac:dyDescent="0.3">
      <c r="A24" s="180"/>
      <c r="B24" s="13" t="s">
        <v>972</v>
      </c>
      <c r="C24" s="24">
        <v>3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4">
        <v>461</v>
      </c>
    </row>
    <row r="29" spans="1:3" x14ac:dyDescent="0.3">
      <c r="A29" s="178" t="s">
        <v>975</v>
      </c>
      <c r="B29" s="13" t="s">
        <v>976</v>
      </c>
      <c r="C29" s="24">
        <v>1</v>
      </c>
    </row>
    <row r="30" spans="1:3" x14ac:dyDescent="0.3">
      <c r="A30" s="179"/>
      <c r="B30" s="13" t="s">
        <v>977</v>
      </c>
      <c r="C30" s="24">
        <v>53</v>
      </c>
    </row>
    <row r="31" spans="1:3" x14ac:dyDescent="0.3">
      <c r="A31" s="179"/>
      <c r="B31" s="13" t="s">
        <v>978</v>
      </c>
      <c r="C31" s="24">
        <v>5</v>
      </c>
    </row>
    <row r="32" spans="1:3" x14ac:dyDescent="0.3">
      <c r="A32" s="180"/>
      <c r="B32" s="13" t="s">
        <v>979</v>
      </c>
      <c r="C32" s="24">
        <v>5</v>
      </c>
    </row>
    <row r="33" spans="1:3" x14ac:dyDescent="0.3">
      <c r="A33" s="12" t="s">
        <v>980</v>
      </c>
      <c r="B33" s="17"/>
      <c r="C33" s="24">
        <v>3</v>
      </c>
    </row>
    <row r="34" spans="1:3" x14ac:dyDescent="0.3">
      <c r="A34" s="12" t="s">
        <v>981</v>
      </c>
      <c r="B34" s="17"/>
      <c r="C34" s="24">
        <v>247</v>
      </c>
    </row>
    <row r="35" spans="1:3" x14ac:dyDescent="0.3">
      <c r="A35" s="12" t="s">
        <v>982</v>
      </c>
      <c r="B35" s="17"/>
      <c r="C35" s="24">
        <v>48</v>
      </c>
    </row>
    <row r="36" spans="1:3" x14ac:dyDescent="0.3">
      <c r="A36" s="12" t="s">
        <v>983</v>
      </c>
      <c r="B36" s="17"/>
      <c r="C36" s="24">
        <v>0</v>
      </c>
    </row>
    <row r="37" spans="1:3" x14ac:dyDescent="0.3">
      <c r="A37" s="12" t="s">
        <v>984</v>
      </c>
      <c r="B37" s="17"/>
      <c r="C37" s="24">
        <v>6</v>
      </c>
    </row>
    <row r="38" spans="1:3" x14ac:dyDescent="0.3">
      <c r="A38" s="12" t="s">
        <v>985</v>
      </c>
      <c r="B38" s="17"/>
      <c r="C38" s="24">
        <v>16</v>
      </c>
    </row>
    <row r="39" spans="1:3" x14ac:dyDescent="0.3">
      <c r="A39" s="12" t="s">
        <v>972</v>
      </c>
      <c r="B39" s="17"/>
      <c r="C39" s="24">
        <v>145</v>
      </c>
    </row>
    <row r="40" spans="1:3" x14ac:dyDescent="0.3">
      <c r="A40" s="178" t="s">
        <v>986</v>
      </c>
      <c r="B40" s="13" t="s">
        <v>987</v>
      </c>
      <c r="C40" s="24">
        <v>42</v>
      </c>
    </row>
    <row r="41" spans="1:3" x14ac:dyDescent="0.3">
      <c r="A41" s="179"/>
      <c r="B41" s="13" t="s">
        <v>988</v>
      </c>
      <c r="C41" s="24">
        <v>21</v>
      </c>
    </row>
    <row r="42" spans="1:3" x14ac:dyDescent="0.3">
      <c r="A42" s="179"/>
      <c r="B42" s="13" t="s">
        <v>989</v>
      </c>
      <c r="C42" s="24">
        <v>15</v>
      </c>
    </row>
    <row r="43" spans="1:3" x14ac:dyDescent="0.3">
      <c r="A43" s="179"/>
      <c r="B43" s="13" t="s">
        <v>990</v>
      </c>
      <c r="C43" s="24">
        <v>0</v>
      </c>
    </row>
    <row r="44" spans="1:3" x14ac:dyDescent="0.3">
      <c r="A44" s="180"/>
      <c r="B44" s="13" t="s">
        <v>991</v>
      </c>
      <c r="C44" s="24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4">
        <v>39</v>
      </c>
    </row>
    <row r="49" spans="1:3" x14ac:dyDescent="0.3">
      <c r="A49" s="178" t="s">
        <v>76</v>
      </c>
      <c r="B49" s="13" t="s">
        <v>993</v>
      </c>
      <c r="C49" s="24">
        <v>46</v>
      </c>
    </row>
    <row r="50" spans="1:3" x14ac:dyDescent="0.3">
      <c r="A50" s="180"/>
      <c r="B50" s="13" t="s">
        <v>994</v>
      </c>
      <c r="C50" s="24">
        <v>368</v>
      </c>
    </row>
    <row r="51" spans="1:3" x14ac:dyDescent="0.3">
      <c r="A51" s="178" t="s">
        <v>995</v>
      </c>
      <c r="B51" s="13" t="s">
        <v>996</v>
      </c>
      <c r="C51" s="24">
        <v>12</v>
      </c>
    </row>
    <row r="52" spans="1:3" x14ac:dyDescent="0.3">
      <c r="A52" s="180"/>
      <c r="B52" s="13" t="s">
        <v>997</v>
      </c>
      <c r="C52" s="24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8" t="s">
        <v>240</v>
      </c>
      <c r="B56" s="13" t="s">
        <v>15</v>
      </c>
      <c r="C56" s="24">
        <v>1194</v>
      </c>
    </row>
    <row r="57" spans="1:3" x14ac:dyDescent="0.3">
      <c r="A57" s="179"/>
      <c r="B57" s="13" t="s">
        <v>999</v>
      </c>
      <c r="C57" s="24">
        <v>129</v>
      </c>
    </row>
    <row r="58" spans="1:3" x14ac:dyDescent="0.3">
      <c r="A58" s="179"/>
      <c r="B58" s="13" t="s">
        <v>1000</v>
      </c>
      <c r="C58" s="24">
        <v>147</v>
      </c>
    </row>
    <row r="59" spans="1:3" x14ac:dyDescent="0.3">
      <c r="A59" s="179"/>
      <c r="B59" s="13" t="s">
        <v>1001</v>
      </c>
      <c r="C59" s="24">
        <v>312</v>
      </c>
    </row>
    <row r="60" spans="1:3" x14ac:dyDescent="0.3">
      <c r="A60" s="180"/>
      <c r="B60" s="13" t="s">
        <v>1002</v>
      </c>
      <c r="C60" s="24">
        <v>69</v>
      </c>
    </row>
    <row r="61" spans="1:3" x14ac:dyDescent="0.3">
      <c r="A61" s="178" t="s">
        <v>1003</v>
      </c>
      <c r="B61" s="13" t="s">
        <v>1004</v>
      </c>
      <c r="C61" s="24">
        <v>580</v>
      </c>
    </row>
    <row r="62" spans="1:3" x14ac:dyDescent="0.3">
      <c r="A62" s="179"/>
      <c r="B62" s="13" t="s">
        <v>1005</v>
      </c>
      <c r="C62" s="24">
        <v>114</v>
      </c>
    </row>
    <row r="63" spans="1:3" x14ac:dyDescent="0.3">
      <c r="A63" s="179"/>
      <c r="B63" s="13" t="s">
        <v>1006</v>
      </c>
      <c r="C63" s="24">
        <v>6</v>
      </c>
    </row>
    <row r="64" spans="1:3" x14ac:dyDescent="0.3">
      <c r="A64" s="179"/>
      <c r="B64" s="13" t="s">
        <v>1007</v>
      </c>
      <c r="C64" s="24">
        <v>450</v>
      </c>
    </row>
    <row r="65" spans="1:3" x14ac:dyDescent="0.3">
      <c r="A65" s="180"/>
      <c r="B65" s="13" t="s">
        <v>1002</v>
      </c>
      <c r="C65" s="24">
        <v>84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4">
        <v>220</v>
      </c>
    </row>
    <row r="70" spans="1:3" ht="20.399999999999999" x14ac:dyDescent="0.3">
      <c r="A70" s="12" t="s">
        <v>1010</v>
      </c>
      <c r="B70" s="17"/>
      <c r="C70" s="24">
        <v>7</v>
      </c>
    </row>
    <row r="71" spans="1:3" x14ac:dyDescent="0.3">
      <c r="A71" s="12" t="s">
        <v>1011</v>
      </c>
      <c r="B71" s="17"/>
      <c r="C71" s="24">
        <v>1381</v>
      </c>
    </row>
    <row r="72" spans="1:3" x14ac:dyDescent="0.3">
      <c r="A72" s="178" t="s">
        <v>1012</v>
      </c>
      <c r="B72" s="13" t="s">
        <v>1013</v>
      </c>
      <c r="C72" s="24">
        <v>0</v>
      </c>
    </row>
    <row r="73" spans="1:3" x14ac:dyDescent="0.3">
      <c r="A73" s="180"/>
      <c r="B73" s="13" t="s">
        <v>1014</v>
      </c>
      <c r="C73" s="24">
        <v>34</v>
      </c>
    </row>
    <row r="74" spans="1:3" x14ac:dyDescent="0.3">
      <c r="A74" s="12" t="s">
        <v>1015</v>
      </c>
      <c r="B74" s="17"/>
      <c r="C74" s="24">
        <v>0</v>
      </c>
    </row>
    <row r="75" spans="1:3" x14ac:dyDescent="0.3">
      <c r="A75" s="12" t="s">
        <v>1016</v>
      </c>
      <c r="B75" s="17"/>
      <c r="C75" s="24">
        <v>32</v>
      </c>
    </row>
    <row r="76" spans="1:3" ht="20.399999999999999" x14ac:dyDescent="0.3">
      <c r="A76" s="12" t="s">
        <v>1017</v>
      </c>
      <c r="B76" s="17"/>
      <c r="C76" s="24">
        <v>0</v>
      </c>
    </row>
    <row r="77" spans="1:3" x14ac:dyDescent="0.3">
      <c r="A77" s="12" t="s">
        <v>1018</v>
      </c>
      <c r="B77" s="17"/>
      <c r="C77" s="24">
        <v>18</v>
      </c>
    </row>
    <row r="78" spans="1:3" x14ac:dyDescent="0.3">
      <c r="A78" s="12" t="s">
        <v>1019</v>
      </c>
      <c r="B78" s="17"/>
      <c r="C78" s="24">
        <v>0</v>
      </c>
    </row>
    <row r="79" spans="1:3" x14ac:dyDescent="0.3">
      <c r="A79" s="12" t="s">
        <v>1020</v>
      </c>
      <c r="B79" s="17"/>
      <c r="C79" s="24">
        <v>0</v>
      </c>
    </row>
  </sheetData>
  <sheetProtection algorithmName="SHA-512" hashValue="Ujh5ToUXdsMSYpKJrmfiqrnsdKvhsPexJlWIDSu15GsAT5RRtftJDwc1SjsVCH00B1FAqGnOIw6xDrukRGQekQ==" saltValue="L1a5SuTE7ImaLy3SUYuSy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1021</v>
      </c>
    </row>
    <row r="3" spans="1:3" x14ac:dyDescent="0.3">
      <c r="A3" s="35" t="s">
        <v>1022</v>
      </c>
    </row>
    <row r="4" spans="1:3" x14ac:dyDescent="0.3">
      <c r="A4" s="36" t="s">
        <v>9</v>
      </c>
      <c r="B4" s="36" t="s">
        <v>10</v>
      </c>
      <c r="C4" s="37" t="s">
        <v>2</v>
      </c>
    </row>
    <row r="5" spans="1:3" x14ac:dyDescent="0.3">
      <c r="A5" s="194" t="s">
        <v>1023</v>
      </c>
      <c r="B5" s="39" t="s">
        <v>1024</v>
      </c>
      <c r="C5" s="40">
        <v>21</v>
      </c>
    </row>
    <row r="6" spans="1:3" x14ac:dyDescent="0.3">
      <c r="A6" s="195"/>
      <c r="B6" s="39" t="s">
        <v>299</v>
      </c>
      <c r="C6" s="40">
        <v>231</v>
      </c>
    </row>
    <row r="7" spans="1:3" x14ac:dyDescent="0.3">
      <c r="A7" s="195"/>
      <c r="B7" s="39" t="s">
        <v>1025</v>
      </c>
      <c r="C7" s="40">
        <v>34</v>
      </c>
    </row>
    <row r="8" spans="1:3" x14ac:dyDescent="0.3">
      <c r="A8" s="195"/>
      <c r="B8" s="39" t="s">
        <v>1026</v>
      </c>
      <c r="C8" s="40">
        <v>0</v>
      </c>
    </row>
    <row r="9" spans="1:3" x14ac:dyDescent="0.3">
      <c r="A9" s="195"/>
      <c r="B9" s="39" t="s">
        <v>1027</v>
      </c>
      <c r="C9" s="40">
        <v>0</v>
      </c>
    </row>
    <row r="10" spans="1:3" x14ac:dyDescent="0.3">
      <c r="A10" s="195"/>
      <c r="B10" s="39" t="s">
        <v>1028</v>
      </c>
      <c r="C10" s="40">
        <v>0</v>
      </c>
    </row>
    <row r="11" spans="1:3" x14ac:dyDescent="0.3">
      <c r="A11" s="196"/>
      <c r="B11" s="39" t="s">
        <v>1029</v>
      </c>
      <c r="C11" s="40">
        <v>0</v>
      </c>
    </row>
    <row r="12" spans="1:3" x14ac:dyDescent="0.3">
      <c r="A12" s="194" t="s">
        <v>1030</v>
      </c>
      <c r="B12" s="39" t="s">
        <v>60</v>
      </c>
      <c r="C12" s="40">
        <v>130</v>
      </c>
    </row>
    <row r="13" spans="1:3" x14ac:dyDescent="0.3">
      <c r="A13" s="195"/>
      <c r="B13" s="39" t="s">
        <v>1031</v>
      </c>
      <c r="C13" s="40">
        <v>65</v>
      </c>
    </row>
    <row r="14" spans="1:3" x14ac:dyDescent="0.3">
      <c r="A14" s="195"/>
      <c r="B14" s="39" t="s">
        <v>1032</v>
      </c>
      <c r="C14" s="40">
        <v>10</v>
      </c>
    </row>
    <row r="15" spans="1:3" x14ac:dyDescent="0.3">
      <c r="A15" s="196"/>
      <c r="B15" s="39" t="s">
        <v>1033</v>
      </c>
      <c r="C15" s="40">
        <v>30</v>
      </c>
    </row>
    <row r="16" spans="1:3" x14ac:dyDescent="0.3">
      <c r="A16" s="16"/>
    </row>
    <row r="17" spans="1:3" x14ac:dyDescent="0.3">
      <c r="A17" s="35" t="s">
        <v>1034</v>
      </c>
    </row>
    <row r="18" spans="1:3" x14ac:dyDescent="0.3">
      <c r="A18" s="36" t="s">
        <v>9</v>
      </c>
      <c r="B18" s="36" t="s">
        <v>10</v>
      </c>
      <c r="C18" s="37" t="s">
        <v>2</v>
      </c>
    </row>
    <row r="19" spans="1:3" x14ac:dyDescent="0.3">
      <c r="A19" s="38" t="s">
        <v>1035</v>
      </c>
      <c r="B19" s="41"/>
      <c r="C19" s="40">
        <v>6</v>
      </c>
    </row>
    <row r="20" spans="1:3" x14ac:dyDescent="0.3">
      <c r="A20" s="38" t="s">
        <v>1036</v>
      </c>
      <c r="B20" s="41"/>
      <c r="C20" s="40">
        <v>5</v>
      </c>
    </row>
    <row r="21" spans="1:3" x14ac:dyDescent="0.3">
      <c r="A21" s="38" t="s">
        <v>1037</v>
      </c>
      <c r="B21" s="41"/>
      <c r="C21" s="40">
        <v>16</v>
      </c>
    </row>
    <row r="22" spans="1:3" x14ac:dyDescent="0.3">
      <c r="A22" s="38" t="s">
        <v>1038</v>
      </c>
      <c r="B22" s="41"/>
      <c r="C22" s="40">
        <v>28</v>
      </c>
    </row>
    <row r="23" spans="1:3" x14ac:dyDescent="0.3">
      <c r="A23" s="38" t="s">
        <v>1039</v>
      </c>
      <c r="B23" s="41"/>
      <c r="C23" s="40">
        <v>189</v>
      </c>
    </row>
    <row r="24" spans="1:3" x14ac:dyDescent="0.3">
      <c r="A24" s="38" t="s">
        <v>1040</v>
      </c>
      <c r="B24" s="41"/>
      <c r="C24" s="40">
        <v>63</v>
      </c>
    </row>
    <row r="25" spans="1:3" x14ac:dyDescent="0.3">
      <c r="A25" s="38" t="s">
        <v>1041</v>
      </c>
      <c r="B25" s="41"/>
      <c r="C25" s="40">
        <v>44</v>
      </c>
    </row>
    <row r="26" spans="1:3" x14ac:dyDescent="0.3">
      <c r="A26" s="38" t="s">
        <v>1042</v>
      </c>
      <c r="B26" s="41"/>
      <c r="C26" s="40">
        <v>1</v>
      </c>
    </row>
    <row r="27" spans="1:3" x14ac:dyDescent="0.3">
      <c r="A27" s="38" t="s">
        <v>1043</v>
      </c>
      <c r="B27" s="41"/>
      <c r="C27" s="40">
        <v>2</v>
      </c>
    </row>
    <row r="28" spans="1:3" x14ac:dyDescent="0.3">
      <c r="A28" s="38" t="s">
        <v>1044</v>
      </c>
      <c r="B28" s="41"/>
      <c r="C28" s="40">
        <v>51</v>
      </c>
    </row>
    <row r="29" spans="1:3" x14ac:dyDescent="0.3">
      <c r="A29" s="16"/>
    </row>
    <row r="30" spans="1:3" x14ac:dyDescent="0.3">
      <c r="A30" s="35" t="s">
        <v>1045</v>
      </c>
    </row>
    <row r="31" spans="1:3" x14ac:dyDescent="0.3">
      <c r="A31" s="36" t="s">
        <v>9</v>
      </c>
      <c r="B31" s="36" t="s">
        <v>10</v>
      </c>
      <c r="C31" s="37" t="s">
        <v>2</v>
      </c>
    </row>
    <row r="32" spans="1:3" x14ac:dyDescent="0.3">
      <c r="A32" s="38" t="s">
        <v>1046</v>
      </c>
      <c r="B32" s="41"/>
      <c r="C32" s="40">
        <v>1</v>
      </c>
    </row>
    <row r="33" spans="1:6" x14ac:dyDescent="0.3">
      <c r="A33" s="38" t="s">
        <v>1047</v>
      </c>
      <c r="B33" s="41"/>
      <c r="C33" s="40">
        <v>27</v>
      </c>
    </row>
    <row r="34" spans="1:6" x14ac:dyDescent="0.3">
      <c r="A34" s="38" t="s">
        <v>1048</v>
      </c>
      <c r="B34" s="41"/>
      <c r="C34" s="40">
        <v>6</v>
      </c>
    </row>
    <row r="35" spans="1:6" x14ac:dyDescent="0.3">
      <c r="A35" s="38" t="s">
        <v>1049</v>
      </c>
      <c r="B35" s="41"/>
      <c r="C35" s="40">
        <v>6</v>
      </c>
    </row>
    <row r="36" spans="1:6" x14ac:dyDescent="0.3">
      <c r="A36" s="38" t="s">
        <v>1050</v>
      </c>
      <c r="B36" s="41"/>
      <c r="C36" s="40">
        <v>0</v>
      </c>
    </row>
    <row r="37" spans="1:6" x14ac:dyDescent="0.3">
      <c r="A37" s="38" t="s">
        <v>1051</v>
      </c>
      <c r="B37" s="41"/>
      <c r="C37" s="40">
        <v>6</v>
      </c>
    </row>
    <row r="38" spans="1:6" x14ac:dyDescent="0.3">
      <c r="A38" s="38" t="s">
        <v>1052</v>
      </c>
      <c r="B38" s="41"/>
      <c r="C38" s="40">
        <v>0</v>
      </c>
    </row>
    <row r="39" spans="1:6" x14ac:dyDescent="0.3">
      <c r="A39" s="38" t="s">
        <v>1053</v>
      </c>
      <c r="B39" s="41"/>
      <c r="C39" s="40">
        <v>0</v>
      </c>
    </row>
    <row r="40" spans="1:6" x14ac:dyDescent="0.3">
      <c r="A40" s="16"/>
    </row>
    <row r="41" spans="1:6" x14ac:dyDescent="0.3">
      <c r="A41" s="35" t="s">
        <v>1054</v>
      </c>
    </row>
    <row r="42" spans="1:6" x14ac:dyDescent="0.3">
      <c r="A42" s="36" t="s">
        <v>9</v>
      </c>
      <c r="B42" s="36" t="s">
        <v>10</v>
      </c>
      <c r="C42" s="37" t="s">
        <v>2</v>
      </c>
    </row>
    <row r="43" spans="1:6" x14ac:dyDescent="0.3">
      <c r="A43" s="38" t="s">
        <v>99</v>
      </c>
      <c r="B43" s="41"/>
      <c r="C43" s="40">
        <v>5</v>
      </c>
    </row>
    <row r="44" spans="1:6" x14ac:dyDescent="0.3">
      <c r="A44" s="38" t="s">
        <v>109</v>
      </c>
      <c r="B44" s="41"/>
      <c r="C44" s="40">
        <v>3</v>
      </c>
    </row>
    <row r="45" spans="1:6" x14ac:dyDescent="0.3">
      <c r="A45" s="38" t="s">
        <v>1055</v>
      </c>
      <c r="B45" s="41"/>
      <c r="C45" s="40">
        <v>2</v>
      </c>
    </row>
    <row r="46" spans="1:6" x14ac:dyDescent="0.3">
      <c r="A46" s="35" t="s">
        <v>1056</v>
      </c>
    </row>
    <row r="47" spans="1:6" ht="40.799999999999997" x14ac:dyDescent="0.3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3">
      <c r="A48" s="197" t="s">
        <v>954</v>
      </c>
      <c r="B48" s="44" t="s">
        <v>1058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3">
      <c r="A49" s="198"/>
      <c r="B49" s="44" t="s">
        <v>1059</v>
      </c>
      <c r="C49" s="45">
        <v>0</v>
      </c>
      <c r="D49" s="45">
        <v>0</v>
      </c>
      <c r="E49" s="45">
        <v>0</v>
      </c>
      <c r="F49" s="40">
        <v>0</v>
      </c>
    </row>
    <row r="50" spans="1:6" x14ac:dyDescent="0.3">
      <c r="A50" s="198"/>
      <c r="B50" s="44" t="s">
        <v>1060</v>
      </c>
      <c r="C50" s="45">
        <v>0</v>
      </c>
      <c r="D50" s="45">
        <v>0</v>
      </c>
      <c r="E50" s="45">
        <v>0</v>
      </c>
      <c r="F50" s="40">
        <v>0</v>
      </c>
    </row>
    <row r="51" spans="1:6" x14ac:dyDescent="0.3">
      <c r="A51" s="198"/>
      <c r="B51" s="44" t="s">
        <v>1061</v>
      </c>
      <c r="C51" s="45">
        <v>0</v>
      </c>
      <c r="D51" s="45">
        <v>0</v>
      </c>
      <c r="E51" s="45">
        <v>0</v>
      </c>
      <c r="F51" s="40">
        <v>0</v>
      </c>
    </row>
    <row r="52" spans="1:6" x14ac:dyDescent="0.3">
      <c r="A52" s="198"/>
      <c r="B52" s="44" t="s">
        <v>329</v>
      </c>
      <c r="C52" s="45">
        <v>38</v>
      </c>
      <c r="D52" s="45">
        <v>22</v>
      </c>
      <c r="E52" s="45">
        <v>3</v>
      </c>
      <c r="F52" s="40">
        <v>16</v>
      </c>
    </row>
    <row r="53" spans="1:6" x14ac:dyDescent="0.3">
      <c r="A53" s="198"/>
      <c r="B53" s="44" t="s">
        <v>1062</v>
      </c>
      <c r="C53" s="45">
        <v>183</v>
      </c>
      <c r="D53" s="45">
        <v>52</v>
      </c>
      <c r="E53" s="45">
        <v>5</v>
      </c>
      <c r="F53" s="40">
        <v>37</v>
      </c>
    </row>
    <row r="54" spans="1:6" x14ac:dyDescent="0.3">
      <c r="A54" s="198"/>
      <c r="B54" s="44" t="s">
        <v>1063</v>
      </c>
      <c r="C54" s="45">
        <v>48</v>
      </c>
      <c r="D54" s="45">
        <v>6</v>
      </c>
      <c r="E54" s="45">
        <v>1</v>
      </c>
      <c r="F54" s="40">
        <v>6</v>
      </c>
    </row>
    <row r="55" spans="1:6" x14ac:dyDescent="0.3">
      <c r="A55" s="198"/>
      <c r="B55" s="44" t="s">
        <v>1064</v>
      </c>
      <c r="C55" s="45">
        <v>2</v>
      </c>
      <c r="D55" s="45">
        <v>0</v>
      </c>
      <c r="E55" s="45">
        <v>0</v>
      </c>
      <c r="F55" s="40">
        <v>0</v>
      </c>
    </row>
    <row r="56" spans="1:6" x14ac:dyDescent="0.3">
      <c r="A56" s="198"/>
      <c r="B56" s="44" t="s">
        <v>1065</v>
      </c>
      <c r="C56" s="45">
        <v>0</v>
      </c>
      <c r="D56" s="45">
        <v>0</v>
      </c>
      <c r="E56" s="45">
        <v>0</v>
      </c>
      <c r="F56" s="40">
        <v>0</v>
      </c>
    </row>
    <row r="57" spans="1:6" x14ac:dyDescent="0.3">
      <c r="A57" s="198"/>
      <c r="B57" s="44" t="s">
        <v>1066</v>
      </c>
      <c r="C57" s="45">
        <v>18</v>
      </c>
      <c r="D57" s="45">
        <v>8</v>
      </c>
      <c r="E57" s="45">
        <v>3</v>
      </c>
      <c r="F57" s="40">
        <v>7</v>
      </c>
    </row>
    <row r="58" spans="1:6" x14ac:dyDescent="0.3">
      <c r="A58" s="198"/>
      <c r="B58" s="44" t="s">
        <v>1067</v>
      </c>
      <c r="C58" s="45">
        <v>0</v>
      </c>
      <c r="D58" s="45">
        <v>0</v>
      </c>
      <c r="E58" s="45">
        <v>0</v>
      </c>
      <c r="F58" s="40">
        <v>1</v>
      </c>
    </row>
    <row r="59" spans="1:6" x14ac:dyDescent="0.3">
      <c r="A59" s="198"/>
      <c r="B59" s="44" t="s">
        <v>1068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3">
      <c r="A60" s="198"/>
      <c r="B60" s="44" t="s">
        <v>400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3">
      <c r="A61" s="198"/>
      <c r="B61" s="44" t="s">
        <v>1069</v>
      </c>
      <c r="C61" s="45">
        <v>1</v>
      </c>
      <c r="D61" s="45">
        <v>0</v>
      </c>
      <c r="E61" s="45">
        <v>0</v>
      </c>
      <c r="F61" s="40">
        <v>0</v>
      </c>
    </row>
    <row r="62" spans="1:6" x14ac:dyDescent="0.3">
      <c r="A62" s="198"/>
      <c r="B62" s="44" t="s">
        <v>1070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3">
      <c r="A63" s="198"/>
      <c r="B63" s="44" t="s">
        <v>1071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3">
      <c r="A64" s="198"/>
      <c r="B64" s="44" t="s">
        <v>1072</v>
      </c>
      <c r="C64" s="45">
        <v>29</v>
      </c>
      <c r="D64" s="45">
        <v>23</v>
      </c>
      <c r="E64" s="45">
        <v>1</v>
      </c>
      <c r="F64" s="40">
        <v>12</v>
      </c>
    </row>
    <row r="65" spans="1:6" x14ac:dyDescent="0.3">
      <c r="A65" s="198"/>
      <c r="B65" s="44" t="s">
        <v>1073</v>
      </c>
      <c r="C65" s="45">
        <v>0</v>
      </c>
      <c r="D65" s="45">
        <v>0</v>
      </c>
      <c r="E65" s="45">
        <v>0</v>
      </c>
      <c r="F65" s="40">
        <v>0</v>
      </c>
    </row>
    <row r="66" spans="1:6" x14ac:dyDescent="0.3">
      <c r="A66" s="199"/>
      <c r="B66" s="44" t="s">
        <v>1074</v>
      </c>
      <c r="C66" s="45">
        <v>0</v>
      </c>
      <c r="D66" s="45">
        <v>1</v>
      </c>
      <c r="E66" s="45">
        <v>0</v>
      </c>
      <c r="F66" s="40">
        <v>0</v>
      </c>
    </row>
    <row r="67" spans="1:6" x14ac:dyDescent="0.3">
      <c r="A67" s="192" t="s">
        <v>1075</v>
      </c>
      <c r="B67" s="193"/>
      <c r="C67" s="46">
        <v>319</v>
      </c>
      <c r="D67" s="46">
        <v>112</v>
      </c>
      <c r="E67" s="46">
        <v>13</v>
      </c>
      <c r="F67" s="46">
        <v>79</v>
      </c>
    </row>
    <row r="68" spans="1:6" x14ac:dyDescent="0.3">
      <c r="A68" s="197" t="s">
        <v>969</v>
      </c>
      <c r="B68" s="44" t="s">
        <v>1076</v>
      </c>
      <c r="C68" s="45">
        <v>31</v>
      </c>
      <c r="D68" s="45">
        <v>0</v>
      </c>
      <c r="E68" s="45">
        <v>0</v>
      </c>
      <c r="F68" s="40">
        <v>0</v>
      </c>
    </row>
    <row r="69" spans="1:6" x14ac:dyDescent="0.3">
      <c r="A69" s="198"/>
      <c r="B69" s="44" t="s">
        <v>1077</v>
      </c>
      <c r="C69" s="45">
        <v>4</v>
      </c>
      <c r="D69" s="45">
        <v>0</v>
      </c>
      <c r="E69" s="45">
        <v>0</v>
      </c>
      <c r="F69" s="40">
        <v>0</v>
      </c>
    </row>
    <row r="70" spans="1:6" x14ac:dyDescent="0.3">
      <c r="A70" s="199"/>
      <c r="B70" s="44" t="s">
        <v>106</v>
      </c>
      <c r="C70" s="45">
        <v>9</v>
      </c>
      <c r="D70" s="45">
        <v>0</v>
      </c>
      <c r="E70" s="45">
        <v>0</v>
      </c>
      <c r="F70" s="40">
        <v>0</v>
      </c>
    </row>
    <row r="71" spans="1:6" x14ac:dyDescent="0.3">
      <c r="A71" s="192" t="s">
        <v>1078</v>
      </c>
      <c r="B71" s="193"/>
      <c r="C71" s="46">
        <v>44</v>
      </c>
      <c r="D71" s="46">
        <v>0</v>
      </c>
      <c r="E71" s="46">
        <v>0</v>
      </c>
      <c r="F71" s="46">
        <v>0</v>
      </c>
    </row>
  </sheetData>
  <sheetProtection algorithmName="SHA-512" hashValue="B1AHbbXxl5siEEk0suOuc7KcfFCi5XcJHa7Kw/kxbq2kSzlHmyVi1rWPoqg0fWpsHCJ3+bDF86FmbWZhEkv/dQ==" saltValue="HBT5G9/B1C2sKIjp5o5F7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>
      <selection activeCell="A27" sqref="A27"/>
    </sheetView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7" t="s">
        <v>10</v>
      </c>
      <c r="C4" s="11" t="s">
        <v>2</v>
      </c>
    </row>
    <row r="5" spans="1:3" x14ac:dyDescent="0.3">
      <c r="A5" s="185" t="s">
        <v>1081</v>
      </c>
      <c r="B5" s="13" t="s">
        <v>1082</v>
      </c>
      <c r="C5" s="24">
        <v>1440</v>
      </c>
    </row>
    <row r="6" spans="1:3" x14ac:dyDescent="0.3">
      <c r="A6" s="186"/>
      <c r="B6" s="13" t="s">
        <v>1024</v>
      </c>
      <c r="C6" s="24">
        <v>171</v>
      </c>
    </row>
    <row r="7" spans="1:3" x14ac:dyDescent="0.3">
      <c r="A7" s="186"/>
      <c r="B7" s="13" t="s">
        <v>1083</v>
      </c>
      <c r="C7" s="24">
        <v>2190</v>
      </c>
    </row>
    <row r="8" spans="1:3" x14ac:dyDescent="0.3">
      <c r="A8" s="186"/>
      <c r="B8" s="13" t="s">
        <v>1084</v>
      </c>
      <c r="C8" s="24">
        <v>289</v>
      </c>
    </row>
    <row r="9" spans="1:3" x14ac:dyDescent="0.3">
      <c r="A9" s="186"/>
      <c r="B9" s="13" t="s">
        <v>1026</v>
      </c>
      <c r="C9" s="24">
        <v>3</v>
      </c>
    </row>
    <row r="10" spans="1:3" x14ac:dyDescent="0.3">
      <c r="A10" s="186"/>
      <c r="B10" s="13" t="s">
        <v>1027</v>
      </c>
      <c r="C10" s="24">
        <v>1</v>
      </c>
    </row>
    <row r="11" spans="1:3" x14ac:dyDescent="0.3">
      <c r="A11" s="186"/>
      <c r="B11" s="13" t="s">
        <v>1085</v>
      </c>
      <c r="C11" s="24">
        <v>0</v>
      </c>
    </row>
    <row r="12" spans="1:3" x14ac:dyDescent="0.3">
      <c r="A12" s="187"/>
      <c r="B12" s="13" t="s">
        <v>1086</v>
      </c>
      <c r="C12" s="24">
        <v>2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7" t="s">
        <v>10</v>
      </c>
      <c r="C15" s="11" t="s">
        <v>2</v>
      </c>
    </row>
    <row r="16" spans="1:3" x14ac:dyDescent="0.3">
      <c r="A16" s="22" t="s">
        <v>1088</v>
      </c>
      <c r="B16" s="17"/>
      <c r="C16" s="24">
        <v>1203</v>
      </c>
    </row>
    <row r="17" spans="1:3" x14ac:dyDescent="0.3">
      <c r="A17" s="22" t="s">
        <v>1089</v>
      </c>
      <c r="B17" s="17"/>
      <c r="C17" s="24">
        <v>100</v>
      </c>
    </row>
    <row r="18" spans="1:3" x14ac:dyDescent="0.3">
      <c r="A18" s="22" t="s">
        <v>1090</v>
      </c>
      <c r="B18" s="17"/>
      <c r="C18" s="24">
        <v>594</v>
      </c>
    </row>
    <row r="19" spans="1:3" x14ac:dyDescent="0.3">
      <c r="A19" s="22" t="s">
        <v>1091</v>
      </c>
      <c r="B19" s="17"/>
      <c r="C19" s="24">
        <v>161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7" t="s">
        <v>10</v>
      </c>
      <c r="C22" s="11" t="s">
        <v>2</v>
      </c>
    </row>
    <row r="23" spans="1:3" x14ac:dyDescent="0.3">
      <c r="A23" s="22" t="s">
        <v>1093</v>
      </c>
      <c r="B23" s="17"/>
      <c r="C23" s="24">
        <v>2</v>
      </c>
    </row>
    <row r="24" spans="1:3" x14ac:dyDescent="0.3">
      <c r="A24" s="22" t="s">
        <v>1094</v>
      </c>
      <c r="B24" s="17"/>
      <c r="C24" s="24">
        <v>2</v>
      </c>
    </row>
    <row r="25" spans="1:3" x14ac:dyDescent="0.3">
      <c r="A25" s="22" t="s">
        <v>1095</v>
      </c>
      <c r="B25" s="17"/>
      <c r="C25" s="24">
        <v>0</v>
      </c>
    </row>
    <row r="26" spans="1:3" x14ac:dyDescent="0.3">
      <c r="A26" s="22" t="s">
        <v>1096</v>
      </c>
      <c r="B26" s="17"/>
      <c r="C26" s="24">
        <v>1</v>
      </c>
    </row>
    <row r="27" spans="1:3" x14ac:dyDescent="0.3">
      <c r="A27" s="22" t="s">
        <v>1097</v>
      </c>
      <c r="B27" s="17"/>
      <c r="C27" s="24">
        <v>0</v>
      </c>
    </row>
    <row r="28" spans="1:3" x14ac:dyDescent="0.3">
      <c r="A28" s="22" t="s">
        <v>1098</v>
      </c>
      <c r="B28" s="17"/>
      <c r="C28" s="24">
        <v>1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7" t="s">
        <v>10</v>
      </c>
      <c r="C31" s="11" t="s">
        <v>2</v>
      </c>
    </row>
    <row r="32" spans="1:3" x14ac:dyDescent="0.3">
      <c r="A32" s="22" t="s">
        <v>1100</v>
      </c>
      <c r="B32" s="17"/>
      <c r="C32" s="24">
        <v>0</v>
      </c>
    </row>
    <row r="33" spans="1:3" x14ac:dyDescent="0.3">
      <c r="A33" s="22" t="s">
        <v>1101</v>
      </c>
      <c r="B33" s="17"/>
      <c r="C33" s="24">
        <v>9</v>
      </c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7" t="s">
        <v>10</v>
      </c>
      <c r="C36" s="11" t="s">
        <v>2</v>
      </c>
    </row>
    <row r="37" spans="1:3" x14ac:dyDescent="0.3">
      <c r="A37" s="22" t="s">
        <v>1102</v>
      </c>
      <c r="B37" s="17"/>
      <c r="C37" s="24">
        <v>21</v>
      </c>
    </row>
    <row r="38" spans="1:3" x14ac:dyDescent="0.3">
      <c r="A38" s="22" t="s">
        <v>1103</v>
      </c>
      <c r="B38" s="17"/>
      <c r="C38" s="24">
        <v>190</v>
      </c>
    </row>
    <row r="39" spans="1:3" x14ac:dyDescent="0.3">
      <c r="A39" s="22" t="s">
        <v>1104</v>
      </c>
      <c r="B39" s="17"/>
      <c r="C39" s="24">
        <v>50</v>
      </c>
    </row>
    <row r="40" spans="1:3" x14ac:dyDescent="0.3">
      <c r="A40" s="22" t="s">
        <v>1105</v>
      </c>
      <c r="B40" s="17"/>
      <c r="C40" s="24">
        <v>2</v>
      </c>
    </row>
    <row r="41" spans="1:3" x14ac:dyDescent="0.3">
      <c r="A41" s="22" t="s">
        <v>1106</v>
      </c>
      <c r="B41" s="17"/>
      <c r="C41" s="24">
        <v>41</v>
      </c>
    </row>
    <row r="42" spans="1:3" x14ac:dyDescent="0.3">
      <c r="A42" s="22" t="s">
        <v>1107</v>
      </c>
      <c r="B42" s="17"/>
      <c r="C42" s="24">
        <v>5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7" t="s">
        <v>10</v>
      </c>
      <c r="C45" s="11" t="s">
        <v>2</v>
      </c>
    </row>
    <row r="46" spans="1:3" x14ac:dyDescent="0.3">
      <c r="A46" s="22" t="s">
        <v>1109</v>
      </c>
      <c r="B46" s="17"/>
      <c r="C46" s="24">
        <v>21</v>
      </c>
    </row>
    <row r="47" spans="1:3" x14ac:dyDescent="0.3">
      <c r="A47" s="22" t="s">
        <v>1110</v>
      </c>
      <c r="B47" s="17"/>
      <c r="C47" s="24">
        <v>19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7" t="s">
        <v>10</v>
      </c>
      <c r="C50" s="11" t="s">
        <v>2</v>
      </c>
    </row>
    <row r="51" spans="1:6" x14ac:dyDescent="0.3">
      <c r="A51" s="185" t="s">
        <v>1112</v>
      </c>
      <c r="B51" s="13" t="s">
        <v>1113</v>
      </c>
      <c r="C51" s="24">
        <v>109</v>
      </c>
    </row>
    <row r="52" spans="1:6" x14ac:dyDescent="0.3">
      <c r="A52" s="186"/>
      <c r="B52" s="13" t="s">
        <v>1114</v>
      </c>
      <c r="C52" s="24">
        <v>62</v>
      </c>
    </row>
    <row r="53" spans="1:6" x14ac:dyDescent="0.3">
      <c r="A53" s="186"/>
      <c r="B53" s="13" t="s">
        <v>1115</v>
      </c>
      <c r="C53" s="24">
        <v>74</v>
      </c>
    </row>
    <row r="54" spans="1:6" x14ac:dyDescent="0.3">
      <c r="A54" s="187"/>
      <c r="B54" s="13" t="s">
        <v>1116</v>
      </c>
      <c r="C54" s="24">
        <v>0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7" t="s">
        <v>10</v>
      </c>
      <c r="C57" s="11" t="s">
        <v>2</v>
      </c>
    </row>
    <row r="58" spans="1:6" x14ac:dyDescent="0.3">
      <c r="A58" s="22" t="s">
        <v>99</v>
      </c>
      <c r="B58" s="17"/>
      <c r="C58" s="24">
        <v>32</v>
      </c>
    </row>
    <row r="59" spans="1:6" x14ac:dyDescent="0.3">
      <c r="A59" s="22" t="s">
        <v>109</v>
      </c>
      <c r="B59" s="17"/>
      <c r="C59" s="24">
        <v>29</v>
      </c>
    </row>
    <row r="60" spans="1:6" x14ac:dyDescent="0.3">
      <c r="A60" s="22" t="s">
        <v>1055</v>
      </c>
      <c r="B60" s="17"/>
      <c r="C60" s="24">
        <v>1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3">
      <c r="A63" s="185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4">
        <v>0</v>
      </c>
    </row>
    <row r="64" spans="1:6" x14ac:dyDescent="0.3">
      <c r="A64" s="186"/>
      <c r="B64" s="13" t="s">
        <v>1059</v>
      </c>
      <c r="C64" s="14">
        <v>0</v>
      </c>
      <c r="D64" s="14">
        <v>0</v>
      </c>
      <c r="E64" s="14">
        <v>0</v>
      </c>
      <c r="F64" s="24">
        <v>0</v>
      </c>
    </row>
    <row r="65" spans="1:6" x14ac:dyDescent="0.3">
      <c r="A65" s="186"/>
      <c r="B65" s="13" t="s">
        <v>1060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3">
      <c r="A66" s="186"/>
      <c r="B66" s="13" t="s">
        <v>1061</v>
      </c>
      <c r="C66" s="14">
        <v>0</v>
      </c>
      <c r="D66" s="14">
        <v>0</v>
      </c>
      <c r="E66" s="14">
        <v>0</v>
      </c>
      <c r="F66" s="24">
        <v>0</v>
      </c>
    </row>
    <row r="67" spans="1:6" x14ac:dyDescent="0.3">
      <c r="A67" s="186"/>
      <c r="B67" s="13" t="s">
        <v>329</v>
      </c>
      <c r="C67" s="14">
        <v>373</v>
      </c>
      <c r="D67" s="14">
        <v>124</v>
      </c>
      <c r="E67" s="14">
        <v>26</v>
      </c>
      <c r="F67" s="24">
        <v>102</v>
      </c>
    </row>
    <row r="68" spans="1:6" x14ac:dyDescent="0.3">
      <c r="A68" s="186"/>
      <c r="B68" s="13" t="s">
        <v>1117</v>
      </c>
      <c r="C68" s="14">
        <v>861</v>
      </c>
      <c r="D68" s="14">
        <v>297</v>
      </c>
      <c r="E68" s="14">
        <v>43</v>
      </c>
      <c r="F68" s="24">
        <v>227</v>
      </c>
    </row>
    <row r="69" spans="1:6" x14ac:dyDescent="0.3">
      <c r="A69" s="186"/>
      <c r="B69" s="13" t="s">
        <v>1118</v>
      </c>
      <c r="C69" s="14">
        <v>898</v>
      </c>
      <c r="D69" s="14">
        <v>121</v>
      </c>
      <c r="E69" s="14">
        <v>19</v>
      </c>
      <c r="F69" s="24">
        <v>138</v>
      </c>
    </row>
    <row r="70" spans="1:6" x14ac:dyDescent="0.3">
      <c r="A70" s="186"/>
      <c r="B70" s="13" t="s">
        <v>1064</v>
      </c>
      <c r="C70" s="14">
        <v>9</v>
      </c>
      <c r="D70" s="14">
        <v>2</v>
      </c>
      <c r="E70" s="14">
        <v>2</v>
      </c>
      <c r="F70" s="24">
        <v>8</v>
      </c>
    </row>
    <row r="71" spans="1:6" x14ac:dyDescent="0.3">
      <c r="A71" s="186"/>
      <c r="B71" s="13" t="s">
        <v>1119</v>
      </c>
      <c r="C71" s="14">
        <v>0</v>
      </c>
      <c r="D71" s="14">
        <v>0</v>
      </c>
      <c r="E71" s="14">
        <v>0</v>
      </c>
      <c r="F71" s="24">
        <v>0</v>
      </c>
    </row>
    <row r="72" spans="1:6" x14ac:dyDescent="0.3">
      <c r="A72" s="186"/>
      <c r="B72" s="13" t="s">
        <v>1120</v>
      </c>
      <c r="C72" s="14">
        <v>89</v>
      </c>
      <c r="D72" s="14">
        <v>105</v>
      </c>
      <c r="E72" s="14">
        <v>23</v>
      </c>
      <c r="F72" s="24">
        <v>111</v>
      </c>
    </row>
    <row r="73" spans="1:6" x14ac:dyDescent="0.3">
      <c r="A73" s="186"/>
      <c r="B73" s="13" t="s">
        <v>1121</v>
      </c>
      <c r="C73" s="14">
        <v>21</v>
      </c>
      <c r="D73" s="14">
        <v>13</v>
      </c>
      <c r="E73" s="14">
        <v>1</v>
      </c>
      <c r="F73" s="24">
        <v>13</v>
      </c>
    </row>
    <row r="74" spans="1:6" x14ac:dyDescent="0.3">
      <c r="A74" s="186"/>
      <c r="B74" s="13" t="s">
        <v>1068</v>
      </c>
      <c r="C74" s="14">
        <v>0</v>
      </c>
      <c r="D74" s="14">
        <v>0</v>
      </c>
      <c r="E74" s="14">
        <v>2</v>
      </c>
      <c r="F74" s="24">
        <v>0</v>
      </c>
    </row>
    <row r="75" spans="1:6" x14ac:dyDescent="0.3">
      <c r="A75" s="186"/>
      <c r="B75" s="13" t="s">
        <v>400</v>
      </c>
      <c r="C75" s="14">
        <v>0</v>
      </c>
      <c r="D75" s="14">
        <v>0</v>
      </c>
      <c r="E75" s="14">
        <v>1</v>
      </c>
      <c r="F75" s="24">
        <v>0</v>
      </c>
    </row>
    <row r="76" spans="1:6" x14ac:dyDescent="0.3">
      <c r="A76" s="186"/>
      <c r="B76" s="13" t="s">
        <v>1069</v>
      </c>
      <c r="C76" s="14">
        <v>1</v>
      </c>
      <c r="D76" s="14">
        <v>0</v>
      </c>
      <c r="E76" s="14">
        <v>1</v>
      </c>
      <c r="F76" s="24">
        <v>0</v>
      </c>
    </row>
    <row r="77" spans="1:6" x14ac:dyDescent="0.3">
      <c r="A77" s="186"/>
      <c r="B77" s="13" t="s">
        <v>1070</v>
      </c>
      <c r="C77" s="14">
        <v>5</v>
      </c>
      <c r="D77" s="14">
        <v>1</v>
      </c>
      <c r="E77" s="14">
        <v>1</v>
      </c>
      <c r="F77" s="24">
        <v>0</v>
      </c>
    </row>
    <row r="78" spans="1:6" x14ac:dyDescent="0.3">
      <c r="A78" s="186"/>
      <c r="B78" s="13" t="s">
        <v>1071</v>
      </c>
      <c r="C78" s="14">
        <v>1</v>
      </c>
      <c r="D78" s="14">
        <v>0</v>
      </c>
      <c r="E78" s="14">
        <v>0</v>
      </c>
      <c r="F78" s="24">
        <v>1</v>
      </c>
    </row>
    <row r="79" spans="1:6" x14ac:dyDescent="0.3">
      <c r="A79" s="186"/>
      <c r="B79" s="13" t="s">
        <v>1072</v>
      </c>
      <c r="C79" s="14">
        <v>370</v>
      </c>
      <c r="D79" s="14">
        <v>215</v>
      </c>
      <c r="E79" s="14">
        <v>29</v>
      </c>
      <c r="F79" s="24">
        <v>146</v>
      </c>
    </row>
    <row r="80" spans="1:6" x14ac:dyDescent="0.3">
      <c r="A80" s="186"/>
      <c r="B80" s="13" t="s">
        <v>1073</v>
      </c>
      <c r="C80" s="14">
        <v>8</v>
      </c>
      <c r="D80" s="14">
        <v>0</v>
      </c>
      <c r="E80" s="14">
        <v>1</v>
      </c>
      <c r="F80" s="24">
        <v>0</v>
      </c>
    </row>
    <row r="81" spans="1:6" x14ac:dyDescent="0.3">
      <c r="A81" s="187"/>
      <c r="B81" s="13" t="s">
        <v>1074</v>
      </c>
      <c r="C81" s="14">
        <v>0</v>
      </c>
      <c r="D81" s="14">
        <v>1</v>
      </c>
      <c r="E81" s="14">
        <v>0</v>
      </c>
      <c r="F81" s="24">
        <v>1</v>
      </c>
    </row>
    <row r="82" spans="1:6" x14ac:dyDescent="0.3">
      <c r="A82" s="200" t="s">
        <v>1075</v>
      </c>
      <c r="B82" s="201"/>
      <c r="C82" s="32">
        <v>2637</v>
      </c>
      <c r="D82" s="32">
        <v>879</v>
      </c>
      <c r="E82" s="32">
        <v>149</v>
      </c>
      <c r="F82" s="32">
        <v>747</v>
      </c>
    </row>
    <row r="83" spans="1:6" x14ac:dyDescent="0.3">
      <c r="A83" s="185" t="s">
        <v>1122</v>
      </c>
      <c r="B83" s="13" t="s">
        <v>1076</v>
      </c>
      <c r="C83" s="14">
        <v>35</v>
      </c>
      <c r="D83" s="14">
        <v>0</v>
      </c>
      <c r="E83" s="14">
        <v>0</v>
      </c>
      <c r="F83" s="24">
        <v>0</v>
      </c>
    </row>
    <row r="84" spans="1:6" x14ac:dyDescent="0.3">
      <c r="A84" s="186"/>
      <c r="B84" s="13" t="s">
        <v>1077</v>
      </c>
      <c r="C84" s="14">
        <v>4</v>
      </c>
      <c r="D84" s="14">
        <v>0</v>
      </c>
      <c r="E84" s="14">
        <v>0</v>
      </c>
      <c r="F84" s="24">
        <v>0</v>
      </c>
    </row>
    <row r="85" spans="1:6" x14ac:dyDescent="0.3">
      <c r="A85" s="187"/>
      <c r="B85" s="13" t="s">
        <v>106</v>
      </c>
      <c r="C85" s="14">
        <v>26</v>
      </c>
      <c r="D85" s="14">
        <v>0</v>
      </c>
      <c r="E85" s="14">
        <v>0</v>
      </c>
      <c r="F85" s="24">
        <v>0</v>
      </c>
    </row>
    <row r="86" spans="1:6" x14ac:dyDescent="0.3">
      <c r="A86" s="200" t="s">
        <v>1123</v>
      </c>
      <c r="B86" s="201"/>
      <c r="C86" s="32">
        <v>65</v>
      </c>
      <c r="D86" s="32">
        <v>0</v>
      </c>
      <c r="E86" s="32">
        <v>0</v>
      </c>
      <c r="F86" s="32">
        <v>0</v>
      </c>
    </row>
  </sheetData>
  <sheetProtection algorithmName="SHA-512" hashValue="FPKH1jwopUin0N8H8kypbT1anXYDF2yRxEvMt+BWErJjfRuvZS/akiouUgdYVIGoVQ9EY8nC40Tx8INl9EKvag==" saltValue="q/zv0C8C22VvslFKYFDo4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4">
        <v>10</v>
      </c>
    </row>
    <row r="6" spans="1:3" x14ac:dyDescent="0.3">
      <c r="A6" s="12" t="s">
        <v>1127</v>
      </c>
      <c r="B6" s="17"/>
      <c r="C6" s="24">
        <v>313</v>
      </c>
    </row>
    <row r="7" spans="1:3" x14ac:dyDescent="0.3">
      <c r="A7" s="12" t="s">
        <v>1128</v>
      </c>
      <c r="B7" s="17"/>
      <c r="C7" s="24">
        <v>0</v>
      </c>
    </row>
    <row r="8" spans="1:3" x14ac:dyDescent="0.3">
      <c r="A8" s="12" t="s">
        <v>1129</v>
      </c>
      <c r="B8" s="17"/>
      <c r="C8" s="24">
        <v>0</v>
      </c>
    </row>
    <row r="9" spans="1:3" x14ac:dyDescent="0.3">
      <c r="A9" s="12" t="s">
        <v>1130</v>
      </c>
      <c r="B9" s="17"/>
      <c r="C9" s="24">
        <v>0</v>
      </c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4">
        <v>15</v>
      </c>
    </row>
    <row r="14" spans="1:3" x14ac:dyDescent="0.3">
      <c r="A14" s="12" t="s">
        <v>1127</v>
      </c>
      <c r="B14" s="17"/>
      <c r="C14" s="24">
        <v>64</v>
      </c>
    </row>
    <row r="15" spans="1:3" x14ac:dyDescent="0.3">
      <c r="A15" s="12" t="s">
        <v>1132</v>
      </c>
      <c r="B15" s="17"/>
      <c r="C15" s="24">
        <v>0</v>
      </c>
    </row>
    <row r="16" spans="1:3" x14ac:dyDescent="0.3">
      <c r="A16" s="12" t="s">
        <v>1129</v>
      </c>
      <c r="B16" s="17"/>
      <c r="C16" s="24">
        <v>0</v>
      </c>
    </row>
    <row r="17" spans="1:3" x14ac:dyDescent="0.3">
      <c r="A17" s="12" t="s">
        <v>1130</v>
      </c>
      <c r="B17" s="17"/>
      <c r="C17" s="24">
        <v>0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4">
        <v>31</v>
      </c>
    </row>
    <row r="22" spans="1:3" x14ac:dyDescent="0.3">
      <c r="A22" s="12" t="s">
        <v>1134</v>
      </c>
      <c r="B22" s="17"/>
      <c r="C22" s="24">
        <v>26</v>
      </c>
    </row>
    <row r="23" spans="1:3" x14ac:dyDescent="0.3">
      <c r="A23" s="12" t="s">
        <v>1135</v>
      </c>
      <c r="B23" s="17"/>
      <c r="C23" s="24">
        <v>5</v>
      </c>
    </row>
    <row r="24" spans="1:3" x14ac:dyDescent="0.3">
      <c r="A24" s="12" t="s">
        <v>1136</v>
      </c>
      <c r="B24" s="17"/>
      <c r="C24" s="24">
        <v>0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4">
        <v>9</v>
      </c>
    </row>
    <row r="29" spans="1:3" x14ac:dyDescent="0.3">
      <c r="A29" s="12" t="s">
        <v>1139</v>
      </c>
      <c r="B29" s="17"/>
      <c r="C29" s="24">
        <v>8</v>
      </c>
    </row>
    <row r="30" spans="1:3" x14ac:dyDescent="0.3">
      <c r="A30" s="12" t="s">
        <v>1140</v>
      </c>
      <c r="B30" s="17"/>
      <c r="C30" s="24">
        <v>1</v>
      </c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4">
        <v>0</v>
      </c>
    </row>
    <row r="35" spans="1:3" x14ac:dyDescent="0.3">
      <c r="A35" s="12" t="s">
        <v>1143</v>
      </c>
      <c r="B35" s="17"/>
      <c r="C35" s="24">
        <v>5</v>
      </c>
    </row>
    <row r="36" spans="1:3" x14ac:dyDescent="0.3">
      <c r="A36" s="12" t="s">
        <v>1144</v>
      </c>
      <c r="B36" s="17"/>
      <c r="C36" s="24">
        <v>1</v>
      </c>
    </row>
  </sheetData>
  <sheetProtection algorithmName="SHA-512" hashValue="l2km3sNjywZ7/0YeRK1JqkGJ1/oxm+R2XiEUU/H1JNnRUpupRtI7YOhiqOGciWEXFgPvpt1ejkkJVGa/jmcUQw==" saltValue="NRkXiphv0vBYl1gt9BmPm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4">
        <v>15</v>
      </c>
    </row>
    <row r="6" spans="1:3" x14ac:dyDescent="0.3">
      <c r="A6" s="12" t="s">
        <v>1148</v>
      </c>
      <c r="B6" s="17"/>
      <c r="C6" s="24">
        <v>5</v>
      </c>
    </row>
    <row r="7" spans="1:3" x14ac:dyDescent="0.3">
      <c r="A7" s="12" t="s">
        <v>1149</v>
      </c>
      <c r="B7" s="17"/>
      <c r="C7" s="24">
        <v>2</v>
      </c>
    </row>
    <row r="8" spans="1:3" x14ac:dyDescent="0.3">
      <c r="A8" s="12" t="s">
        <v>1150</v>
      </c>
      <c r="B8" s="17"/>
      <c r="C8" s="24">
        <v>4</v>
      </c>
    </row>
    <row r="9" spans="1:3" x14ac:dyDescent="0.3">
      <c r="A9" s="12" t="s">
        <v>1151</v>
      </c>
      <c r="B9" s="17"/>
      <c r="C9" s="24">
        <v>2</v>
      </c>
    </row>
    <row r="10" spans="1:3" x14ac:dyDescent="0.3">
      <c r="A10" s="12" t="s">
        <v>1152</v>
      </c>
      <c r="B10" s="17"/>
      <c r="C10" s="24">
        <v>0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4">
        <v>3</v>
      </c>
    </row>
    <row r="15" spans="1:3" x14ac:dyDescent="0.3">
      <c r="A15" s="12" t="s">
        <v>1155</v>
      </c>
      <c r="B15" s="17"/>
      <c r="C15" s="24">
        <v>0</v>
      </c>
    </row>
    <row r="16" spans="1:3" x14ac:dyDescent="0.3">
      <c r="A16" s="12" t="s">
        <v>1156</v>
      </c>
      <c r="B16" s="17"/>
      <c r="C16" s="24">
        <v>0</v>
      </c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4">
        <v>20</v>
      </c>
    </row>
    <row r="21" spans="1:3" x14ac:dyDescent="0.3">
      <c r="A21" s="12" t="s">
        <v>1159</v>
      </c>
      <c r="B21" s="17"/>
      <c r="C21" s="24">
        <v>47</v>
      </c>
    </row>
    <row r="22" spans="1:3" x14ac:dyDescent="0.3">
      <c r="A22" s="12" t="s">
        <v>1160</v>
      </c>
      <c r="B22" s="17"/>
      <c r="C22" s="24">
        <v>0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4">
        <v>0</v>
      </c>
    </row>
    <row r="27" spans="1:3" x14ac:dyDescent="0.3">
      <c r="A27" s="12" t="s">
        <v>1163</v>
      </c>
      <c r="B27" s="17"/>
      <c r="C27" s="24">
        <v>0</v>
      </c>
    </row>
    <row r="28" spans="1:3" x14ac:dyDescent="0.3">
      <c r="A28" s="12" t="s">
        <v>1164</v>
      </c>
      <c r="B28" s="17"/>
      <c r="C28" s="24">
        <v>0</v>
      </c>
    </row>
    <row r="29" spans="1:3" x14ac:dyDescent="0.3">
      <c r="A29" s="12" t="s">
        <v>1165</v>
      </c>
      <c r="B29" s="17"/>
      <c r="C29" s="24">
        <v>0</v>
      </c>
    </row>
    <row r="30" spans="1:3" x14ac:dyDescent="0.3">
      <c r="A30" s="12" t="s">
        <v>1166</v>
      </c>
      <c r="B30" s="17"/>
      <c r="C30" s="24">
        <v>0</v>
      </c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4">
        <v>0</v>
      </c>
    </row>
    <row r="35" spans="1:3" x14ac:dyDescent="0.3">
      <c r="A35" s="12" t="s">
        <v>1169</v>
      </c>
      <c r="B35" s="17"/>
      <c r="C35" s="24">
        <v>0</v>
      </c>
    </row>
    <row r="36" spans="1:3" x14ac:dyDescent="0.3">
      <c r="A36" s="12" t="s">
        <v>1170</v>
      </c>
      <c r="B36" s="17"/>
      <c r="C36" s="24">
        <v>2</v>
      </c>
    </row>
    <row r="37" spans="1:3" x14ac:dyDescent="0.3">
      <c r="A37" s="12" t="s">
        <v>1088</v>
      </c>
      <c r="B37" s="17"/>
      <c r="C37" s="24">
        <v>0</v>
      </c>
    </row>
    <row r="38" spans="1:3" x14ac:dyDescent="0.3">
      <c r="A38" s="12" t="s">
        <v>1171</v>
      </c>
      <c r="B38" s="17"/>
      <c r="C38" s="24">
        <v>0</v>
      </c>
    </row>
    <row r="39" spans="1:3" x14ac:dyDescent="0.3">
      <c r="A39" s="12" t="s">
        <v>1172</v>
      </c>
      <c r="B39" s="17"/>
      <c r="C39" s="24">
        <v>0</v>
      </c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4">
        <v>0</v>
      </c>
    </row>
    <row r="44" spans="1:3" x14ac:dyDescent="0.3">
      <c r="A44" s="12" t="s">
        <v>1169</v>
      </c>
      <c r="B44" s="17"/>
      <c r="C44" s="24">
        <v>0</v>
      </c>
    </row>
    <row r="45" spans="1:3" x14ac:dyDescent="0.3">
      <c r="A45" s="12" t="s">
        <v>1170</v>
      </c>
      <c r="B45" s="17"/>
      <c r="C45" s="24">
        <v>190</v>
      </c>
    </row>
    <row r="46" spans="1:3" x14ac:dyDescent="0.3">
      <c r="A46" s="12" t="s">
        <v>1088</v>
      </c>
      <c r="B46" s="17"/>
      <c r="C46" s="24">
        <v>2</v>
      </c>
    </row>
    <row r="47" spans="1:3" x14ac:dyDescent="0.3">
      <c r="A47" s="12" t="s">
        <v>1171</v>
      </c>
      <c r="B47" s="17"/>
      <c r="C47" s="24">
        <v>1</v>
      </c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4">
        <v>0</v>
      </c>
    </row>
    <row r="52" spans="1:3" x14ac:dyDescent="0.3">
      <c r="A52" s="12" t="s">
        <v>1169</v>
      </c>
      <c r="B52" s="17"/>
      <c r="C52" s="24">
        <v>0</v>
      </c>
    </row>
    <row r="53" spans="1:3" x14ac:dyDescent="0.3">
      <c r="A53" s="12" t="s">
        <v>1170</v>
      </c>
      <c r="B53" s="17"/>
      <c r="C53" s="24">
        <v>0</v>
      </c>
    </row>
    <row r="54" spans="1:3" x14ac:dyDescent="0.3">
      <c r="A54" s="12" t="s">
        <v>1088</v>
      </c>
      <c r="B54" s="17"/>
      <c r="C54" s="24">
        <v>0</v>
      </c>
    </row>
    <row r="55" spans="1:3" x14ac:dyDescent="0.3">
      <c r="A55" s="12" t="s">
        <v>1171</v>
      </c>
      <c r="B55" s="17"/>
      <c r="C55" s="24">
        <v>0</v>
      </c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4">
        <v>0</v>
      </c>
    </row>
    <row r="60" spans="1:3" x14ac:dyDescent="0.3">
      <c r="A60" s="12" t="s">
        <v>1169</v>
      </c>
      <c r="B60" s="17"/>
      <c r="C60" s="24">
        <v>0</v>
      </c>
    </row>
    <row r="61" spans="1:3" x14ac:dyDescent="0.3">
      <c r="A61" s="12" t="s">
        <v>1170</v>
      </c>
      <c r="B61" s="17"/>
      <c r="C61" s="24">
        <v>0</v>
      </c>
    </row>
    <row r="62" spans="1:3" x14ac:dyDescent="0.3">
      <c r="A62" s="12" t="s">
        <v>1088</v>
      </c>
      <c r="B62" s="17"/>
      <c r="C62" s="24">
        <v>1</v>
      </c>
    </row>
    <row r="63" spans="1:3" x14ac:dyDescent="0.3">
      <c r="A63" s="12" t="s">
        <v>1171</v>
      </c>
      <c r="B63" s="17"/>
      <c r="C63" s="24">
        <v>1</v>
      </c>
    </row>
  </sheetData>
  <sheetProtection algorithmName="SHA-512" hashValue="fJlpMNedFl2IhHjvFTRH2ILHt25OuNRWL0Hfu7RkoT91DmJlsKZQt65yxoLX9m2UvgGvxX8uuOmP1HvrGU6CWw==" saltValue="wFMZsOHtSQO5QKT5pwExN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3">
      <c r="A4" s="202" t="s">
        <v>640</v>
      </c>
      <c r="B4" s="203"/>
      <c r="C4" s="32">
        <v>445</v>
      </c>
      <c r="D4" s="32">
        <v>491</v>
      </c>
      <c r="E4" s="33">
        <v>-1</v>
      </c>
      <c r="F4" s="32">
        <v>1523</v>
      </c>
      <c r="G4" s="32">
        <v>1218</v>
      </c>
      <c r="H4" s="32">
        <v>304</v>
      </c>
      <c r="I4" s="32">
        <v>230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1621</v>
      </c>
    </row>
    <row r="5" spans="1:16" ht="40.799999999999997" x14ac:dyDescent="0.3">
      <c r="A5" s="48" t="s">
        <v>641</v>
      </c>
      <c r="B5" s="48" t="s">
        <v>642</v>
      </c>
      <c r="C5" s="14">
        <v>5</v>
      </c>
      <c r="D5" s="14">
        <v>7</v>
      </c>
      <c r="E5" s="31">
        <v>-1</v>
      </c>
      <c r="F5" s="14">
        <v>7</v>
      </c>
      <c r="G5" s="14">
        <v>7</v>
      </c>
      <c r="H5" s="14">
        <v>5</v>
      </c>
      <c r="I5" s="14">
        <v>3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6</v>
      </c>
    </row>
    <row r="6" spans="1:16" ht="30.6" x14ac:dyDescent="0.3">
      <c r="A6" s="48" t="s">
        <v>643</v>
      </c>
      <c r="B6" s="48" t="s">
        <v>644</v>
      </c>
      <c r="C6" s="14">
        <v>202</v>
      </c>
      <c r="D6" s="14">
        <v>223</v>
      </c>
      <c r="E6" s="31">
        <v>-1</v>
      </c>
      <c r="F6" s="14">
        <v>642</v>
      </c>
      <c r="G6" s="14">
        <v>523</v>
      </c>
      <c r="H6" s="14">
        <v>137</v>
      </c>
      <c r="I6" s="14">
        <v>103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730</v>
      </c>
    </row>
    <row r="7" spans="1:16" ht="20.399999999999999" x14ac:dyDescent="0.3">
      <c r="A7" s="48" t="s">
        <v>645</v>
      </c>
      <c r="B7" s="48" t="s">
        <v>646</v>
      </c>
      <c r="C7" s="14">
        <v>76</v>
      </c>
      <c r="D7" s="14">
        <v>61</v>
      </c>
      <c r="E7" s="31">
        <v>0</v>
      </c>
      <c r="F7" s="14">
        <v>45</v>
      </c>
      <c r="G7" s="14">
        <v>28</v>
      </c>
      <c r="H7" s="14">
        <v>27</v>
      </c>
      <c r="I7" s="14">
        <v>25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69</v>
      </c>
    </row>
    <row r="8" spans="1:16" ht="30.6" x14ac:dyDescent="0.3">
      <c r="A8" s="48" t="s">
        <v>647</v>
      </c>
      <c r="B8" s="48" t="s">
        <v>648</v>
      </c>
      <c r="C8" s="14">
        <v>0</v>
      </c>
      <c r="D8" s="14">
        <v>3</v>
      </c>
      <c r="E8" s="31">
        <v>-1</v>
      </c>
      <c r="F8" s="14">
        <v>6</v>
      </c>
      <c r="G8" s="14">
        <v>1</v>
      </c>
      <c r="H8" s="14">
        <v>2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4</v>
      </c>
    </row>
    <row r="9" spans="1:16" ht="40.799999999999997" x14ac:dyDescent="0.3">
      <c r="A9" s="48" t="s">
        <v>649</v>
      </c>
      <c r="B9" s="48" t="s">
        <v>650</v>
      </c>
      <c r="C9" s="14">
        <v>5</v>
      </c>
      <c r="D9" s="14">
        <v>9</v>
      </c>
      <c r="E9" s="31">
        <v>-1</v>
      </c>
      <c r="F9" s="14">
        <v>11</v>
      </c>
      <c r="G9" s="14">
        <v>19</v>
      </c>
      <c r="H9" s="14">
        <v>7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28</v>
      </c>
    </row>
    <row r="10" spans="1:16" ht="20.399999999999999" x14ac:dyDescent="0.3">
      <c r="A10" s="48" t="s">
        <v>651</v>
      </c>
      <c r="B10" s="48" t="s">
        <v>652</v>
      </c>
      <c r="C10" s="14">
        <v>157</v>
      </c>
      <c r="D10" s="14">
        <v>186</v>
      </c>
      <c r="E10" s="31">
        <v>-1</v>
      </c>
      <c r="F10" s="14">
        <v>812</v>
      </c>
      <c r="G10" s="14">
        <v>640</v>
      </c>
      <c r="H10" s="14">
        <v>125</v>
      </c>
      <c r="I10" s="14">
        <v>92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783</v>
      </c>
    </row>
    <row r="11" spans="1:16" ht="30.6" x14ac:dyDescent="0.3">
      <c r="A11" s="48" t="s">
        <v>653</v>
      </c>
      <c r="B11" s="48" t="s">
        <v>654</v>
      </c>
      <c r="C11" s="14">
        <v>0</v>
      </c>
      <c r="D11" s="14">
        <v>2</v>
      </c>
      <c r="E11" s="31">
        <v>-1</v>
      </c>
      <c r="F11" s="14">
        <v>0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VG3PwDm8ZZmFeiyKcLEs1MzXvfN7UO3+MYRvCfntsqD0F3g2pryXzfF4kzh5No9/88cpDV6DrwPoRd+wn9UbQQ==" saltValue="KJb0uOu8Ixu8BZh6FSYF4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E036D-A10D-4833-A55E-C4E4C3EEDC23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44405C53-8527-4AAB-B7CF-B501883EA2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E39D07-1A74-4579-B42F-ACA224D0E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2023-04-13T08:12:30Z</dcterms:created>
  <dcterms:modified xsi:type="dcterms:W3CDTF">2023-05-29T11:02:13Z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