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1" documentId="13_ncr:1_{1B2868A9-8C19-45B3-84F3-7DA09FB3FF36}" xr6:coauthVersionLast="47" xr6:coauthVersionMax="47" xr10:uidLastSave="{E4AF6B14-8EAE-4FEE-8D69-B4E0A8F1F48A}"/>
  <workbookProtection workbookAlgorithmName="SHA-512" workbookHashValue="o/bYx7YWv3XGj1MmIsyt9MZMZ6UmWpzCgfQAtfbwUCcaC/xZ64VkGpJrSjC0BS266ICDkAf+T9nKP7qjADsCcg==" workbookSaltValue="MN1Pp10dt2V7G1umkIYX4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4A1EA3E-FDE7-42BC-A348-416304743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6844BD-08F7-4346-9E84-5BCC01B975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C46774-0518-4CBD-9888-68F3932D57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DC85449-1599-45C6-938C-4CF5EED34C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83505B2-FD93-4C20-8F6C-83A6ABAE9E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8A7E86B-CE78-4221-A2B1-B4186C4421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E3C9B55-3D90-4674-BFA2-89336A7ABC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F022292-9279-409B-BF05-B47D0D50EF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55D79AF-134C-457D-AB5C-444587C2B0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9F1D5E5-A130-41DA-AD46-45A18AC8D6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C206FE7-604E-49DD-BA48-BBF689E99A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6135548-DC67-4217-BCA7-CDE6A1CDDC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11ABB93-2CCC-43CA-92D0-9C50BD038E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CBBA49-212A-4A6B-A06B-68E34DCB50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C8453CC-A353-4BE3-A902-5F5DB9BBB6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64A2AC7-1698-42E2-97E3-D224185782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55285F8-9D0A-4383-8D20-E24FFF53A4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DF13DFF-6689-4C2F-AA01-D671E78B1A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7A8CB1-2889-46F4-ABA0-2DEC07C253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071ADBF-19A8-4D5D-A274-F9EB5BE548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517164-6249-4931-B259-471D8F11E7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1F1CA2D-9BA6-4317-92EB-54B9AA9C88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FD2B1F7-F3CD-478C-8DD5-CBD1B216A7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A6C850-C99F-4D0A-9519-21B4CD6735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98F61B4-6034-4B0D-A15C-EF45AE6622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84320B8-F350-4DEB-9E19-BECDE48359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EFB78FE-6344-4D17-9273-8580C14FA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5C2320E-0A20-404D-B746-EBB31A41A9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BE7E6B2-CE13-4636-B2CF-E7E11236E2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436E7CD-D1B1-4B2B-AC9A-1A05B23F49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FF80CFB-E7C9-4A87-BD0A-0A14D68451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999F839-4BAB-461B-AF4D-BCCA946258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<sst xmlns="http://schemas.openxmlformats.org/spreadsheetml/2006/main" count="2938" uniqueCount="1831">
  <si>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</si>
  <si>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</si>
  <si>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</si>
  <si>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</si>
  <si>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</si>
  <si>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</si>
  <si>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Almería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</si>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</sst>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D352611-503A-4D9C-A4EB-C97BC7B9CAE2}"/>
    <cellStyle name="Normal" xfId="0" builtinId="0"/>
    <cellStyle name="Normal 2" xfId="1" xr:uid="{A2802709-639C-459B-8926-7E2EEA1294B4}"/>
    <cellStyle name="Normal 3" xfId="3" xr:uid="{29ABCAF1-08A3-40D3-9564-08065D226A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44-480E-8561-7EBAB841F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44-480E-8561-7EBAB841F3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3378</c:v>
                </c:pt>
                <c:pt idx="1">
                  <c:v>17485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44-480E-8561-7EBAB841F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2A-49A4-B34D-5A219F9E0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2A-49A4-B34D-5A219F9E0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2A-49A4-B34D-5A219F9E0DE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707</c:v>
                </c:pt>
                <c:pt idx="2">
                  <c:v>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2A-49A4-B34D-5A219F9E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D2-4925-BEAF-762FFFDDB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D2-4925-BEAF-762FFFDDB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D2-4925-BEAF-762FFFDDB4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20</c:v>
                </c:pt>
                <c:pt idx="1">
                  <c:v>14</c:v>
                </c:pt>
                <c:pt idx="2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D2-4925-BEAF-762FFFDDB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C8-4B12-9C0A-4713F70EA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C8-4B12-9C0A-4713F70EA8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17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C8-4B12-9C0A-4713F70E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AF-49AF-A4EA-DB9792D0C2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AF-49AF-A4EA-DB9792D0C2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4335</c:v>
                </c:pt>
                <c:pt idx="1">
                  <c:v>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AF-49AF-A4EA-DB9792D0C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249992841803865"/>
          <c:y val="0.15572834645669292"/>
          <c:w val="0.79500014316392265"/>
          <c:h val="0.50242125984251973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0926270579813954E-2"/>
                  <c:y val="-2.09120734908136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C-45F4-8105-75A7F6B026A4}"/>
                </c:ext>
              </c:extLst>
            </c:dLbl>
            <c:dLbl>
              <c:idx val="3"/>
              <c:layout>
                <c:manualLayout>
                  <c:x val="-6.3641088045812449E-2"/>
                  <c:y val="-5.82248468941382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C-45F4-8105-75A7F6B026A4}"/>
                </c:ext>
              </c:extLst>
            </c:dLbl>
            <c:dLbl>
              <c:idx val="4"/>
              <c:layout>
                <c:manualLayout>
                  <c:x val="6.6362204724409443E-2"/>
                  <c:y val="-5.82248468941382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C-45F4-8105-75A7F6B026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260</c:v>
              </c:pt>
              <c:pt idx="1">
                <c:v>3053</c:v>
              </c:pt>
              <c:pt idx="2">
                <c:v>50</c:v>
              </c:pt>
              <c:pt idx="3">
                <c:v>7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FD1-4839-8C7C-8DFE0428CB7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3493</c:v>
              </c:pt>
              <c:pt idx="1">
                <c:v>2403</c:v>
              </c:pt>
              <c:pt idx="2">
                <c:v>173</c:v>
              </c:pt>
              <c:pt idx="3">
                <c:v>53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25B-481A-A9A3-E92D63EB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79</c:v>
              </c:pt>
              <c:pt idx="2">
                <c:v>18</c:v>
              </c:pt>
              <c:pt idx="3">
                <c:v>16</c:v>
              </c:pt>
              <c:pt idx="4">
                <c:v>60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6E4-4E32-8931-9F4BE8DD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113</c:v>
              </c:pt>
              <c:pt idx="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E085-4A72-A23C-501E670B0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2321</c:v>
              </c:pt>
              <c:pt idx="1">
                <c:v>34</c:v>
              </c:pt>
              <c:pt idx="2">
                <c:v>244</c:v>
              </c:pt>
              <c:pt idx="3">
                <c:v>1</c:v>
              </c:pt>
              <c:pt idx="4">
                <c:v>19</c:v>
              </c:pt>
              <c:pt idx="5">
                <c:v>5</c:v>
              </c:pt>
              <c:pt idx="6">
                <c:v>29</c:v>
              </c:pt>
              <c:pt idx="7">
                <c:v>524</c:v>
              </c:pt>
              <c:pt idx="8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38FA-4652-96AA-73D9CE315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532</c:v>
              </c:pt>
              <c:pt idx="1">
                <c:v>255</c:v>
              </c:pt>
              <c:pt idx="2">
                <c:v>29</c:v>
              </c:pt>
              <c:pt idx="3">
                <c:v>48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322-4B7B-B178-F8A1D1B0D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31-4267-9514-3C2956E2C1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31-4267-9514-3C2956E2C1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31-4267-9514-3C2956E2C1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206</c:v>
                </c:pt>
                <c:pt idx="1">
                  <c:v>58</c:v>
                </c:pt>
                <c:pt idx="2">
                  <c:v>3493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31-4267-9514-3C2956E2C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6696</c:v>
              </c:pt>
              <c:pt idx="1">
                <c:v>997</c:v>
              </c:pt>
              <c:pt idx="2">
                <c:v>590</c:v>
              </c:pt>
              <c:pt idx="3">
                <c:v>256</c:v>
              </c:pt>
              <c:pt idx="4">
                <c:v>371</c:v>
              </c:pt>
              <c:pt idx="5">
                <c:v>3094</c:v>
              </c:pt>
              <c:pt idx="6">
                <c:v>316</c:v>
              </c:pt>
              <c:pt idx="7">
                <c:v>402</c:v>
              </c:pt>
              <c:pt idx="8">
                <c:v>211</c:v>
              </c:pt>
              <c:pt idx="9">
                <c:v>173</c:v>
              </c:pt>
              <c:pt idx="10">
                <c:v>578</c:v>
              </c:pt>
              <c:pt idx="11">
                <c:v>112</c:v>
              </c:pt>
              <c:pt idx="12">
                <c:v>4898</c:v>
              </c:pt>
              <c:pt idx="13">
                <c:v>261</c:v>
              </c:pt>
            </c:numLit>
          </c:val>
          <c:extLst>
            <c:ext xmlns:c16="http://schemas.microsoft.com/office/drawing/2014/chart" uri="{C3380CC4-5D6E-409C-BE32-E72D297353CC}">
              <c16:uniqueId val="{00000000-B008-4496-BFF5-00931457B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248</c:v>
              </c:pt>
              <c:pt idx="1">
                <c:v>710</c:v>
              </c:pt>
              <c:pt idx="2">
                <c:v>284</c:v>
              </c:pt>
              <c:pt idx="3">
                <c:v>417</c:v>
              </c:pt>
              <c:pt idx="4">
                <c:v>52</c:v>
              </c:pt>
              <c:pt idx="5">
                <c:v>1506</c:v>
              </c:pt>
              <c:pt idx="6">
                <c:v>333</c:v>
              </c:pt>
              <c:pt idx="7">
                <c:v>245</c:v>
              </c:pt>
              <c:pt idx="8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E587-444D-ACA2-B431C30C9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389</c:v>
              </c:pt>
              <c:pt idx="1">
                <c:v>543</c:v>
              </c:pt>
              <c:pt idx="2">
                <c:v>364</c:v>
              </c:pt>
              <c:pt idx="3">
                <c:v>21</c:v>
              </c:pt>
              <c:pt idx="4">
                <c:v>450</c:v>
              </c:pt>
              <c:pt idx="5">
                <c:v>389</c:v>
              </c:pt>
              <c:pt idx="6">
                <c:v>1560</c:v>
              </c:pt>
              <c:pt idx="7">
                <c:v>26</c:v>
              </c:pt>
              <c:pt idx="8">
                <c:v>33</c:v>
              </c:pt>
              <c:pt idx="9">
                <c:v>303</c:v>
              </c:pt>
              <c:pt idx="10">
                <c:v>256</c:v>
              </c:pt>
              <c:pt idx="1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8315-4161-B096-6972CFAAA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280</c:v>
              </c:pt>
              <c:pt idx="1">
                <c:v>274</c:v>
              </c:pt>
              <c:pt idx="2">
                <c:v>121</c:v>
              </c:pt>
              <c:pt idx="3">
                <c:v>79</c:v>
              </c:pt>
              <c:pt idx="4">
                <c:v>265</c:v>
              </c:pt>
              <c:pt idx="5">
                <c:v>1012</c:v>
              </c:pt>
              <c:pt idx="6">
                <c:v>65</c:v>
              </c:pt>
              <c:pt idx="7">
                <c:v>365</c:v>
              </c:pt>
              <c:pt idx="8">
                <c:v>277</c:v>
              </c:pt>
              <c:pt idx="9">
                <c:v>92</c:v>
              </c:pt>
              <c:pt idx="10">
                <c:v>241</c:v>
              </c:pt>
              <c:pt idx="11">
                <c:v>104</c:v>
              </c:pt>
              <c:pt idx="12">
                <c:v>109</c:v>
              </c:pt>
              <c:pt idx="13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01EB-48AD-8AF6-D721C931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302</c:v>
              </c:pt>
              <c:pt idx="1">
                <c:v>63</c:v>
              </c:pt>
              <c:pt idx="2">
                <c:v>214</c:v>
              </c:pt>
              <c:pt idx="3">
                <c:v>62</c:v>
              </c:pt>
              <c:pt idx="4">
                <c:v>206</c:v>
              </c:pt>
              <c:pt idx="5">
                <c:v>857</c:v>
              </c:pt>
              <c:pt idx="6">
                <c:v>56</c:v>
              </c:pt>
              <c:pt idx="7">
                <c:v>273</c:v>
              </c:pt>
              <c:pt idx="8">
                <c:v>277</c:v>
              </c:pt>
              <c:pt idx="9">
                <c:v>109</c:v>
              </c:pt>
              <c:pt idx="10">
                <c:v>170</c:v>
              </c:pt>
              <c:pt idx="11">
                <c:v>152</c:v>
              </c:pt>
              <c:pt idx="1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C626-42D6-9176-D1587E8B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</c:v>
              </c:pt>
              <c:pt idx="2">
                <c:v>36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D39-45FE-BE59-459702B8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6</c:v>
              </c:pt>
              <c:pt idx="2">
                <c:v>13</c:v>
              </c:pt>
              <c:pt idx="3">
                <c:v>43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6F4-4E8E-B348-6E3F97F5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A4-47CA-BD8D-4C26203B9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480-40ED-B552-8DC9D7749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Patrimonio</c:v>
                </c:pt>
                <c:pt idx="2">
                  <c:v>Hacienda Pública / Seguridad Social</c:v>
                </c:pt>
                <c:pt idx="3">
                  <c:v>Medio ambiente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45</c:v>
              </c:pt>
              <c:pt idx="1">
                <c:v>15</c:v>
              </c:pt>
              <c:pt idx="2">
                <c:v>16</c:v>
              </c:pt>
              <c:pt idx="3">
                <c:v>15</c:v>
              </c:pt>
              <c:pt idx="4">
                <c:v>12</c:v>
              </c:pt>
              <c:pt idx="5">
                <c:v>20</c:v>
              </c:pt>
              <c:pt idx="6">
                <c:v>23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A4DC-4067-90BD-88AB8D69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64-4A85-9770-F7FCE58F1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64-4A85-9770-F7FCE58F12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2475</c:v>
                </c:pt>
                <c:pt idx="1">
                  <c:v>1018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64-4A85-9770-F7FCE58F1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Constitución</c:v>
                </c:pt>
                <c:pt idx="9">
                  <c:v>Orden público</c:v>
                </c:pt>
                <c:pt idx="10">
                  <c:v>Leyes especiales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</c:v>
              </c:pt>
              <c:pt idx="1">
                <c:v>6</c:v>
              </c:pt>
              <c:pt idx="2">
                <c:v>4</c:v>
              </c:pt>
              <c:pt idx="3">
                <c:v>10</c:v>
              </c:pt>
              <c:pt idx="4">
                <c:v>59</c:v>
              </c:pt>
              <c:pt idx="5">
                <c:v>42</c:v>
              </c:pt>
              <c:pt idx="6">
                <c:v>62</c:v>
              </c:pt>
              <c:pt idx="7">
                <c:v>10</c:v>
              </c:pt>
              <c:pt idx="8">
                <c:v>3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865-4B08-8870-BE7244597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594</c:v>
              </c:pt>
              <c:pt idx="1">
                <c:v>533</c:v>
              </c:pt>
              <c:pt idx="2">
                <c:v>418</c:v>
              </c:pt>
              <c:pt idx="3">
                <c:v>70</c:v>
              </c:pt>
              <c:pt idx="4">
                <c:v>99</c:v>
              </c:pt>
              <c:pt idx="5">
                <c:v>754</c:v>
              </c:pt>
              <c:pt idx="6">
                <c:v>193</c:v>
              </c:pt>
              <c:pt idx="7">
                <c:v>1797</c:v>
              </c:pt>
              <c:pt idx="8">
                <c:v>70</c:v>
              </c:pt>
              <c:pt idx="9">
                <c:v>53</c:v>
              </c:pt>
              <c:pt idx="10">
                <c:v>322</c:v>
              </c:pt>
              <c:pt idx="11">
                <c:v>372</c:v>
              </c:pt>
              <c:pt idx="1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B62F-43EA-89F7-12F0DDCE8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15-4AE0-A7DB-AF3F1C666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15-4AE0-A7DB-AF3F1C666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15-4AE0-A7DB-AF3F1C666A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15-4AE0-A7DB-AF3F1C666A1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5-4AE0-A7DB-AF3F1C666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48</c:v>
                </c:pt>
                <c:pt idx="2">
                  <c:v>3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15-4AE0-A7DB-AF3F1C66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FC-4C23-9786-BE2292A06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FC-4C23-9786-BE2292A066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FC-4C23-9786-BE2292A066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FC-4C23-9786-BE2292A066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5FC-4C23-9786-BE2292A0665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C-4C23-9786-BE2292A0665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C-4C23-9786-BE2292A0665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C-4C23-9786-BE2292A066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C-4C23-9786-BE2292A06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54</c:v>
                </c:pt>
                <c:pt idx="1">
                  <c:v>43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FC-4C23-9786-BE2292A0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921</c:v>
              </c:pt>
              <c:pt idx="1">
                <c:v>92</c:v>
              </c:pt>
              <c:pt idx="2">
                <c:v>4</c:v>
              </c:pt>
              <c:pt idx="3">
                <c:v>176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FAA-4062-9114-31A2C3FBB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583</c:v>
              </c:pt>
              <c:pt idx="1">
                <c:v>150</c:v>
              </c:pt>
              <c:pt idx="2">
                <c:v>18</c:v>
              </c:pt>
              <c:pt idx="3">
                <c:v>260</c:v>
              </c:pt>
              <c:pt idx="4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0DF6-45F8-8D50-6DC3CFC09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15</c:v>
              </c:pt>
              <c:pt idx="2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9684-41E2-8403-4FB88A41C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043-4A5E-90BE-840161AA8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204</c:v>
              </c:pt>
              <c:pt idx="1">
                <c:v>63</c:v>
              </c:pt>
              <c:pt idx="2">
                <c:v>12</c:v>
              </c:pt>
              <c:pt idx="3">
                <c:v>115</c:v>
              </c:pt>
              <c:pt idx="4">
                <c:v>50</c:v>
              </c:pt>
              <c:pt idx="5">
                <c:v>11</c:v>
              </c:pt>
              <c:pt idx="6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9F5F-43F3-87A0-976F36DA1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322</c:v>
              </c:pt>
              <c:pt idx="2">
                <c:v>9</c:v>
              </c:pt>
              <c:pt idx="3">
                <c:v>12</c:v>
              </c:pt>
              <c:pt idx="4">
                <c:v>34</c:v>
              </c:pt>
              <c:pt idx="5">
                <c:v>23</c:v>
              </c:pt>
              <c:pt idx="6">
                <c:v>161</c:v>
              </c:pt>
              <c:pt idx="7">
                <c:v>42</c:v>
              </c:pt>
              <c:pt idx="8">
                <c:v>9</c:v>
              </c:pt>
              <c:pt idx="9">
                <c:v>1</c:v>
              </c:pt>
              <c:pt idx="10">
                <c:v>3</c:v>
              </c:pt>
              <c:pt idx="11">
                <c:v>40</c:v>
              </c:pt>
              <c:pt idx="12">
                <c:v>67</c:v>
              </c:pt>
              <c:pt idx="13">
                <c:v>4</c:v>
              </c:pt>
              <c:pt idx="14">
                <c:v>42</c:v>
              </c:pt>
              <c:pt idx="15">
                <c:v>30</c:v>
              </c:pt>
              <c:pt idx="1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BB9-4201-BCD5-D5EDB8C91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70-4645-8A70-BFA56AB94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70-4645-8A70-BFA56AB946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1351</c:v>
                </c:pt>
                <c:pt idx="1">
                  <c:v>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0-4645-8A70-BFA56AB9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115</c:v>
              </c:pt>
              <c:pt idx="1">
                <c:v>997</c:v>
              </c:pt>
              <c:pt idx="2">
                <c:v>8</c:v>
              </c:pt>
              <c:pt idx="3">
                <c:v>11</c:v>
              </c:pt>
              <c:pt idx="4">
                <c:v>7</c:v>
              </c:pt>
              <c:pt idx="5">
                <c:v>31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BB72-4609-B49D-D3CAE19E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F6-484C-B070-DB581A731F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F6-484C-B070-DB581A731FF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F6-484C-B070-DB581A731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6-484C-B070-DB581A73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222</c:v>
              </c:pt>
              <c:pt idx="1">
                <c:v>13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E72-4B08-9315-AC4E0D304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125</c:v>
              </c:pt>
              <c:pt idx="1">
                <c:v>24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20B-4037-8F7A-D4D350F07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3</c:v>
              </c:pt>
              <c:pt idx="2">
                <c:v>10</c:v>
              </c:pt>
              <c:pt idx="3">
                <c:v>24</c:v>
              </c:pt>
              <c:pt idx="4">
                <c:v>104</c:v>
              </c:pt>
              <c:pt idx="5">
                <c:v>59</c:v>
              </c:pt>
              <c:pt idx="6">
                <c:v>33</c:v>
              </c:pt>
              <c:pt idx="7">
                <c:v>3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F79F-4217-8EE7-E5C9EFAD8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655-B5DF-583AE92507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A9-4655-B5DF-583AE92507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527</c:v>
                </c:pt>
                <c:pt idx="1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9-4655-B5DF-583AE925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B9-44F3-B224-558078E0D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B9-44F3-B224-558078E0D3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B9-44F3-B224-558078E0D3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B9-44F3-B224-558078E0D3A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9-44F3-B224-558078E0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21</c:v>
                </c:pt>
                <c:pt idx="1">
                  <c:v>96</c:v>
                </c:pt>
                <c:pt idx="2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B9-44F3-B224-558078E0D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1630</c:v>
              </c:pt>
              <c:pt idx="1">
                <c:v>143</c:v>
              </c:pt>
              <c:pt idx="2">
                <c:v>1</c:v>
              </c:pt>
              <c:pt idx="3">
                <c:v>12</c:v>
              </c:pt>
              <c:pt idx="4">
                <c:v>27</c:v>
              </c:pt>
              <c:pt idx="5">
                <c:v>432</c:v>
              </c:pt>
            </c:numLit>
          </c:val>
          <c:extLst>
            <c:ext xmlns:c16="http://schemas.microsoft.com/office/drawing/2014/chart" uri="{C3380CC4-5D6E-409C-BE32-E72D297353CC}">
              <c16:uniqueId val="{00000000-FC2F-456A-B34A-AE7F5B922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746</c:v>
              </c:pt>
              <c:pt idx="1">
                <c:v>239</c:v>
              </c:pt>
              <c:pt idx="2">
                <c:v>6</c:v>
              </c:pt>
              <c:pt idx="3">
                <c:v>1</c:v>
              </c:pt>
              <c:pt idx="4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50C4-4CE9-BF5E-56C622D91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758-4F19-8C4F-60C139C23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DF-4F50-A71E-39CC3FC6B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DF-4F50-A71E-39CC3FC6BF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1014</c:v>
                </c:pt>
                <c:pt idx="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DF-4F50-A71E-39CC3FC6B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78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732-42CC-9CD3-C5DF197B7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78-472D-B8C6-4A6E82CE0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37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D4F-49E9-A4EA-372E8FE87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661-4CB3-84A7-F126BA285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C7B-4AC2-9E0F-BE5056DF4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81</c:v>
              </c:pt>
              <c:pt idx="2">
                <c:v>23</c:v>
              </c:pt>
              <c:pt idx="3">
                <c:v>2</c:v>
              </c:pt>
              <c:pt idx="4">
                <c:v>3</c:v>
              </c:pt>
              <c:pt idx="5">
                <c:v>99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829-4A66-A039-B8814754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685</c:v>
              </c:pt>
              <c:pt idx="2">
                <c:v>22</c:v>
              </c:pt>
              <c:pt idx="3">
                <c:v>2</c:v>
              </c:pt>
              <c:pt idx="4">
                <c:v>2</c:v>
              </c:pt>
              <c:pt idx="5">
                <c:v>791</c:v>
              </c:pt>
            </c:numLit>
          </c:val>
          <c:extLst>
            <c:ext xmlns:c16="http://schemas.microsoft.com/office/drawing/2014/chart" uri="{C3380CC4-5D6E-409C-BE32-E72D297353CC}">
              <c16:uniqueId val="{00000000-DD37-4AF6-9D1F-F07257796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687</c:v>
              </c:pt>
              <c:pt idx="2">
                <c:v>31</c:v>
              </c:pt>
              <c:pt idx="3">
                <c:v>3</c:v>
              </c:pt>
              <c:pt idx="4">
                <c:v>34</c:v>
              </c:pt>
              <c:pt idx="5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0-E2DC-4379-8ACC-355E67FE2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50-4419-87AA-668EC2713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50-4419-87AA-668EC27138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71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0-4419-87AA-668EC2713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20</c:v>
              </c:pt>
              <c:pt idx="2">
                <c:v>1</c:v>
              </c:pt>
              <c:pt idx="3">
                <c:v>4</c:v>
              </c:pt>
              <c:pt idx="4">
                <c:v>126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0DC-4E00-B76C-D9C256D73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113</c:v>
              </c:pt>
              <c:pt idx="1">
                <c:v>30</c:v>
              </c:pt>
              <c:pt idx="2">
                <c:v>7</c:v>
              </c:pt>
              <c:pt idx="3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989C-493B-AE0F-46C429FFC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785</c:v>
              </c:pt>
              <c:pt idx="2">
                <c:v>53</c:v>
              </c:pt>
              <c:pt idx="3">
                <c:v>1</c:v>
              </c:pt>
              <c:pt idx="4">
                <c:v>53</c:v>
              </c:pt>
              <c:pt idx="5">
                <c:v>902</c:v>
              </c:pt>
            </c:numLit>
          </c:val>
          <c:extLst>
            <c:ext xmlns:c16="http://schemas.microsoft.com/office/drawing/2014/chart" uri="{C3380CC4-5D6E-409C-BE32-E72D297353CC}">
              <c16:uniqueId val="{00000000-6A7B-44A0-8C27-81FA3381B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29-4874-B70D-E8ABCAC8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3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6418-4244-9E76-9974D16C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7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260-4808-887A-8C4709844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78E-45F6-B63D-677EC38A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B2-4F34-824F-EF113E56CD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2-4F34-824F-EF113E56CD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103</c:v>
                </c:pt>
                <c:pt idx="1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2-4F34-824F-EF113E56C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7F-4CF1-9C78-8DB762C3B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7F-4CF1-9C78-8DB762C3B0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7F-4CF1-9C78-8DB762C3B0A8}"/>
              </c:ext>
            </c:extLst>
          </c:dPt>
          <c:dLbls>
            <c:dLbl>
              <c:idx val="2"/>
              <c:layout>
                <c:manualLayout>
                  <c:x val="5.8440176992264455E-2"/>
                  <c:y val="-2.3782133616276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F-4CF1-9C78-8DB762C3B0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222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7F-4CF1-9C78-8DB762C3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4B-4CBB-AE51-05F1FA10F3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4B-4CBB-AE51-05F1FA10F3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892</c:v>
                </c:pt>
                <c:pt idx="1">
                  <c:v>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4B-4CBB-AE51-05F1FA10F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61972FB-EF32-1DD9-5FCD-EBADC52FD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8358BD8-859A-7C2B-60B9-2E77E046C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758A6E8-5045-D0C6-3134-EBC9A87DF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54F87F0-8A5C-42E9-F5AA-C6D25322E4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A734D92-4043-23E3-F4BA-5BAF83FE2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3155CA4-AD1C-09D2-FBCE-0DCBB4DBCA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E14E33C-6305-FCB8-AB76-B0CE5CEFA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7614412-D7FE-A23B-25C8-8B02B475C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82D2116-3A15-16F9-CBCC-2B109955CE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F3221DF-54E5-9D46-79E5-34BD63386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C9AB47-62B5-12BE-A82C-86F1D9AEE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04FEE5C-94AD-0C4D-0D80-E9D6AF3AA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6D664F-7E3C-487B-907A-3D4A77927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CB08370-1412-4B84-9330-BA1AED427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3919FA6-5DBB-48AF-7E8E-E4AD5FC28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A328001-DBEE-7FE2-C230-5CA76D4931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0A0D708-4DD6-02B5-CD1C-64AFE7D486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99987B3-B429-D49E-FB6D-D8B36F765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E165E61-C704-BA18-45D9-7579D16CE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5BEC357-2C48-CCA7-9E77-7CE98DC931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377B214-B3DB-B0FC-642D-6D154B83D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51170DD-8BC1-4FD1-9679-20CDD052E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1C79BC6-4E40-4C43-A010-BDD60C523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2E2AAF7-020D-430A-AF05-A7A9B5798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4820DF3-1250-45E2-8A55-85D9F3465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D359BDB-148A-465F-B3C4-968AEC063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C2B32D6-BD31-4F04-8307-1DD75A4E0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651D86C-E674-4F22-B701-493D8861C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452D45D-81FF-4EF9-9303-63F2885D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53A9C6A-DE5E-46F8-927F-3D0FB85E4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50109A1-5763-4021-8EE2-86C9BCDF0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90C969F-FF40-43D1-935E-21D3300AD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4731779-E490-45D3-ADB7-A45B221F2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99F1CD3-24EA-4863-82D6-97062089F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6</xdr:row>
      <xdr:rowOff>241300</xdr:rowOff>
    </xdr:from>
    <xdr:to>
      <xdr:col>6</xdr:col>
      <xdr:colOff>41275</xdr:colOff>
      <xdr:row>20</xdr:row>
      <xdr:rowOff>155575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DD6E22B-4637-549C-5002-03AF30591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79375</xdr:colOff>
      <xdr:row>6</xdr:row>
      <xdr:rowOff>247650</xdr:rowOff>
    </xdr:from>
    <xdr:to>
      <xdr:col>21</xdr:col>
      <xdr:colOff>342900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EF13900-5B16-9EF4-8BEF-4A1180AC8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26CDF02-DCDC-3494-B85F-992149BDF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B7469FD-A4AA-1B3C-1FC4-7920DEE92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16FC219-B47D-CF7E-D156-120B14FFB8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1B34650-BEFA-DC80-4EF0-0712C0206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A224E9-7077-46D0-A87C-1AF437029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8DC192B-D095-B5ED-854F-3E2B8156B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2CEF41C-7213-F72C-0668-4427499B9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FEE9709-6525-2EB3-CD42-D3A8CDE63C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862C746-CBF5-44CC-A408-E9DD6569D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DEB2CE7-EF56-45F0-9C56-52E9EC3FC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9348C61-0158-B4BD-62A3-DABB95EF7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1D29F03-6A6F-05CC-0E01-5B0564844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CBFB1D3-A157-83D8-43D0-A87829631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592E79-09F0-48E5-83D6-DD1CD1322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C7616D2-7911-4D00-95FC-8B5614C15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30AEB7C-9F52-8F77-2A3D-5A1A9EC5E0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3A7F478-0592-D707-6543-9D3021616B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C31804F-1F49-8C69-21E0-0D802CA97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EE694117-ACF4-F17F-CFAE-5382E4AE56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2A6863B-4380-4A63-BF50-40E364508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913862E-AF24-C7E8-5CD8-61924C9766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85865FA-F9A1-DFDD-48A3-D6E480D246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8DA6DA5-27A6-B533-2983-2BC0D68C2F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0F0C55D-0214-DD3E-9D3D-7FD024DD4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2EF0CD5-CB2A-6DD0-57C6-6F8085446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3BBCD18-B1EE-CC76-32F8-82FB01C5A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D7A3E6D-AAEE-9AAB-C9CB-2DB91C45A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32D8F92-3E7E-B3C3-D7D8-6C643C7FC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CC13867-EAA6-2CA0-01B9-8191D52A3C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E7385F7-26EE-04D6-2CEA-B09DC44775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qL+YyWoKf3Cw4BpXIL3v3+DKO+vk7NQ9ep609Ed+GnLaDnxIa51VbYk6gTcToetBgGHgQ8dScTPuZbaJ72ExTw==" saltValue="ZVtTWptVfgDmLfSU11TpR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15</v>
      </c>
      <c r="D5" s="14">
        <v>1</v>
      </c>
      <c r="E5" s="24">
        <v>8</v>
      </c>
    </row>
    <row r="6" spans="1:5" x14ac:dyDescent="0.25">
      <c r="A6" s="22" t="s">
        <v>1180</v>
      </c>
      <c r="B6" s="17"/>
      <c r="C6" s="14">
        <v>2</v>
      </c>
      <c r="D6" s="14">
        <v>1</v>
      </c>
      <c r="E6" s="24">
        <v>0</v>
      </c>
    </row>
    <row r="7" spans="1:5" x14ac:dyDescent="0.25">
      <c r="A7" s="22" t="s">
        <v>1181</v>
      </c>
      <c r="B7" s="17"/>
      <c r="C7" s="14">
        <v>0</v>
      </c>
      <c r="D7" s="14">
        <v>1</v>
      </c>
      <c r="E7" s="24">
        <v>0</v>
      </c>
    </row>
    <row r="8" spans="1:5" x14ac:dyDescent="0.25">
      <c r="A8" s="22" t="s">
        <v>1182</v>
      </c>
      <c r="B8" s="17"/>
      <c r="C8" s="14">
        <v>1</v>
      </c>
      <c r="D8" s="14">
        <v>0</v>
      </c>
      <c r="E8" s="24">
        <v>1</v>
      </c>
    </row>
    <row r="9" spans="1:5" x14ac:dyDescent="0.25">
      <c r="A9" s="22" t="s">
        <v>610</v>
      </c>
      <c r="B9" s="17"/>
      <c r="C9" s="18"/>
      <c r="D9" s="18"/>
      <c r="E9" s="23"/>
    </row>
    <row r="10" spans="1:5" x14ac:dyDescent="0.25">
      <c r="A10" s="22" t="s">
        <v>1183</v>
      </c>
      <c r="B10" s="17"/>
      <c r="C10" s="18"/>
      <c r="D10" s="18"/>
      <c r="E10" s="23"/>
    </row>
    <row r="11" spans="1:5" x14ac:dyDescent="0.25">
      <c r="A11" s="203" t="s">
        <v>951</v>
      </c>
      <c r="B11" s="204"/>
      <c r="C11" s="32">
        <v>18</v>
      </c>
      <c r="D11" s="32">
        <v>3</v>
      </c>
      <c r="E11" s="32">
        <v>9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/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3" t="s">
        <v>951</v>
      </c>
      <c r="B17" s="204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5</v>
      </c>
    </row>
    <row r="22" spans="1:3" x14ac:dyDescent="0.25">
      <c r="A22" s="22" t="s">
        <v>1180</v>
      </c>
      <c r="B22" s="17"/>
      <c r="C22" s="24">
        <v>6</v>
      </c>
    </row>
    <row r="23" spans="1:3" x14ac:dyDescent="0.25">
      <c r="A23" s="22" t="s">
        <v>1181</v>
      </c>
      <c r="B23" s="17"/>
      <c r="C23" s="24">
        <v>6</v>
      </c>
    </row>
    <row r="24" spans="1:3" x14ac:dyDescent="0.25">
      <c r="A24" s="22" t="s">
        <v>1182</v>
      </c>
      <c r="B24" s="17"/>
      <c r="C24" s="24">
        <v>9</v>
      </c>
    </row>
    <row r="25" spans="1:3" x14ac:dyDescent="0.25">
      <c r="A25" s="22" t="s">
        <v>610</v>
      </c>
      <c r="B25" s="17"/>
      <c r="C25" s="24">
        <v>10</v>
      </c>
    </row>
    <row r="26" spans="1:3" x14ac:dyDescent="0.25">
      <c r="A26" s="22" t="s">
        <v>1183</v>
      </c>
      <c r="B26" s="17"/>
      <c r="C26" s="24">
        <v>5</v>
      </c>
    </row>
    <row r="27" spans="1:3" x14ac:dyDescent="0.25">
      <c r="A27" s="203" t="s">
        <v>951</v>
      </c>
      <c r="B27" s="204"/>
      <c r="C27" s="32">
        <v>41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/>
    </row>
    <row r="32" spans="1:3" x14ac:dyDescent="0.25">
      <c r="A32" s="22" t="s">
        <v>1024</v>
      </c>
      <c r="B32" s="17"/>
      <c r="C32" s="23"/>
    </row>
    <row r="33" spans="1:3" x14ac:dyDescent="0.25">
      <c r="A33" s="22" t="s">
        <v>1189</v>
      </c>
      <c r="B33" s="17"/>
      <c r="C33" s="24">
        <v>38</v>
      </c>
    </row>
    <row r="34" spans="1:3" x14ac:dyDescent="0.25">
      <c r="A34" s="22" t="s">
        <v>1122</v>
      </c>
      <c r="B34" s="17"/>
      <c r="C34" s="24">
        <v>3</v>
      </c>
    </row>
    <row r="35" spans="1:3" x14ac:dyDescent="0.25">
      <c r="A35" s="22" t="s">
        <v>1190</v>
      </c>
      <c r="B35" s="17"/>
      <c r="C35" s="24">
        <v>23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3" t="s">
        <v>951</v>
      </c>
      <c r="B40" s="204"/>
      <c r="C40" s="32">
        <v>64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2</v>
      </c>
    </row>
    <row r="45" spans="1:3" x14ac:dyDescent="0.25">
      <c r="A45" s="22" t="s">
        <v>1180</v>
      </c>
      <c r="B45" s="17"/>
      <c r="C45" s="24">
        <v>8</v>
      </c>
    </row>
    <row r="46" spans="1:3" x14ac:dyDescent="0.25">
      <c r="A46" s="22" t="s">
        <v>1181</v>
      </c>
      <c r="B46" s="17"/>
      <c r="C46" s="24">
        <v>1</v>
      </c>
    </row>
    <row r="47" spans="1:3" x14ac:dyDescent="0.25">
      <c r="A47" s="22" t="s">
        <v>1182</v>
      </c>
      <c r="B47" s="17"/>
      <c r="C47" s="24">
        <v>12</v>
      </c>
    </row>
    <row r="48" spans="1:3" x14ac:dyDescent="0.25">
      <c r="A48" s="22" t="s">
        <v>610</v>
      </c>
      <c r="B48" s="17"/>
      <c r="C48" s="24">
        <v>6</v>
      </c>
    </row>
    <row r="49" spans="1:3" x14ac:dyDescent="0.25">
      <c r="A49" s="22" t="s">
        <v>1183</v>
      </c>
      <c r="B49" s="17"/>
      <c r="C49" s="24">
        <v>8</v>
      </c>
    </row>
    <row r="50" spans="1:3" x14ac:dyDescent="0.25">
      <c r="A50" s="203" t="s">
        <v>951</v>
      </c>
      <c r="B50" s="204"/>
      <c r="C50" s="32">
        <v>37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4">
        <v>1</v>
      </c>
    </row>
    <row r="54" spans="1:3" x14ac:dyDescent="0.25">
      <c r="A54" s="188"/>
      <c r="B54" s="13" t="s">
        <v>77</v>
      </c>
      <c r="C54" s="24">
        <v>0</v>
      </c>
    </row>
    <row r="55" spans="1:3" x14ac:dyDescent="0.25">
      <c r="A55" s="186" t="s">
        <v>1180</v>
      </c>
      <c r="B55" s="13" t="s">
        <v>76</v>
      </c>
      <c r="C55" s="24">
        <v>3</v>
      </c>
    </row>
    <row r="56" spans="1:3" x14ac:dyDescent="0.25">
      <c r="A56" s="188"/>
      <c r="B56" s="13" t="s">
        <v>77</v>
      </c>
      <c r="C56" s="24">
        <v>0</v>
      </c>
    </row>
    <row r="57" spans="1:3" x14ac:dyDescent="0.25">
      <c r="A57" s="186" t="s">
        <v>1181</v>
      </c>
      <c r="B57" s="13" t="s">
        <v>76</v>
      </c>
      <c r="C57" s="24">
        <v>0</v>
      </c>
    </row>
    <row r="58" spans="1:3" x14ac:dyDescent="0.25">
      <c r="A58" s="188"/>
      <c r="B58" s="13" t="s">
        <v>77</v>
      </c>
      <c r="C58" s="24">
        <v>0</v>
      </c>
    </row>
    <row r="59" spans="1:3" x14ac:dyDescent="0.25">
      <c r="A59" s="186" t="s">
        <v>1182</v>
      </c>
      <c r="B59" s="13" t="s">
        <v>76</v>
      </c>
      <c r="C59" s="24">
        <v>7</v>
      </c>
    </row>
    <row r="60" spans="1:3" x14ac:dyDescent="0.25">
      <c r="A60" s="188"/>
      <c r="B60" s="13" t="s">
        <v>77</v>
      </c>
      <c r="C60" s="24">
        <v>1</v>
      </c>
    </row>
    <row r="61" spans="1:3" x14ac:dyDescent="0.25">
      <c r="A61" s="186" t="s">
        <v>610</v>
      </c>
      <c r="B61" s="13" t="s">
        <v>76</v>
      </c>
      <c r="C61" s="24">
        <v>0</v>
      </c>
    </row>
    <row r="62" spans="1:3" x14ac:dyDescent="0.25">
      <c r="A62" s="188"/>
      <c r="B62" s="13" t="s">
        <v>77</v>
      </c>
      <c r="C62" s="24">
        <v>2</v>
      </c>
    </row>
    <row r="63" spans="1:3" x14ac:dyDescent="0.25">
      <c r="A63" s="186" t="s">
        <v>1183</v>
      </c>
      <c r="B63" s="13" t="s">
        <v>76</v>
      </c>
      <c r="C63" s="24">
        <v>4</v>
      </c>
    </row>
    <row r="64" spans="1:3" x14ac:dyDescent="0.25">
      <c r="A64" s="188"/>
      <c r="B64" s="13" t="s">
        <v>77</v>
      </c>
      <c r="C64" s="24">
        <v>0</v>
      </c>
    </row>
    <row r="65" spans="1:3" x14ac:dyDescent="0.25">
      <c r="A65" s="203" t="s">
        <v>951</v>
      </c>
      <c r="B65" s="204"/>
      <c r="C65" s="32">
        <v>18</v>
      </c>
    </row>
  </sheetData>
  <sheetProtection algorithmName="SHA-512" hashValue="P/KWqhKbxRfqLZ9Rbq4Apu/QuDyN6vcJQNtUMyZym+OIix2bXGRrW+WpVtF2eyoJI0rp6nQM2k33ZcHAgk1TSA==" saltValue="j0OSOcr7R+nS+Kbo/TYmF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9" t="s">
        <v>1198</v>
      </c>
      <c r="C5" s="45">
        <v>10</v>
      </c>
      <c r="D5" s="45">
        <v>0</v>
      </c>
      <c r="E5" s="45">
        <v>0</v>
      </c>
      <c r="F5" s="40">
        <v>0</v>
      </c>
    </row>
    <row r="6" spans="1:6" x14ac:dyDescent="0.25">
      <c r="A6" s="197"/>
      <c r="B6" s="39" t="s">
        <v>1199</v>
      </c>
      <c r="C6" s="45">
        <v>0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0</v>
      </c>
      <c r="D7" s="45">
        <v>0</v>
      </c>
      <c r="E7" s="45">
        <v>1</v>
      </c>
      <c r="F7" s="40">
        <v>0</v>
      </c>
    </row>
    <row r="8" spans="1:6" ht="22.5" x14ac:dyDescent="0.25">
      <c r="A8" s="195" t="s">
        <v>1202</v>
      </c>
      <c r="B8" s="39" t="s">
        <v>1203</v>
      </c>
      <c r="C8" s="45">
        <v>6</v>
      </c>
      <c r="D8" s="45">
        <v>9</v>
      </c>
      <c r="E8" s="45">
        <v>5</v>
      </c>
      <c r="F8" s="40">
        <v>0</v>
      </c>
    </row>
    <row r="9" spans="1:6" ht="22.5" x14ac:dyDescent="0.25">
      <c r="A9" s="196"/>
      <c r="B9" s="39" t="s">
        <v>1204</v>
      </c>
      <c r="C9" s="45">
        <v>1</v>
      </c>
      <c r="D9" s="45">
        <v>1</v>
      </c>
      <c r="E9" s="45">
        <v>0</v>
      </c>
      <c r="F9" s="40">
        <v>0</v>
      </c>
    </row>
    <row r="10" spans="1:6" ht="22.5" x14ac:dyDescent="0.25">
      <c r="A10" s="197"/>
      <c r="B10" s="39" t="s">
        <v>1205</v>
      </c>
      <c r="C10" s="45">
        <v>0</v>
      </c>
      <c r="D10" s="45">
        <v>0</v>
      </c>
      <c r="E10" s="45">
        <v>0</v>
      </c>
      <c r="F10" s="40">
        <v>0</v>
      </c>
    </row>
    <row r="11" spans="1:6" ht="22.5" x14ac:dyDescent="0.25">
      <c r="A11" s="195" t="s">
        <v>1206</v>
      </c>
      <c r="B11" s="39" t="s">
        <v>1207</v>
      </c>
      <c r="C11" s="45">
        <v>0</v>
      </c>
      <c r="D11" s="45">
        <v>1</v>
      </c>
      <c r="E11" s="45">
        <v>0</v>
      </c>
      <c r="F11" s="40">
        <v>0</v>
      </c>
    </row>
    <row r="12" spans="1:6" x14ac:dyDescent="0.25">
      <c r="A12" s="196"/>
      <c r="B12" s="39" t="s">
        <v>1208</v>
      </c>
      <c r="C12" s="45">
        <v>1</v>
      </c>
      <c r="D12" s="45">
        <v>2</v>
      </c>
      <c r="E12" s="45">
        <v>0</v>
      </c>
      <c r="F12" s="40">
        <v>0</v>
      </c>
    </row>
    <row r="13" spans="1:6" ht="22.5" x14ac:dyDescent="0.25">
      <c r="A13" s="197"/>
      <c r="B13" s="39" t="s">
        <v>1209</v>
      </c>
      <c r="C13" s="45">
        <v>14</v>
      </c>
      <c r="D13" s="45">
        <v>3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1</v>
      </c>
      <c r="D14" s="45">
        <v>0</v>
      </c>
      <c r="E14" s="45">
        <v>0</v>
      </c>
      <c r="F14" s="40">
        <v>0</v>
      </c>
    </row>
    <row r="15" spans="1:6" x14ac:dyDescent="0.25">
      <c r="A15" s="195" t="s">
        <v>1212</v>
      </c>
      <c r="B15" s="39" t="s">
        <v>1213</v>
      </c>
      <c r="C15" s="45">
        <v>566</v>
      </c>
      <c r="D15" s="45">
        <v>35</v>
      </c>
      <c r="E15" s="45">
        <v>1</v>
      </c>
      <c r="F15" s="40">
        <v>3</v>
      </c>
    </row>
    <row r="16" spans="1:6" x14ac:dyDescent="0.25">
      <c r="A16" s="196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2.5" x14ac:dyDescent="0.25">
      <c r="A17" s="196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25">
      <c r="A18" s="196"/>
      <c r="B18" s="39" t="s">
        <v>1216</v>
      </c>
      <c r="C18" s="45">
        <v>3</v>
      </c>
      <c r="D18" s="45">
        <v>0</v>
      </c>
      <c r="E18" s="45">
        <v>0</v>
      </c>
      <c r="F18" s="40">
        <v>0</v>
      </c>
    </row>
    <row r="19" spans="1:6" ht="22.5" x14ac:dyDescent="0.25">
      <c r="A19" s="197"/>
      <c r="B19" s="39" t="s">
        <v>1217</v>
      </c>
      <c r="C19" s="45">
        <v>0</v>
      </c>
      <c r="D19" s="45">
        <v>0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1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25">
      <c r="A22" s="193" t="s">
        <v>951</v>
      </c>
      <c r="B22" s="194"/>
      <c r="C22" s="46">
        <v>603</v>
      </c>
      <c r="D22" s="46">
        <v>51</v>
      </c>
      <c r="E22" s="46">
        <v>7</v>
      </c>
      <c r="F22" s="46">
        <v>3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3</v>
      </c>
    </row>
    <row r="26" spans="1:6" x14ac:dyDescent="0.25">
      <c r="A26" s="43" t="s">
        <v>109</v>
      </c>
      <c r="B26" s="17"/>
      <c r="C26" s="40">
        <v>1</v>
      </c>
    </row>
    <row r="27" spans="1:6" x14ac:dyDescent="0.25">
      <c r="A27" s="43" t="s">
        <v>1055</v>
      </c>
      <c r="B27" s="17"/>
      <c r="C27" s="40">
        <v>2</v>
      </c>
    </row>
    <row r="28" spans="1:6" x14ac:dyDescent="0.25">
      <c r="A28" s="193" t="s">
        <v>951</v>
      </c>
      <c r="B28" s="194"/>
      <c r="C28" s="46">
        <v>6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1</v>
      </c>
    </row>
    <row r="33" spans="1:3" x14ac:dyDescent="0.25">
      <c r="A33" s="43" t="s">
        <v>1224</v>
      </c>
      <c r="B33" s="17"/>
      <c r="C33" s="40">
        <v>5</v>
      </c>
    </row>
    <row r="34" spans="1:3" x14ac:dyDescent="0.25">
      <c r="A34" s="43" t="s">
        <v>77</v>
      </c>
      <c r="B34" s="17"/>
      <c r="C34" s="40">
        <v>1</v>
      </c>
    </row>
    <row r="35" spans="1:3" x14ac:dyDescent="0.25">
      <c r="A35" s="193" t="s">
        <v>951</v>
      </c>
      <c r="B35" s="194"/>
      <c r="C35" s="46">
        <v>7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39</v>
      </c>
    </row>
    <row r="40" spans="1:3" x14ac:dyDescent="0.25">
      <c r="A40" s="43" t="s">
        <v>1227</v>
      </c>
      <c r="B40" s="17"/>
      <c r="C40" s="40">
        <v>6</v>
      </c>
    </row>
    <row r="41" spans="1:3" x14ac:dyDescent="0.25">
      <c r="A41" s="193" t="s">
        <v>951</v>
      </c>
      <c r="B41" s="194"/>
      <c r="C41" s="46">
        <v>45</v>
      </c>
    </row>
    <row r="42" spans="1:3" ht="15.95" customHeight="1" x14ac:dyDescent="0.25"/>
  </sheetData>
  <sheetProtection algorithmName="SHA-512" hashValue="D30DteVpdZlyN8Qo4qMnl10kMBm/LkD1RT8HdlnAdc5TEVVZbzZyMksBxVH5zDseJQgEa2CHwBMxmV9DyTAfDA==" saltValue="7Yv7xtfso5vyBKQjTEtqa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2549</v>
      </c>
      <c r="D5" s="14">
        <v>3287</v>
      </c>
      <c r="E5" s="15">
        <v>-0.22452083967143299</v>
      </c>
    </row>
    <row r="6" spans="1:5" x14ac:dyDescent="0.25">
      <c r="A6" s="180"/>
      <c r="B6" s="13" t="s">
        <v>1232</v>
      </c>
      <c r="C6" s="14">
        <v>1110</v>
      </c>
      <c r="D6" s="14">
        <v>1690</v>
      </c>
      <c r="E6" s="15">
        <v>-0.34319526627218899</v>
      </c>
    </row>
    <row r="7" spans="1:5" x14ac:dyDescent="0.25">
      <c r="A7" s="181"/>
      <c r="B7" s="13" t="s">
        <v>1233</v>
      </c>
      <c r="C7" s="14">
        <v>752</v>
      </c>
      <c r="D7" s="14">
        <v>845</v>
      </c>
      <c r="E7" s="15">
        <v>-0.110059171597633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220</v>
      </c>
      <c r="D11" s="14">
        <v>176</v>
      </c>
      <c r="E11" s="15">
        <v>0.25</v>
      </c>
    </row>
    <row r="12" spans="1:5" x14ac:dyDescent="0.25">
      <c r="A12" s="180"/>
      <c r="B12" s="13" t="s">
        <v>1237</v>
      </c>
      <c r="C12" s="14">
        <v>1</v>
      </c>
      <c r="D12" s="14">
        <v>0</v>
      </c>
      <c r="E12" s="15">
        <v>1</v>
      </c>
    </row>
    <row r="13" spans="1:5" x14ac:dyDescent="0.25">
      <c r="A13" s="180"/>
      <c r="B13" s="13" t="s">
        <v>1238</v>
      </c>
      <c r="C13" s="14">
        <v>997</v>
      </c>
      <c r="D13" s="14">
        <v>1016</v>
      </c>
      <c r="E13" s="15">
        <v>-1.8700787401574801E-2</v>
      </c>
    </row>
    <row r="14" spans="1:5" x14ac:dyDescent="0.25">
      <c r="A14" s="180"/>
      <c r="B14" s="13" t="s">
        <v>1239</v>
      </c>
      <c r="C14" s="14">
        <v>115</v>
      </c>
      <c r="D14" s="14">
        <v>131</v>
      </c>
      <c r="E14" s="15">
        <v>-0.122137404580153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17</v>
      </c>
      <c r="D16" s="14">
        <v>21</v>
      </c>
      <c r="E16" s="15">
        <v>-0.19047619047618999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220</v>
      </c>
      <c r="D30" s="14">
        <v>181</v>
      </c>
      <c r="E30" s="15">
        <v>0.21546961325966901</v>
      </c>
    </row>
    <row r="31" spans="1:5" x14ac:dyDescent="0.25">
      <c r="A31" s="180"/>
      <c r="B31" s="13" t="s">
        <v>1253</v>
      </c>
      <c r="C31" s="14">
        <v>120</v>
      </c>
      <c r="D31" s="14">
        <v>111</v>
      </c>
      <c r="E31" s="15">
        <v>8.1081081081081099E-2</v>
      </c>
    </row>
    <row r="32" spans="1:5" x14ac:dyDescent="0.25">
      <c r="A32" s="181"/>
      <c r="B32" s="13" t="s">
        <v>1254</v>
      </c>
      <c r="C32" s="14">
        <v>71</v>
      </c>
      <c r="D32" s="14">
        <v>67</v>
      </c>
      <c r="E32" s="15">
        <v>5.9701492537313397E-2</v>
      </c>
    </row>
  </sheetData>
  <sheetProtection algorithmName="SHA-512" hashValue="3J/pn+bvO30ANqOCkSOx9yH1gsBwZyp2HsbgSFv+H9BUeCVVnBuzrt5M+4qToy2HWAPrjYHBXib//JRRvQvMig==" saltValue="9q+V0dgxE47OaQEY7Niud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1</v>
      </c>
      <c r="D7" s="14">
        <v>0</v>
      </c>
      <c r="E7" s="15">
        <v>1</v>
      </c>
    </row>
    <row r="8" spans="1:5" x14ac:dyDescent="0.25">
      <c r="A8" s="180"/>
      <c r="B8" s="13" t="s">
        <v>1261</v>
      </c>
      <c r="C8" s="14">
        <v>21</v>
      </c>
      <c r="D8" s="14">
        <v>24</v>
      </c>
      <c r="E8" s="15">
        <v>-0.125</v>
      </c>
    </row>
    <row r="9" spans="1:5" x14ac:dyDescent="0.25">
      <c r="A9" s="180"/>
      <c r="B9" s="13" t="s">
        <v>1262</v>
      </c>
      <c r="C9" s="14">
        <v>1</v>
      </c>
      <c r="D9" s="14">
        <v>1</v>
      </c>
      <c r="E9" s="15">
        <v>0</v>
      </c>
    </row>
    <row r="10" spans="1:5" x14ac:dyDescent="0.25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0"/>
      <c r="B11" s="13" t="s">
        <v>1264</v>
      </c>
      <c r="C11" s="14">
        <v>4</v>
      </c>
      <c r="D11" s="14">
        <v>1</v>
      </c>
      <c r="E11" s="15">
        <v>3</v>
      </c>
    </row>
    <row r="12" spans="1:5" x14ac:dyDescent="0.25">
      <c r="A12" s="180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80"/>
      <c r="B13" s="13" t="s">
        <v>1266</v>
      </c>
      <c r="C13" s="14">
        <v>1</v>
      </c>
      <c r="D13" s="14">
        <v>0</v>
      </c>
      <c r="E13" s="15">
        <v>1</v>
      </c>
    </row>
    <row r="14" spans="1:5" x14ac:dyDescent="0.25">
      <c r="A14" s="180"/>
      <c r="B14" s="13" t="s">
        <v>1267</v>
      </c>
      <c r="C14" s="14">
        <v>38</v>
      </c>
      <c r="D14" s="14">
        <v>1</v>
      </c>
      <c r="E14" s="15">
        <v>37</v>
      </c>
    </row>
    <row r="15" spans="1:5" x14ac:dyDescent="0.25">
      <c r="A15" s="180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106</v>
      </c>
      <c r="C16" s="14">
        <v>301</v>
      </c>
      <c r="D16" s="14">
        <v>239</v>
      </c>
      <c r="E16" s="15">
        <v>0.25941422594142199</v>
      </c>
    </row>
  </sheetData>
  <sheetProtection algorithmName="SHA-512" hashValue="2kG48wd8yQZ1iCPzC6AgmKErWwjcpezcp3Ji93ZsJTgFZUeOf0yrsCUFH3jARpYwjnTRnu6ZZmzxzN7Ehaor1A==" saltValue="iZm5bBHnPiBsZR8k91HCv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9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0"/>
      <c r="B5" s="53" t="s">
        <v>1023</v>
      </c>
      <c r="C5" s="54">
        <v>23</v>
      </c>
      <c r="D5" s="54">
        <v>0</v>
      </c>
      <c r="E5" s="54">
        <v>42</v>
      </c>
      <c r="F5" s="54">
        <v>0</v>
      </c>
      <c r="G5" s="54">
        <v>0</v>
      </c>
      <c r="H5" s="54">
        <v>87</v>
      </c>
      <c r="I5" s="54">
        <v>0</v>
      </c>
      <c r="J5" s="54">
        <v>8</v>
      </c>
      <c r="K5" s="54">
        <v>0</v>
      </c>
      <c r="L5" s="55">
        <v>0</v>
      </c>
    </row>
    <row r="6" spans="1:12" x14ac:dyDescent="0.25">
      <c r="A6" s="180"/>
      <c r="B6" s="53" t="s">
        <v>1282</v>
      </c>
      <c r="C6" s="54">
        <v>0</v>
      </c>
      <c r="D6" s="54">
        <v>0</v>
      </c>
      <c r="E6" s="54">
        <v>1</v>
      </c>
      <c r="F6" s="54">
        <v>0</v>
      </c>
      <c r="G6" s="54">
        <v>0</v>
      </c>
      <c r="H6" s="54">
        <v>11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1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0"/>
      <c r="B9" s="53" t="s">
        <v>1286</v>
      </c>
      <c r="C9" s="54">
        <v>0</v>
      </c>
      <c r="D9" s="54">
        <v>0</v>
      </c>
      <c r="E9" s="54">
        <v>1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0"/>
      <c r="B10" s="53" t="s">
        <v>1287</v>
      </c>
      <c r="C10" s="54">
        <v>3</v>
      </c>
      <c r="D10" s="54">
        <v>0</v>
      </c>
      <c r="E10" s="54">
        <v>23</v>
      </c>
      <c r="F10" s="54">
        <v>0</v>
      </c>
      <c r="G10" s="54">
        <v>0</v>
      </c>
      <c r="H10" s="54">
        <v>23</v>
      </c>
      <c r="I10" s="54">
        <v>0</v>
      </c>
      <c r="J10" s="54">
        <v>3</v>
      </c>
      <c r="K10" s="54">
        <v>0</v>
      </c>
      <c r="L10" s="55">
        <v>0</v>
      </c>
    </row>
    <row r="11" spans="1:12" x14ac:dyDescent="0.25">
      <c r="A11" s="180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0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0"/>
      <c r="B24" s="53" t="s">
        <v>1301</v>
      </c>
      <c r="C24" s="54">
        <v>7</v>
      </c>
      <c r="D24" s="54">
        <v>0</v>
      </c>
      <c r="E24" s="54">
        <v>5</v>
      </c>
      <c r="F24" s="54">
        <v>0</v>
      </c>
      <c r="G24" s="54">
        <v>0</v>
      </c>
      <c r="H24" s="54">
        <v>6</v>
      </c>
      <c r="I24" s="54">
        <v>0</v>
      </c>
      <c r="J24" s="54">
        <v>1</v>
      </c>
      <c r="K24" s="54">
        <v>0</v>
      </c>
      <c r="L24" s="55">
        <v>0</v>
      </c>
    </row>
    <row r="25" spans="1:12" x14ac:dyDescent="0.25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0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3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0"/>
      <c r="B38" s="53" t="s">
        <v>1315</v>
      </c>
      <c r="C38" s="54">
        <v>0</v>
      </c>
      <c r="D38" s="54">
        <v>0</v>
      </c>
      <c r="E38" s="54">
        <v>2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0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0"/>
      <c r="B42" s="53" t="s">
        <v>1319</v>
      </c>
      <c r="C42" s="54">
        <v>1</v>
      </c>
      <c r="D42" s="54">
        <v>0</v>
      </c>
      <c r="E42" s="54">
        <v>0</v>
      </c>
      <c r="F42" s="54">
        <v>0</v>
      </c>
      <c r="G42" s="54">
        <v>0</v>
      </c>
      <c r="H42" s="54">
        <v>2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0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0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0"/>
      <c r="B62" s="53" t="s">
        <v>1339</v>
      </c>
      <c r="C62" s="54">
        <v>0</v>
      </c>
      <c r="D62" s="54">
        <v>0</v>
      </c>
      <c r="E62" s="54">
        <v>1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0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0"/>
      <c r="B70" s="53" t="s">
        <v>1347</v>
      </c>
      <c r="C70" s="54">
        <v>2</v>
      </c>
      <c r="D70" s="54">
        <v>0</v>
      </c>
      <c r="E70" s="54">
        <v>0</v>
      </c>
      <c r="F70" s="54">
        <v>0</v>
      </c>
      <c r="G70" s="54">
        <v>0</v>
      </c>
      <c r="H70" s="54">
        <v>6</v>
      </c>
      <c r="I70" s="54">
        <v>0</v>
      </c>
      <c r="J70" s="54">
        <v>1</v>
      </c>
      <c r="K70" s="54">
        <v>0</v>
      </c>
      <c r="L70" s="55">
        <v>0</v>
      </c>
    </row>
    <row r="71" spans="1:12" x14ac:dyDescent="0.25">
      <c r="A71" s="180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0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0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0"/>
      <c r="B80" s="53" t="s">
        <v>1357</v>
      </c>
      <c r="C80" s="54">
        <v>2</v>
      </c>
      <c r="D80" s="54">
        <v>0</v>
      </c>
      <c r="E80" s="54">
        <v>3</v>
      </c>
      <c r="F80" s="54">
        <v>0</v>
      </c>
      <c r="G80" s="54">
        <v>0</v>
      </c>
      <c r="H80" s="54">
        <v>6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0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0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2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0"/>
      <c r="B102" s="53" t="s">
        <v>1379</v>
      </c>
      <c r="C102" s="54">
        <v>1</v>
      </c>
      <c r="D102" s="54">
        <v>0</v>
      </c>
      <c r="E102" s="54">
        <v>0</v>
      </c>
      <c r="F102" s="54">
        <v>0</v>
      </c>
      <c r="G102" s="54">
        <v>0</v>
      </c>
      <c r="H102" s="54">
        <v>2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0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0"/>
      <c r="B129" s="53" t="s">
        <v>1406</v>
      </c>
      <c r="C129" s="54">
        <v>1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1</v>
      </c>
      <c r="K129" s="54">
        <v>0</v>
      </c>
      <c r="L129" s="55">
        <v>0</v>
      </c>
    </row>
    <row r="130" spans="1:12" x14ac:dyDescent="0.25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0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0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1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0"/>
      <c r="B145" s="53" t="s">
        <v>1422</v>
      </c>
      <c r="C145" s="54">
        <v>1</v>
      </c>
      <c r="D145" s="54">
        <v>0</v>
      </c>
      <c r="E145" s="54">
        <v>0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0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1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0"/>
      <c r="B159" s="53" t="s">
        <v>1436</v>
      </c>
      <c r="C159" s="54">
        <v>0</v>
      </c>
      <c r="D159" s="54">
        <v>0</v>
      </c>
      <c r="E159" s="54">
        <v>2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0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0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1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0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0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0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0"/>
      <c r="B186" s="53" t="s">
        <v>1463</v>
      </c>
      <c r="C186" s="54">
        <v>1</v>
      </c>
      <c r="D186" s="54">
        <v>0</v>
      </c>
      <c r="E186" s="54">
        <v>0</v>
      </c>
      <c r="F186" s="54">
        <v>0</v>
      </c>
      <c r="G186" s="54">
        <v>0</v>
      </c>
      <c r="H186" s="54">
        <v>11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0"/>
      <c r="B187" s="53" t="s">
        <v>1464</v>
      </c>
      <c r="C187" s="54">
        <v>3</v>
      </c>
      <c r="D187" s="54">
        <v>0</v>
      </c>
      <c r="E187" s="54">
        <v>2</v>
      </c>
      <c r="F187" s="54">
        <v>0</v>
      </c>
      <c r="G187" s="54">
        <v>0</v>
      </c>
      <c r="H187" s="54">
        <v>7</v>
      </c>
      <c r="I187" s="54">
        <v>0</v>
      </c>
      <c r="J187" s="54">
        <v>2</v>
      </c>
      <c r="K187" s="54">
        <v>0</v>
      </c>
      <c r="L187" s="55">
        <v>0</v>
      </c>
    </row>
    <row r="188" spans="1:12" x14ac:dyDescent="0.25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0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0"/>
      <c r="B190" s="53" t="s">
        <v>1467</v>
      </c>
      <c r="C190" s="54">
        <v>0</v>
      </c>
      <c r="D190" s="54">
        <v>0</v>
      </c>
      <c r="E190" s="54">
        <v>1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0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0"/>
      <c r="B192" s="53" t="s">
        <v>1469</v>
      </c>
      <c r="C192" s="54">
        <v>1</v>
      </c>
      <c r="D192" s="54">
        <v>0</v>
      </c>
      <c r="E192" s="54">
        <v>0</v>
      </c>
      <c r="F192" s="54">
        <v>0</v>
      </c>
      <c r="G192" s="54">
        <v>0</v>
      </c>
      <c r="H192" s="54">
        <v>7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0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0"/>
      <c r="B202" s="53" t="s">
        <v>1479</v>
      </c>
      <c r="C202" s="54">
        <v>0</v>
      </c>
      <c r="D202" s="54">
        <v>0</v>
      </c>
      <c r="E202" s="54">
        <v>1</v>
      </c>
      <c r="F202" s="54">
        <v>0</v>
      </c>
      <c r="G202" s="54">
        <v>0</v>
      </c>
      <c r="H202" s="54">
        <v>6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1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0"/>
      <c r="B228" s="53" t="s">
        <v>1505</v>
      </c>
      <c r="C228" s="54">
        <v>0</v>
      </c>
      <c r="D228" s="54">
        <v>0</v>
      </c>
      <c r="E228" s="54">
        <v>1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0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0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0"/>
      <c r="B261" s="53" t="s">
        <v>1539</v>
      </c>
      <c r="C261" s="54">
        <v>0</v>
      </c>
      <c r="D261" s="54">
        <v>0</v>
      </c>
      <c r="E261" s="54">
        <v>1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0"/>
      <c r="B262" s="53" t="s">
        <v>1540</v>
      </c>
      <c r="C262" s="54">
        <v>20</v>
      </c>
      <c r="D262" s="54">
        <v>0</v>
      </c>
      <c r="E262" s="54">
        <v>5</v>
      </c>
      <c r="F262" s="54">
        <v>0</v>
      </c>
      <c r="G262" s="54">
        <v>0</v>
      </c>
      <c r="H262" s="54">
        <v>72</v>
      </c>
      <c r="I262" s="54">
        <v>0</v>
      </c>
      <c r="J262" s="54">
        <v>4</v>
      </c>
      <c r="K262" s="54">
        <v>0</v>
      </c>
      <c r="L262" s="55">
        <v>0</v>
      </c>
    </row>
    <row r="263" spans="1:12" x14ac:dyDescent="0.25">
      <c r="A263" s="180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0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0"/>
      <c r="B266" s="53" t="s">
        <v>1544</v>
      </c>
      <c r="C266" s="54">
        <v>1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0"/>
      <c r="B267" s="53" t="s">
        <v>1545</v>
      </c>
      <c r="C267" s="54">
        <v>1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0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0"/>
      <c r="B269" s="53" t="s">
        <v>1547</v>
      </c>
      <c r="C269" s="54">
        <v>0</v>
      </c>
      <c r="D269" s="54">
        <v>0</v>
      </c>
      <c r="E269" s="54">
        <v>2</v>
      </c>
      <c r="F269" s="54">
        <v>0</v>
      </c>
      <c r="G269" s="54">
        <v>0</v>
      </c>
      <c r="H269" s="54">
        <v>1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0"/>
      <c r="B270" s="53" t="s">
        <v>1548</v>
      </c>
      <c r="C270" s="54">
        <v>0</v>
      </c>
      <c r="D270" s="54">
        <v>0</v>
      </c>
      <c r="E270" s="54">
        <v>3</v>
      </c>
      <c r="F270" s="54">
        <v>0</v>
      </c>
      <c r="G270" s="54">
        <v>0</v>
      </c>
      <c r="H270" s="54">
        <v>2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0"/>
      <c r="B271" s="53" t="s">
        <v>961</v>
      </c>
      <c r="C271" s="54">
        <v>1</v>
      </c>
      <c r="D271" s="54">
        <v>0</v>
      </c>
      <c r="E271" s="54">
        <v>2</v>
      </c>
      <c r="F271" s="54">
        <v>0</v>
      </c>
      <c r="G271" s="54">
        <v>0</v>
      </c>
      <c r="H271" s="54">
        <v>8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0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1</v>
      </c>
      <c r="I273" s="54">
        <v>0</v>
      </c>
      <c r="J273" s="54">
        <v>1</v>
      </c>
      <c r="K273" s="54">
        <v>0</v>
      </c>
      <c r="L273" s="55">
        <v>0</v>
      </c>
    </row>
    <row r="274" spans="1:12" x14ac:dyDescent="0.25">
      <c r="A274" s="180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1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0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0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3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0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1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0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0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1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0"/>
      <c r="B285" s="53" t="s">
        <v>921</v>
      </c>
      <c r="C285" s="54">
        <v>0</v>
      </c>
      <c r="D285" s="54">
        <v>0</v>
      </c>
      <c r="E285" s="54">
        <v>1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0"/>
      <c r="B287" s="53" t="s">
        <v>1562</v>
      </c>
      <c r="C287" s="54">
        <v>0</v>
      </c>
      <c r="D287" s="54">
        <v>0</v>
      </c>
      <c r="E287" s="54">
        <v>28</v>
      </c>
      <c r="F287" s="54">
        <v>0</v>
      </c>
      <c r="G287" s="54">
        <v>0</v>
      </c>
      <c r="H287" s="54">
        <v>0</v>
      </c>
      <c r="I287" s="54">
        <v>0</v>
      </c>
      <c r="J287" s="54">
        <v>3</v>
      </c>
      <c r="K287" s="54">
        <v>0</v>
      </c>
      <c r="L287" s="55">
        <v>0</v>
      </c>
    </row>
    <row r="288" spans="1:12" x14ac:dyDescent="0.25">
      <c r="A288" s="180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43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1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4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49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17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2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1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6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6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AISu20VOSXq6mlDFkAXt8YApKAeYZhrBFjGnB6/pKNM7CKOH1hV72gvnoC5QwsCSy6Xaz3Yx8/eqkeAmvO/6zw==" saltValue="tWL9Tky9r8yntA3HQT5Ib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17</v>
      </c>
      <c r="D5" s="45">
        <v>125</v>
      </c>
      <c r="E5" s="57">
        <v>-0.86399999999999999</v>
      </c>
    </row>
    <row r="6" spans="1:5" ht="22.5" x14ac:dyDescent="0.25">
      <c r="A6" s="38" t="s">
        <v>1587</v>
      </c>
      <c r="B6" s="44" t="s">
        <v>1588</v>
      </c>
      <c r="C6" s="18"/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26</v>
      </c>
      <c r="D7" s="45">
        <v>54</v>
      </c>
      <c r="E7" s="57">
        <v>-0.51851851851851805</v>
      </c>
    </row>
    <row r="8" spans="1:5" ht="22.5" x14ac:dyDescent="0.25">
      <c r="A8" s="38" t="s">
        <v>1587</v>
      </c>
      <c r="B8" s="44" t="s">
        <v>1590</v>
      </c>
      <c r="C8" s="45">
        <v>83</v>
      </c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5</v>
      </c>
      <c r="D9" s="45">
        <v>4</v>
      </c>
      <c r="E9" s="57">
        <v>0.25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25">
      <c r="A11" s="38" t="s">
        <v>1593</v>
      </c>
      <c r="B11" s="17"/>
      <c r="C11" s="45">
        <v>120</v>
      </c>
      <c r="D11" s="45">
        <v>123</v>
      </c>
      <c r="E11" s="57">
        <v>-2.4390243902439001E-2</v>
      </c>
    </row>
    <row r="12" spans="1:5" x14ac:dyDescent="0.25">
      <c r="A12" s="38" t="s">
        <v>1594</v>
      </c>
      <c r="B12" s="17"/>
      <c r="C12" s="45">
        <v>45</v>
      </c>
      <c r="D12" s="18"/>
      <c r="E12" s="57">
        <v>0</v>
      </c>
    </row>
    <row r="13" spans="1:5" x14ac:dyDescent="0.25">
      <c r="A13" s="195" t="s">
        <v>1595</v>
      </c>
      <c r="B13" s="44" t="s">
        <v>1596</v>
      </c>
      <c r="C13" s="45">
        <v>4</v>
      </c>
      <c r="D13" s="18"/>
      <c r="E13" s="57">
        <v>0</v>
      </c>
    </row>
    <row r="14" spans="1:5" x14ac:dyDescent="0.25">
      <c r="A14" s="197"/>
      <c r="B14" s="44" t="s">
        <v>1597</v>
      </c>
      <c r="C14" s="18"/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25">
      <c r="A18" s="199"/>
      <c r="B18" s="44" t="s">
        <v>1601</v>
      </c>
      <c r="C18" s="45">
        <v>14</v>
      </c>
      <c r="D18" s="45">
        <v>24</v>
      </c>
      <c r="E18" s="40">
        <v>1</v>
      </c>
    </row>
    <row r="19" spans="1:5" x14ac:dyDescent="0.25">
      <c r="A19" s="199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9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9"/>
      <c r="B21" s="44" t="s">
        <v>1604</v>
      </c>
      <c r="C21" s="45">
        <v>0</v>
      </c>
      <c r="D21" s="45">
        <v>0</v>
      </c>
      <c r="E21" s="40">
        <v>0</v>
      </c>
    </row>
    <row r="22" spans="1:5" x14ac:dyDescent="0.25">
      <c r="A22" s="199"/>
      <c r="B22" s="44" t="s">
        <v>975</v>
      </c>
      <c r="C22" s="45">
        <v>615</v>
      </c>
      <c r="D22" s="45">
        <v>691</v>
      </c>
      <c r="E22" s="40">
        <v>0</v>
      </c>
    </row>
    <row r="23" spans="1:5" x14ac:dyDescent="0.25">
      <c r="A23" s="199"/>
      <c r="B23" s="44" t="s">
        <v>1605</v>
      </c>
      <c r="C23" s="45">
        <v>0</v>
      </c>
      <c r="D23" s="45">
        <v>0</v>
      </c>
      <c r="E23" s="40">
        <v>0</v>
      </c>
    </row>
    <row r="24" spans="1:5" x14ac:dyDescent="0.25">
      <c r="A24" s="199"/>
      <c r="B24" s="44" t="s">
        <v>1606</v>
      </c>
      <c r="C24" s="45">
        <v>3</v>
      </c>
      <c r="D24" s="45">
        <v>0</v>
      </c>
      <c r="E24" s="40">
        <v>0</v>
      </c>
    </row>
    <row r="25" spans="1:5" x14ac:dyDescent="0.25">
      <c r="A25" s="199"/>
      <c r="B25" s="44" t="s">
        <v>1607</v>
      </c>
      <c r="C25" s="45">
        <v>1</v>
      </c>
      <c r="D25" s="45">
        <v>5</v>
      </c>
      <c r="E25" s="40">
        <v>0</v>
      </c>
    </row>
    <row r="26" spans="1:5" x14ac:dyDescent="0.25">
      <c r="A26" s="199"/>
      <c r="B26" s="44" t="s">
        <v>1608</v>
      </c>
      <c r="C26" s="45">
        <v>20</v>
      </c>
      <c r="D26" s="45">
        <v>23</v>
      </c>
      <c r="E26" s="40">
        <v>0</v>
      </c>
    </row>
    <row r="27" spans="1:5" x14ac:dyDescent="0.25">
      <c r="A27" s="199"/>
      <c r="B27" s="44" t="s">
        <v>1609</v>
      </c>
      <c r="C27" s="45">
        <v>0</v>
      </c>
      <c r="D27" s="45">
        <v>0</v>
      </c>
      <c r="E27" s="40">
        <v>0</v>
      </c>
    </row>
    <row r="28" spans="1:5" x14ac:dyDescent="0.25">
      <c r="A28" s="199"/>
      <c r="B28" s="44" t="s">
        <v>1610</v>
      </c>
      <c r="C28" s="45">
        <v>850</v>
      </c>
      <c r="D28" s="45">
        <v>0</v>
      </c>
      <c r="E28" s="40">
        <v>0</v>
      </c>
    </row>
    <row r="29" spans="1:5" x14ac:dyDescent="0.25">
      <c r="A29" s="199"/>
      <c r="B29" s="44" t="s">
        <v>1611</v>
      </c>
      <c r="C29" s="45">
        <v>0</v>
      </c>
      <c r="D29" s="45">
        <v>0</v>
      </c>
      <c r="E29" s="40">
        <v>0</v>
      </c>
    </row>
    <row r="30" spans="1:5" x14ac:dyDescent="0.25">
      <c r="A30" s="200"/>
      <c r="B30" s="44" t="s">
        <v>1612</v>
      </c>
      <c r="C30" s="45">
        <v>0</v>
      </c>
      <c r="D30" s="45">
        <v>0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1D1KVQM4B3fu0r6FOPKrzN3+Jv2gRLn6hoaJaoTWPo9zwkORE1cOjoVrNo47FMTBHH1vlgBcLCM8PeroJdmCAA==" saltValue="HY7+s1o0/gfQWLx6lKzay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A1C9-A064-4DEF-9BA8-915AC6C4C7F1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29685</v>
      </c>
      <c r="D7" s="126">
        <f>SUM(DatosGenerales!C15:C19)</f>
        <v>3378</v>
      </c>
      <c r="E7" s="125">
        <f>SUM(DatosGenerales!C12:C14)</f>
        <v>17485</v>
      </c>
      <c r="I7" s="127">
        <f>DatosGenerales!C31</f>
        <v>5370</v>
      </c>
      <c r="J7" s="126">
        <f>DatosGenerales!C32</f>
        <v>206</v>
      </c>
      <c r="K7" s="125">
        <f>SUM(DatosGenerales!C33:C34)</f>
        <v>58</v>
      </c>
      <c r="L7" s="126">
        <f>DatosGenerales!C36</f>
        <v>3493</v>
      </c>
      <c r="M7" s="125">
        <f>DatosGenerales!C95</f>
        <v>2475</v>
      </c>
      <c r="N7" s="128">
        <f>L7-M7</f>
        <v>1018</v>
      </c>
      <c r="O7" s="128"/>
      <c r="Q7" s="127">
        <f>DatosGenerales!C36</f>
        <v>3493</v>
      </c>
      <c r="R7" s="126">
        <f>DatosGenerales!C49</f>
        <v>2403</v>
      </c>
      <c r="S7" s="126">
        <f>DatosGenerales!C50</f>
        <v>173</v>
      </c>
      <c r="T7" s="126">
        <f>DatosGenerales!C62</f>
        <v>53</v>
      </c>
      <c r="U7" s="126">
        <f>DatosGenerales!C78</f>
        <v>8</v>
      </c>
      <c r="V7" s="129">
        <f>SUM(Q7:U7)</f>
        <v>6130</v>
      </c>
      <c r="Z7" s="127">
        <f>SUM(DatosGenerales!C106,DatosGenerales!C107,DatosGenerales!C109)</f>
        <v>1351</v>
      </c>
      <c r="AA7" s="126">
        <f>SUM(DatosGenerales!C108,DatosGenerales!C110)</f>
        <v>904</v>
      </c>
      <c r="AB7" s="126">
        <f>DatosGenerales!C106</f>
        <v>1014</v>
      </c>
      <c r="AC7" s="129">
        <f>DatosGenerales!C107</f>
        <v>231</v>
      </c>
      <c r="AH7" s="127">
        <f>SUM(DatosGenerales!C115,DatosGenerales!C116,DatosGenerales!C118)</f>
        <v>103</v>
      </c>
      <c r="AI7" s="126">
        <f>SUM(DatosGenerales!C117,DatosGenerales!C119)</f>
        <v>108</v>
      </c>
      <c r="AJ7" s="126">
        <f>DatosGenerales!C115</f>
        <v>71</v>
      </c>
      <c r="AK7" s="129">
        <f>DatosGenerales!C116</f>
        <v>30</v>
      </c>
      <c r="AP7" s="127">
        <f>SUM(DatosGenerales!C135:C136)</f>
        <v>222</v>
      </c>
      <c r="AQ7" s="126">
        <f>SUM(DatosGenerales!C137:C138)</f>
        <v>4</v>
      </c>
      <c r="AR7" s="129">
        <f>SUM(DatosGenerales!C139:C140)</f>
        <v>1</v>
      </c>
      <c r="AV7" s="127">
        <f>DatosGenerales!C145</f>
        <v>4</v>
      </c>
      <c r="AW7" s="126">
        <f>DatosGenerales!C146</f>
        <v>79</v>
      </c>
      <c r="AX7" s="126">
        <f>DatosGenerales!C147</f>
        <v>18</v>
      </c>
      <c r="AY7" s="126">
        <f>DatosGenerales!C148</f>
        <v>16</v>
      </c>
      <c r="AZ7" s="126">
        <f>DatosGenerales!C149</f>
        <v>60</v>
      </c>
      <c r="BA7" s="129">
        <f>DatosGenerales!C150</f>
        <v>3</v>
      </c>
      <c r="BE7" s="127">
        <f>DatosGenerales!C151</f>
        <v>41</v>
      </c>
      <c r="BF7" s="126">
        <f>DatosGenerales!C152</f>
        <v>113</v>
      </c>
      <c r="BG7" s="129">
        <f>DatosGenerales!C154</f>
        <v>76</v>
      </c>
      <c r="BK7" s="127">
        <f>SUM(DatosGenerales!C297:C311)</f>
        <v>2321</v>
      </c>
      <c r="BL7" s="126">
        <f>SUM(DatosGenerales!C294:C296)</f>
        <v>34</v>
      </c>
      <c r="BM7" s="126">
        <f>SUM(DatosGenerales!C312:C344)</f>
        <v>244</v>
      </c>
      <c r="BN7" s="126">
        <f>SUM(DatosGenerales!C289)</f>
        <v>1</v>
      </c>
      <c r="BO7" s="126">
        <f>SUM(DatosGenerales!C356:C364)</f>
        <v>19</v>
      </c>
      <c r="BP7" s="126">
        <f>SUM(DatosGenerales!C286:C288)</f>
        <v>0</v>
      </c>
      <c r="BQ7" s="126">
        <f>SUM(DatosGenerales!C345:C355)</f>
        <v>5</v>
      </c>
      <c r="BR7" s="126">
        <f>SUM(DatosGenerales!C290:C292)</f>
        <v>29</v>
      </c>
      <c r="BS7" s="129">
        <f>SUM(DatosGenerales!C283:C285)</f>
        <v>524</v>
      </c>
      <c r="BT7" s="129">
        <f>SUM(DatosGenerales!C293)</f>
        <v>0</v>
      </c>
      <c r="BU7" s="129">
        <f>SUM(DatosGenerales!C365:C377)</f>
        <v>84</v>
      </c>
      <c r="BY7" s="127">
        <f>DatosGenerales!C246</f>
        <v>20</v>
      </c>
      <c r="BZ7" s="126">
        <f>DatosGenerales!C247</f>
        <v>14</v>
      </c>
      <c r="CA7" s="129">
        <f>DatosGenerales!C248</f>
        <v>147</v>
      </c>
      <c r="CF7" s="127">
        <f>DatosDiscapacidad!C5</f>
        <v>17</v>
      </c>
      <c r="CG7" s="129">
        <f>DatosDiscapacidad!C11</f>
        <v>120</v>
      </c>
      <c r="CM7" s="127">
        <f>DatosGenerales!C40</f>
        <v>4335</v>
      </c>
      <c r="CN7" s="129">
        <f>DatosGenerales!C41</f>
        <v>1424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892</v>
      </c>
      <c r="BL53" s="137">
        <f>SUM(DatosGenerales!C311,DatosGenerales!C300,DatosGenerales!C309)</f>
        <v>615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13</v>
      </c>
      <c r="BL66" s="137">
        <f>SUM(DatosGenerales!C299:C300)</f>
        <v>707</v>
      </c>
      <c r="BM66" s="137">
        <f>SUM(DatosGenerales!C308:C309)</f>
        <v>787</v>
      </c>
      <c r="BN66" s="137"/>
      <c r="BO66" s="124"/>
      <c r="BP66" s="124"/>
      <c r="BQ66" s="124"/>
      <c r="BR66" s="124"/>
      <c r="BS66" s="124"/>
    </row>
  </sheetData>
  <sheetProtection algorithmName="SHA-512" hashValue="dw9XlqaX4lYpibJzzNs9dFyhp1sU3klmVgd8swFaEndt2+6f5h9iUfhQNhtQ+BOlWpq1RdeCn8exarYttMckJA==" saltValue="bYZ1chAaj2xwz+D0LvFu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D043-E149-418D-AC90-5587ECDD0C1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HjXYqnz0Rz5ZH2yyaJubDWMCC4cQkY0V3uuWwfgSDP5Rewt8fyOLYbMbVesiS+ohqS0/ToL0M/ILT7BFGkRlcA==" saltValue="KVVMBh+BGIMXUGEzjQcz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5F33-5CF6-4E95-B73D-692190084B43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115</v>
      </c>
    </row>
    <row r="8" spans="1:50" s="124" customFormat="1" ht="14.85" customHeight="1" x14ac:dyDescent="0.25">
      <c r="C8" s="213"/>
      <c r="D8" s="126">
        <f>DatosMenores!C56</f>
        <v>921</v>
      </c>
      <c r="E8" s="126">
        <f>DatosMenores!C57</f>
        <v>92</v>
      </c>
      <c r="F8" s="126">
        <f>DatosMenores!C58</f>
        <v>4</v>
      </c>
      <c r="G8" s="126">
        <f>DatosMenores!C59</f>
        <v>176</v>
      </c>
      <c r="H8" s="125">
        <f>DatosMenores!C60</f>
        <v>11</v>
      </c>
      <c r="I8" s="108"/>
      <c r="L8" s="125">
        <f>DatosMenores!C48</f>
        <v>14</v>
      </c>
      <c r="M8" s="126">
        <f>DatosMenores!C49</f>
        <v>15</v>
      </c>
      <c r="N8" s="126">
        <f>DatosMenores!C50</f>
        <v>194</v>
      </c>
      <c r="O8" s="126">
        <f>DatosMenores!C51</f>
        <v>4</v>
      </c>
      <c r="P8" s="125">
        <f>DatosMenores!C52</f>
        <v>0</v>
      </c>
      <c r="S8" s="125">
        <f>DatosMenores!C28</f>
        <v>204</v>
      </c>
      <c r="T8" s="126">
        <f>SUM(DatosMenores!C29:C32)</f>
        <v>63</v>
      </c>
      <c r="U8" s="126">
        <f>DatosMenores!C33</f>
        <v>12</v>
      </c>
      <c r="V8" s="126">
        <f>DatosMenores!C34</f>
        <v>115</v>
      </c>
      <c r="W8" s="126">
        <f>DatosMenores!C35</f>
        <v>50</v>
      </c>
      <c r="X8" s="126">
        <f>DatosMenores!C36</f>
        <v>0</v>
      </c>
      <c r="Y8" s="126">
        <f>DatosMenores!C38</f>
        <v>11</v>
      </c>
      <c r="Z8" s="126">
        <f>DatosMenores!C37</f>
        <v>32</v>
      </c>
      <c r="AA8" s="125">
        <f>DatosMenores!C39</f>
        <v>0</v>
      </c>
      <c r="AC8" s="110"/>
      <c r="AE8" s="127">
        <f>DatosMenores!C5</f>
        <v>1</v>
      </c>
      <c r="AF8" s="126">
        <f>DatosMenores!C6</f>
        <v>322</v>
      </c>
      <c r="AG8" s="126">
        <f>DatosMenores!C7</f>
        <v>9</v>
      </c>
      <c r="AH8" s="126">
        <f>DatosMenores!C8</f>
        <v>12</v>
      </c>
      <c r="AI8" s="126">
        <f>DatosMenores!C9</f>
        <v>34</v>
      </c>
      <c r="AJ8" s="125">
        <f>DatosMenores!C10</f>
        <v>23</v>
      </c>
      <c r="AK8" s="126">
        <f>DatosMenores!C11</f>
        <v>161</v>
      </c>
      <c r="AL8" s="126">
        <f>DatosMenores!C12</f>
        <v>42</v>
      </c>
      <c r="AM8" s="125">
        <f>DatosMenores!C13</f>
        <v>9</v>
      </c>
      <c r="AN8" s="110"/>
      <c r="AP8" s="127">
        <f>DatosMenores!C69</f>
        <v>115</v>
      </c>
      <c r="AQ8" s="127">
        <f>DatosMenores!C70</f>
        <v>0</v>
      </c>
      <c r="AR8" s="126">
        <f>DatosMenores!C71</f>
        <v>997</v>
      </c>
      <c r="AS8" s="126">
        <f>DatosMenores!C74</f>
        <v>11</v>
      </c>
      <c r="AT8" s="126">
        <f>DatosMenores!C75</f>
        <v>7</v>
      </c>
      <c r="AU8" s="125">
        <f>DatosMenores!C76</f>
        <v>31</v>
      </c>
      <c r="AW8" s="148" t="s">
        <v>1663</v>
      </c>
      <c r="AX8" s="149">
        <f>DatosMenores!C70</f>
        <v>0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997</v>
      </c>
    </row>
    <row r="10" spans="1:50" ht="29.85" customHeight="1" x14ac:dyDescent="0.25">
      <c r="C10" s="213"/>
      <c r="D10" s="125">
        <f>DatosMenores!C61</f>
        <v>583</v>
      </c>
      <c r="E10" s="126">
        <f>DatosMenores!C62</f>
        <v>150</v>
      </c>
      <c r="F10" s="129">
        <f>DatosMenores!C63</f>
        <v>18</v>
      </c>
      <c r="G10" s="129">
        <f>DatosMenores!C64</f>
        <v>260</v>
      </c>
      <c r="H10" s="129">
        <f>DatosMenores!C65</f>
        <v>191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1</v>
      </c>
      <c r="AF11" s="126">
        <f>DatosMenores!C15</f>
        <v>3</v>
      </c>
      <c r="AG11" s="126">
        <f>DatosMenores!C16</f>
        <v>40</v>
      </c>
      <c r="AH11" s="126">
        <f>DatosMenores!C17</f>
        <v>67</v>
      </c>
      <c r="AI11" s="126">
        <f>DatosMenores!C18</f>
        <v>4</v>
      </c>
      <c r="AJ11" s="126">
        <f>DatosMenores!C20</f>
        <v>30</v>
      </c>
      <c r="AK11" s="126">
        <f>DatosMenores!C21</f>
        <v>14</v>
      </c>
      <c r="AL11" s="125">
        <f>DatosMenores!C19</f>
        <v>42</v>
      </c>
      <c r="AP11" s="127">
        <f>DatosMenores!C78</f>
        <v>0</v>
      </c>
      <c r="AQ11" s="126">
        <f>DatosMenores!C77</f>
        <v>17</v>
      </c>
      <c r="AR11" s="126">
        <f>DatosMenores!C79</f>
        <v>0</v>
      </c>
      <c r="AS11" s="127">
        <f>DatosMenores!C72</f>
        <v>0</v>
      </c>
      <c r="AT11" s="125">
        <f>DatosMenores!C73</f>
        <v>8</v>
      </c>
      <c r="AW11" s="148" t="s">
        <v>1804</v>
      </c>
      <c r="AX11" s="149">
        <f>DatosMenores!C73</f>
        <v>8</v>
      </c>
    </row>
    <row r="12" spans="1:50" ht="12.75" customHeight="1" x14ac:dyDescent="0.25">
      <c r="AW12" s="148" t="s">
        <v>1665</v>
      </c>
      <c r="AX12" s="149">
        <f>DatosMenores!C74</f>
        <v>11</v>
      </c>
    </row>
    <row r="13" spans="1:50" ht="12.75" customHeight="1" x14ac:dyDescent="0.25">
      <c r="AW13" s="148" t="s">
        <v>1016</v>
      </c>
      <c r="AX13" s="149">
        <f>DatosMenores!C75</f>
        <v>7</v>
      </c>
    </row>
    <row r="14" spans="1:50" ht="12.75" customHeight="1" x14ac:dyDescent="0.25">
      <c r="AW14" s="148" t="s">
        <v>1666</v>
      </c>
      <c r="AX14" s="149">
        <f>DatosMenores!C76</f>
        <v>31</v>
      </c>
    </row>
    <row r="15" spans="1:50" ht="12.75" customHeight="1" x14ac:dyDescent="0.25">
      <c r="AW15" s="148" t="s">
        <v>1667</v>
      </c>
      <c r="AX15" s="149">
        <f>DatosMenores!C77</f>
        <v>17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PTbY7cm/RZwUDEHAj6u4+tZHmzX5kBNiUbo1YEFczLc3cIXWqJfNKGQHBjNK94pyoQj7Xu/irXmDR4hGXBtpHg==" saltValue="pCGPtbHcaADmLM8v8aeDs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7602-B961-4A4D-A300-39FAE415AC87}">
  <dimension ref="A1:AF25"/>
  <sheetViews>
    <sheetView showGridLines="0" showRowColHeaders="0" workbookViewId="0">
      <selection activeCell="B1" sqref="B1"/>
    </sheetView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33</v>
      </c>
      <c r="F4" s="162" t="s">
        <v>1812</v>
      </c>
      <c r="G4" s="164">
        <f>DatosViolenciaDoméstica!E67</f>
        <v>34</v>
      </c>
      <c r="H4" s="165"/>
    </row>
    <row r="5" spans="1:30" x14ac:dyDescent="0.2">
      <c r="C5" s="162" t="s">
        <v>8</v>
      </c>
      <c r="D5" s="163">
        <f>DatosViolenciaDoméstica!C6</f>
        <v>111</v>
      </c>
      <c r="F5" s="162" t="s">
        <v>1813</v>
      </c>
      <c r="G5" s="166">
        <f>DatosViolenciaDoméstica!F67</f>
        <v>102</v>
      </c>
      <c r="H5" s="165"/>
    </row>
    <row r="6" spans="1:30" x14ac:dyDescent="0.2">
      <c r="C6" s="162" t="s">
        <v>1814</v>
      </c>
      <c r="D6" s="163">
        <f>DatosViolenciaDoméstica!C7</f>
        <v>24</v>
      </c>
    </row>
    <row r="7" spans="1:30" x14ac:dyDescent="0.2">
      <c r="C7" s="162" t="s">
        <v>55</v>
      </c>
      <c r="D7" s="163">
        <f>DatosViolenciaDoméstica!C8</f>
        <v>1</v>
      </c>
    </row>
    <row r="8" spans="1:30" x14ac:dyDescent="0.2">
      <c r="C8" s="162" t="s">
        <v>1815</v>
      </c>
      <c r="D8" s="163">
        <f>DatosViolenciaDoméstica!C9</f>
        <v>1</v>
      </c>
    </row>
    <row r="9" spans="1:30" x14ac:dyDescent="0.2">
      <c r="C9" s="162" t="s">
        <v>1816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Pb7APf07JvPB7UuI1LaA69Swt6I052USpkzUa1CndX35ZJ/sE9mwFMVwWyqUoeBgzmpmZZHfAX8y1trbR1HiQg==" saltValue="IrRI+IRiTjoUdieOvfPT8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854D-DB93-4CB9-859D-D3BA795D20A4}">
  <dimension ref="A3:E377"/>
  <sheetViews>
    <sheetView showGridLines="0" showRowColHeaders="0" workbookViewId="0">
      <selection activeCell="A2" sqref="A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7877</v>
      </c>
      <c r="D7" s="14">
        <v>7363</v>
      </c>
      <c r="E7" s="15">
        <v>6.9808501969306005E-2</v>
      </c>
    </row>
    <row r="8" spans="1:5" x14ac:dyDescent="0.25">
      <c r="A8" s="180"/>
      <c r="B8" s="13" t="s">
        <v>15</v>
      </c>
      <c r="C8" s="14">
        <v>29685</v>
      </c>
      <c r="D8" s="14">
        <v>28115</v>
      </c>
      <c r="E8" s="15">
        <v>5.5842077182998398E-2</v>
      </c>
    </row>
    <row r="9" spans="1:5" x14ac:dyDescent="0.25">
      <c r="A9" s="180"/>
      <c r="B9" s="13" t="s">
        <v>16</v>
      </c>
      <c r="C9" s="14">
        <v>18909</v>
      </c>
      <c r="D9" s="14">
        <v>20605</v>
      </c>
      <c r="E9" s="15">
        <v>-8.2310118903178797E-2</v>
      </c>
    </row>
    <row r="10" spans="1:5" x14ac:dyDescent="0.25">
      <c r="A10" s="180"/>
      <c r="B10" s="13" t="s">
        <v>17</v>
      </c>
      <c r="C10" s="14">
        <v>102</v>
      </c>
      <c r="D10" s="14">
        <v>94</v>
      </c>
      <c r="E10" s="15">
        <v>8.5106382978723402E-2</v>
      </c>
    </row>
    <row r="11" spans="1:5" x14ac:dyDescent="0.25">
      <c r="A11" s="181"/>
      <c r="B11" s="13" t="s">
        <v>18</v>
      </c>
      <c r="C11" s="14">
        <v>6443</v>
      </c>
      <c r="D11" s="14">
        <v>5991</v>
      </c>
      <c r="E11" s="15">
        <v>7.54465030879653E-2</v>
      </c>
    </row>
    <row r="12" spans="1:5" x14ac:dyDescent="0.25">
      <c r="A12" s="179" t="s">
        <v>19</v>
      </c>
      <c r="B12" s="13" t="s">
        <v>20</v>
      </c>
      <c r="C12" s="14">
        <v>3164</v>
      </c>
      <c r="D12" s="14">
        <v>2847</v>
      </c>
      <c r="E12" s="15">
        <v>0.111345275728837</v>
      </c>
    </row>
    <row r="13" spans="1:5" x14ac:dyDescent="0.25">
      <c r="A13" s="180"/>
      <c r="B13" s="13" t="s">
        <v>21</v>
      </c>
      <c r="C13" s="14">
        <v>5210</v>
      </c>
      <c r="D13" s="14">
        <v>5036</v>
      </c>
      <c r="E13" s="15">
        <v>3.4551231135822098E-2</v>
      </c>
    </row>
    <row r="14" spans="1:5" x14ac:dyDescent="0.25">
      <c r="A14" s="181"/>
      <c r="B14" s="13" t="s">
        <v>22</v>
      </c>
      <c r="C14" s="14">
        <v>9111</v>
      </c>
      <c r="D14" s="14">
        <v>8701</v>
      </c>
      <c r="E14" s="15">
        <v>4.7121020572348002E-2</v>
      </c>
    </row>
    <row r="15" spans="1:5" x14ac:dyDescent="0.25">
      <c r="A15" s="179" t="s">
        <v>23</v>
      </c>
      <c r="B15" s="13" t="s">
        <v>24</v>
      </c>
      <c r="C15" s="14">
        <v>260</v>
      </c>
      <c r="D15" s="14">
        <v>281</v>
      </c>
      <c r="E15" s="15">
        <v>-7.4733096085409303E-2</v>
      </c>
    </row>
    <row r="16" spans="1:5" x14ac:dyDescent="0.25">
      <c r="A16" s="180"/>
      <c r="B16" s="13" t="s">
        <v>25</v>
      </c>
      <c r="C16" s="14">
        <v>3053</v>
      </c>
      <c r="D16" s="14">
        <v>3079</v>
      </c>
      <c r="E16" s="15">
        <v>-8.4443000974342292E-3</v>
      </c>
    </row>
    <row r="17" spans="1:5" x14ac:dyDescent="0.25">
      <c r="A17" s="180"/>
      <c r="B17" s="13" t="s">
        <v>26</v>
      </c>
      <c r="C17" s="14">
        <v>50</v>
      </c>
      <c r="D17" s="14">
        <v>42</v>
      </c>
      <c r="E17" s="15">
        <v>0.19047619047618999</v>
      </c>
    </row>
    <row r="18" spans="1:5" x14ac:dyDescent="0.25">
      <c r="A18" s="180"/>
      <c r="B18" s="13" t="s">
        <v>27</v>
      </c>
      <c r="C18" s="14">
        <v>7</v>
      </c>
      <c r="D18" s="14">
        <v>1</v>
      </c>
      <c r="E18" s="15">
        <v>6</v>
      </c>
    </row>
    <row r="19" spans="1:5" x14ac:dyDescent="0.25">
      <c r="A19" s="181"/>
      <c r="B19" s="13" t="s">
        <v>28</v>
      </c>
      <c r="C19" s="14">
        <v>8</v>
      </c>
      <c r="D19" s="14">
        <v>16</v>
      </c>
      <c r="E19" s="15">
        <v>-0.5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0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49</v>
      </c>
      <c r="D25" s="14">
        <v>596</v>
      </c>
      <c r="E25" s="15">
        <v>-0.91778523489932895</v>
      </c>
    </row>
    <row r="26" spans="1:5" x14ac:dyDescent="0.25">
      <c r="A26" s="12" t="s">
        <v>33</v>
      </c>
      <c r="B26" s="17"/>
      <c r="C26" s="14">
        <v>55</v>
      </c>
      <c r="D26" s="14">
        <v>572</v>
      </c>
      <c r="E26" s="15">
        <v>-0.90384615384615397</v>
      </c>
    </row>
    <row r="27" spans="1:5" x14ac:dyDescent="0.25">
      <c r="A27" s="12" t="s">
        <v>34</v>
      </c>
      <c r="B27" s="17"/>
      <c r="C27" s="14">
        <v>2</v>
      </c>
      <c r="D27" s="14">
        <v>40</v>
      </c>
      <c r="E27" s="15">
        <v>-0.95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5370</v>
      </c>
      <c r="D31" s="14">
        <v>4604</v>
      </c>
      <c r="E31" s="15">
        <v>0.16637706342311001</v>
      </c>
    </row>
    <row r="32" spans="1:5" x14ac:dyDescent="0.25">
      <c r="A32" s="179" t="s">
        <v>37</v>
      </c>
      <c r="B32" s="13" t="s">
        <v>38</v>
      </c>
      <c r="C32" s="14">
        <v>206</v>
      </c>
      <c r="D32" s="14">
        <v>138</v>
      </c>
      <c r="E32" s="15">
        <v>0.49275362318840599</v>
      </c>
    </row>
    <row r="33" spans="1:5" x14ac:dyDescent="0.25">
      <c r="A33" s="180"/>
      <c r="B33" s="13" t="s">
        <v>39</v>
      </c>
      <c r="C33" s="14">
        <v>58</v>
      </c>
      <c r="D33" s="14">
        <v>69</v>
      </c>
      <c r="E33" s="15">
        <v>-0.15942028985507201</v>
      </c>
    </row>
    <row r="34" spans="1:5" x14ac:dyDescent="0.25">
      <c r="A34" s="180"/>
      <c r="B34" s="13" t="s">
        <v>40</v>
      </c>
      <c r="C34" s="18"/>
      <c r="D34" s="14">
        <v>12</v>
      </c>
      <c r="E34" s="15">
        <v>0</v>
      </c>
    </row>
    <row r="35" spans="1:5" x14ac:dyDescent="0.25">
      <c r="A35" s="180"/>
      <c r="B35" s="13" t="s">
        <v>41</v>
      </c>
      <c r="C35" s="14">
        <v>25</v>
      </c>
      <c r="D35" s="14">
        <v>31</v>
      </c>
      <c r="E35" s="15">
        <v>-0.19354838709677399</v>
      </c>
    </row>
    <row r="36" spans="1:5" x14ac:dyDescent="0.25">
      <c r="A36" s="181"/>
      <c r="B36" s="13" t="s">
        <v>42</v>
      </c>
      <c r="C36" s="14">
        <v>3493</v>
      </c>
      <c r="D36" s="14">
        <v>3148</v>
      </c>
      <c r="E36" s="15">
        <v>0.109593392630241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4335</v>
      </c>
      <c r="D40" s="14">
        <v>5796</v>
      </c>
      <c r="E40" s="15">
        <v>-0.25207039337474102</v>
      </c>
    </row>
    <row r="41" spans="1:5" x14ac:dyDescent="0.25">
      <c r="A41" s="12" t="s">
        <v>45</v>
      </c>
      <c r="B41" s="17"/>
      <c r="C41" s="14">
        <v>1424</v>
      </c>
      <c r="D41" s="14">
        <v>1771</v>
      </c>
      <c r="E41" s="15">
        <v>-0.19593450028232601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1507</v>
      </c>
      <c r="D45" s="14">
        <v>1472</v>
      </c>
      <c r="E45" s="15">
        <v>2.3777173913043501E-2</v>
      </c>
    </row>
    <row r="46" spans="1:5" x14ac:dyDescent="0.25">
      <c r="A46" s="180"/>
      <c r="B46" s="13" t="s">
        <v>48</v>
      </c>
      <c r="C46" s="14">
        <v>75</v>
      </c>
      <c r="D46" s="14">
        <v>52</v>
      </c>
      <c r="E46" s="15">
        <v>0.44230769230769201</v>
      </c>
    </row>
    <row r="47" spans="1:5" x14ac:dyDescent="0.25">
      <c r="A47" s="180"/>
      <c r="B47" s="13" t="s">
        <v>49</v>
      </c>
      <c r="C47" s="14">
        <v>3053</v>
      </c>
      <c r="D47" s="14">
        <v>3079</v>
      </c>
      <c r="E47" s="15">
        <v>-8.4443000974342292E-3</v>
      </c>
    </row>
    <row r="48" spans="1:5" x14ac:dyDescent="0.25">
      <c r="A48" s="181"/>
      <c r="B48" s="13" t="s">
        <v>18</v>
      </c>
      <c r="C48" s="14">
        <v>1452</v>
      </c>
      <c r="D48" s="14">
        <v>1250</v>
      </c>
      <c r="E48" s="15">
        <v>0.16159999999999999</v>
      </c>
    </row>
    <row r="49" spans="1:5" x14ac:dyDescent="0.25">
      <c r="A49" s="179" t="s">
        <v>50</v>
      </c>
      <c r="B49" s="13" t="s">
        <v>51</v>
      </c>
      <c r="C49" s="14">
        <v>2403</v>
      </c>
      <c r="D49" s="14">
        <v>2484</v>
      </c>
      <c r="E49" s="15">
        <v>-3.2608695652173898E-2</v>
      </c>
    </row>
    <row r="50" spans="1:5" x14ac:dyDescent="0.25">
      <c r="A50" s="180"/>
      <c r="B50" s="13" t="s">
        <v>52</v>
      </c>
      <c r="C50" s="14">
        <v>173</v>
      </c>
      <c r="D50" s="14">
        <v>153</v>
      </c>
      <c r="E50" s="15">
        <v>0.13071895424836599</v>
      </c>
    </row>
    <row r="51" spans="1:5" x14ac:dyDescent="0.25">
      <c r="A51" s="180"/>
      <c r="B51" s="13" t="s">
        <v>53</v>
      </c>
      <c r="C51" s="14">
        <v>330</v>
      </c>
      <c r="D51" s="14">
        <v>340</v>
      </c>
      <c r="E51" s="15">
        <v>-2.9411764705882401E-2</v>
      </c>
    </row>
    <row r="52" spans="1:5" x14ac:dyDescent="0.25">
      <c r="A52" s="181"/>
      <c r="B52" s="13" t="s">
        <v>54</v>
      </c>
      <c r="C52" s="14">
        <v>38</v>
      </c>
      <c r="D52" s="14">
        <v>41</v>
      </c>
      <c r="E52" s="15">
        <v>-7.3170731707317097E-2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64</v>
      </c>
      <c r="D56" s="14">
        <v>74</v>
      </c>
      <c r="E56" s="15">
        <v>-0.135135135135135</v>
      </c>
    </row>
    <row r="57" spans="1:5" x14ac:dyDescent="0.25">
      <c r="A57" s="180"/>
      <c r="B57" s="13" t="s">
        <v>48</v>
      </c>
      <c r="C57" s="18"/>
      <c r="D57" s="14">
        <v>0</v>
      </c>
      <c r="E57" s="15">
        <v>0</v>
      </c>
    </row>
    <row r="58" spans="1:5" x14ac:dyDescent="0.25">
      <c r="A58" s="180"/>
      <c r="B58" s="13" t="s">
        <v>14</v>
      </c>
      <c r="C58" s="14">
        <v>63</v>
      </c>
      <c r="D58" s="14">
        <v>55</v>
      </c>
      <c r="E58" s="15">
        <v>0.145454545454545</v>
      </c>
    </row>
    <row r="59" spans="1:5" x14ac:dyDescent="0.25">
      <c r="A59" s="180"/>
      <c r="B59" s="13" t="s">
        <v>18</v>
      </c>
      <c r="C59" s="14">
        <v>69</v>
      </c>
      <c r="D59" s="14">
        <v>60</v>
      </c>
      <c r="E59" s="15">
        <v>0.15</v>
      </c>
    </row>
    <row r="60" spans="1:5" x14ac:dyDescent="0.25">
      <c r="A60" s="180"/>
      <c r="B60" s="13" t="s">
        <v>57</v>
      </c>
      <c r="C60" s="14">
        <v>25</v>
      </c>
      <c r="D60" s="14">
        <v>42</v>
      </c>
      <c r="E60" s="15">
        <v>-0.40476190476190499</v>
      </c>
    </row>
    <row r="61" spans="1:5" x14ac:dyDescent="0.25">
      <c r="A61" s="181"/>
      <c r="B61" s="13" t="s">
        <v>58</v>
      </c>
      <c r="C61" s="14">
        <v>1</v>
      </c>
      <c r="D61" s="14">
        <v>2</v>
      </c>
      <c r="E61" s="15">
        <v>-0.5</v>
      </c>
    </row>
    <row r="62" spans="1:5" x14ac:dyDescent="0.25">
      <c r="A62" s="179" t="s">
        <v>59</v>
      </c>
      <c r="B62" s="13" t="s">
        <v>60</v>
      </c>
      <c r="C62" s="14">
        <v>53</v>
      </c>
      <c r="D62" s="14">
        <v>65</v>
      </c>
      <c r="E62" s="15">
        <v>-0.18461538461538499</v>
      </c>
    </row>
    <row r="63" spans="1:5" x14ac:dyDescent="0.25">
      <c r="A63" s="180"/>
      <c r="B63" s="13" t="s">
        <v>53</v>
      </c>
      <c r="C63" s="18"/>
      <c r="D63" s="14">
        <v>0</v>
      </c>
      <c r="E63" s="15">
        <v>0</v>
      </c>
    </row>
    <row r="64" spans="1:5" x14ac:dyDescent="0.25">
      <c r="A64" s="181"/>
      <c r="B64" s="13" t="s">
        <v>61</v>
      </c>
      <c r="C64" s="14">
        <v>3</v>
      </c>
      <c r="D64" s="14">
        <v>3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31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32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33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34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12</v>
      </c>
      <c r="D76" s="14">
        <v>9</v>
      </c>
      <c r="E76" s="15">
        <v>0.33333333333333298</v>
      </c>
    </row>
    <row r="77" spans="1:5" x14ac:dyDescent="0.25">
      <c r="A77" s="184"/>
      <c r="B77" s="13" t="s">
        <v>53</v>
      </c>
      <c r="C77" s="14">
        <v>1</v>
      </c>
      <c r="D77" s="14">
        <v>0</v>
      </c>
      <c r="E77" s="15">
        <v>0</v>
      </c>
    </row>
    <row r="78" spans="1:5" x14ac:dyDescent="0.25">
      <c r="A78" s="184"/>
      <c r="B78" s="13" t="s">
        <v>60</v>
      </c>
      <c r="C78" s="14">
        <v>8</v>
      </c>
      <c r="D78" s="14">
        <v>1</v>
      </c>
      <c r="E78" s="15">
        <v>7</v>
      </c>
    </row>
    <row r="79" spans="1:5" x14ac:dyDescent="0.25">
      <c r="A79" s="184"/>
      <c r="B79" s="13" t="s">
        <v>64</v>
      </c>
      <c r="C79" s="14">
        <v>3</v>
      </c>
      <c r="D79" s="14">
        <v>7</v>
      </c>
      <c r="E79" s="15">
        <v>-0.57142857142857095</v>
      </c>
    </row>
    <row r="80" spans="1:5" x14ac:dyDescent="0.25">
      <c r="A80" s="185"/>
      <c r="B80" s="13" t="s">
        <v>65</v>
      </c>
      <c r="C80" s="18"/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1424</v>
      </c>
      <c r="D84" s="14">
        <v>1586</v>
      </c>
      <c r="E84" s="15">
        <v>-0.102143757881463</v>
      </c>
    </row>
    <row r="85" spans="1:5" x14ac:dyDescent="0.25">
      <c r="A85" s="181"/>
      <c r="B85" s="13" t="s">
        <v>69</v>
      </c>
      <c r="C85" s="18"/>
      <c r="D85" s="14">
        <v>4</v>
      </c>
      <c r="E85" s="15">
        <v>0</v>
      </c>
    </row>
    <row r="86" spans="1:5" x14ac:dyDescent="0.25">
      <c r="A86" s="179" t="s">
        <v>70</v>
      </c>
      <c r="B86" s="13" t="s">
        <v>68</v>
      </c>
      <c r="C86" s="14">
        <v>2552</v>
      </c>
      <c r="D86" s="14">
        <v>2673</v>
      </c>
      <c r="E86" s="15">
        <v>-4.52674897119342E-2</v>
      </c>
    </row>
    <row r="87" spans="1:5" x14ac:dyDescent="0.25">
      <c r="A87" s="181"/>
      <c r="B87" s="13" t="s">
        <v>69</v>
      </c>
      <c r="C87" s="14">
        <v>1495</v>
      </c>
      <c r="D87" s="14">
        <v>1352</v>
      </c>
      <c r="E87" s="15">
        <v>0.105769230769231</v>
      </c>
    </row>
    <row r="88" spans="1:5" x14ac:dyDescent="0.25">
      <c r="A88" s="179" t="s">
        <v>71</v>
      </c>
      <c r="B88" s="13" t="s">
        <v>68</v>
      </c>
      <c r="C88" s="14">
        <v>225</v>
      </c>
      <c r="D88" s="14">
        <v>204</v>
      </c>
      <c r="E88" s="15">
        <v>0.10294117647058799</v>
      </c>
    </row>
    <row r="89" spans="1:5" x14ac:dyDescent="0.25">
      <c r="A89" s="181"/>
      <c r="B89" s="13" t="s">
        <v>69</v>
      </c>
      <c r="C89" s="14">
        <v>103</v>
      </c>
      <c r="D89" s="14">
        <v>67</v>
      </c>
      <c r="E89" s="15">
        <v>0.537313432835821</v>
      </c>
    </row>
    <row r="90" spans="1:5" x14ac:dyDescent="0.25">
      <c r="A90" s="179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25">
      <c r="A91" s="181"/>
      <c r="B91" s="13" t="s">
        <v>69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2475</v>
      </c>
      <c r="D95" s="14">
        <v>2220</v>
      </c>
      <c r="E95" s="15">
        <v>0.114864864864865</v>
      </c>
    </row>
    <row r="96" spans="1:5" x14ac:dyDescent="0.25">
      <c r="A96" s="12" t="s">
        <v>74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619</v>
      </c>
      <c r="D100" s="14">
        <v>818</v>
      </c>
      <c r="E100" s="15">
        <v>-0.243276283618582</v>
      </c>
    </row>
    <row r="101" spans="1:5" x14ac:dyDescent="0.25">
      <c r="A101" s="12" t="s">
        <v>77</v>
      </c>
      <c r="B101" s="17"/>
      <c r="C101" s="14">
        <v>717</v>
      </c>
      <c r="D101" s="14">
        <v>952</v>
      </c>
      <c r="E101" s="15">
        <v>-0.246848739495798</v>
      </c>
    </row>
    <row r="102" spans="1:5" x14ac:dyDescent="0.25">
      <c r="A102" s="12" t="s">
        <v>74</v>
      </c>
      <c r="B102" s="17"/>
      <c r="C102" s="14">
        <v>4</v>
      </c>
      <c r="D102" s="14">
        <v>20</v>
      </c>
      <c r="E102" s="15">
        <v>-0.8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1014</v>
      </c>
      <c r="D106" s="14">
        <v>1216</v>
      </c>
      <c r="E106" s="15">
        <v>-0.166118421052631</v>
      </c>
    </row>
    <row r="107" spans="1:5" x14ac:dyDescent="0.25">
      <c r="A107" s="180"/>
      <c r="B107" s="13" t="s">
        <v>80</v>
      </c>
      <c r="C107" s="14">
        <v>231</v>
      </c>
      <c r="D107" s="14">
        <v>198</v>
      </c>
      <c r="E107" s="15">
        <v>0.16666666666666699</v>
      </c>
    </row>
    <row r="108" spans="1:5" x14ac:dyDescent="0.25">
      <c r="A108" s="181"/>
      <c r="B108" s="13" t="s">
        <v>81</v>
      </c>
      <c r="C108" s="14">
        <v>376</v>
      </c>
      <c r="D108" s="14">
        <v>464</v>
      </c>
      <c r="E108" s="15">
        <v>-0.18965517241379301</v>
      </c>
    </row>
    <row r="109" spans="1:5" x14ac:dyDescent="0.25">
      <c r="A109" s="179" t="s">
        <v>77</v>
      </c>
      <c r="B109" s="13" t="s">
        <v>82</v>
      </c>
      <c r="C109" s="14">
        <v>106</v>
      </c>
      <c r="D109" s="14">
        <v>133</v>
      </c>
      <c r="E109" s="15">
        <v>-0.203007518796992</v>
      </c>
    </row>
    <row r="110" spans="1:5" x14ac:dyDescent="0.25">
      <c r="A110" s="181"/>
      <c r="B110" s="13" t="s">
        <v>81</v>
      </c>
      <c r="C110" s="14">
        <v>528</v>
      </c>
      <c r="D110" s="14">
        <v>606</v>
      </c>
      <c r="E110" s="15">
        <v>-0.12871287128712899</v>
      </c>
    </row>
    <row r="111" spans="1:5" x14ac:dyDescent="0.25">
      <c r="A111" s="12" t="s">
        <v>74</v>
      </c>
      <c r="B111" s="17"/>
      <c r="C111" s="14">
        <v>42</v>
      </c>
      <c r="D111" s="14">
        <v>57</v>
      </c>
      <c r="E111" s="15">
        <v>-0.26315789473684198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71</v>
      </c>
      <c r="D115" s="14">
        <v>83</v>
      </c>
      <c r="E115" s="15">
        <v>-0.14457831325301199</v>
      </c>
    </row>
    <row r="116" spans="1:5" x14ac:dyDescent="0.25">
      <c r="A116" s="180"/>
      <c r="B116" s="13" t="s">
        <v>80</v>
      </c>
      <c r="C116" s="14">
        <v>30</v>
      </c>
      <c r="D116" s="14">
        <v>28</v>
      </c>
      <c r="E116" s="15">
        <v>7.1428571428571397E-2</v>
      </c>
    </row>
    <row r="117" spans="1:5" x14ac:dyDescent="0.25">
      <c r="A117" s="181"/>
      <c r="B117" s="13" t="s">
        <v>81</v>
      </c>
      <c r="C117" s="14">
        <v>77</v>
      </c>
      <c r="D117" s="14">
        <v>58</v>
      </c>
      <c r="E117" s="15">
        <v>0.32758620689655199</v>
      </c>
    </row>
    <row r="118" spans="1:5" x14ac:dyDescent="0.25">
      <c r="A118" s="179" t="s">
        <v>77</v>
      </c>
      <c r="B118" s="13" t="s">
        <v>82</v>
      </c>
      <c r="C118" s="14">
        <v>2</v>
      </c>
      <c r="D118" s="14">
        <v>7</v>
      </c>
      <c r="E118" s="15">
        <v>-0.71428571428571397</v>
      </c>
    </row>
    <row r="119" spans="1:5" x14ac:dyDescent="0.25">
      <c r="A119" s="181"/>
      <c r="B119" s="13" t="s">
        <v>81</v>
      </c>
      <c r="C119" s="14">
        <v>31</v>
      </c>
      <c r="D119" s="14">
        <v>20</v>
      </c>
      <c r="E119" s="15">
        <v>0.55000000000000004</v>
      </c>
    </row>
    <row r="120" spans="1:5" x14ac:dyDescent="0.25">
      <c r="A120" s="12" t="s">
        <v>74</v>
      </c>
      <c r="B120" s="17"/>
      <c r="C120" s="14">
        <v>10</v>
      </c>
      <c r="D120" s="14">
        <v>3</v>
      </c>
      <c r="E120" s="15">
        <v>2.3333333333333299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1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535</v>
      </c>
      <c r="D126" s="14">
        <v>604</v>
      </c>
      <c r="E126" s="15">
        <v>-0.114238410596026</v>
      </c>
    </row>
    <row r="127" spans="1:5" x14ac:dyDescent="0.25">
      <c r="A127" s="181"/>
      <c r="B127" s="13" t="s">
        <v>87</v>
      </c>
      <c r="C127" s="14">
        <v>705</v>
      </c>
      <c r="D127" s="14">
        <v>1141</v>
      </c>
      <c r="E127" s="15">
        <v>-0.38212094653812401</v>
      </c>
    </row>
    <row r="128" spans="1:5" x14ac:dyDescent="0.25">
      <c r="A128" s="179" t="s">
        <v>89</v>
      </c>
      <c r="B128" s="13" t="s">
        <v>86</v>
      </c>
      <c r="C128" s="14">
        <v>6893</v>
      </c>
      <c r="D128" s="14">
        <v>8844</v>
      </c>
      <c r="E128" s="15">
        <v>-0.220601537765717</v>
      </c>
    </row>
    <row r="129" spans="1:5" x14ac:dyDescent="0.25">
      <c r="A129" s="181"/>
      <c r="B129" s="13" t="s">
        <v>87</v>
      </c>
      <c r="C129" s="14">
        <v>11268</v>
      </c>
      <c r="D129" s="14">
        <v>9615</v>
      </c>
      <c r="E129" s="15">
        <v>0.17191887675507</v>
      </c>
    </row>
    <row r="130" spans="1:5" x14ac:dyDescent="0.25">
      <c r="A130" s="179" t="s">
        <v>90</v>
      </c>
      <c r="B130" s="13" t="s">
        <v>86</v>
      </c>
      <c r="C130" s="14">
        <v>535</v>
      </c>
      <c r="D130" s="14">
        <v>310</v>
      </c>
      <c r="E130" s="15">
        <v>0.72580645161290303</v>
      </c>
    </row>
    <row r="131" spans="1:5" x14ac:dyDescent="0.25">
      <c r="A131" s="181"/>
      <c r="B131" s="13" t="s">
        <v>87</v>
      </c>
      <c r="C131" s="14">
        <v>705</v>
      </c>
      <c r="D131" s="14">
        <v>424</v>
      </c>
      <c r="E131" s="15">
        <v>0.66273584905660399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215</v>
      </c>
      <c r="D135" s="14">
        <v>325</v>
      </c>
      <c r="E135" s="15">
        <v>-0.33846153846153798</v>
      </c>
    </row>
    <row r="136" spans="1:5" x14ac:dyDescent="0.25">
      <c r="A136" s="181"/>
      <c r="B136" s="13" t="s">
        <v>94</v>
      </c>
      <c r="C136" s="14">
        <v>7</v>
      </c>
      <c r="D136" s="14">
        <v>14</v>
      </c>
      <c r="E136" s="15">
        <v>-0.5</v>
      </c>
    </row>
    <row r="137" spans="1:5" x14ac:dyDescent="0.25">
      <c r="A137" s="179" t="s">
        <v>95</v>
      </c>
      <c r="B137" s="13" t="s">
        <v>93</v>
      </c>
      <c r="C137" s="14">
        <v>3</v>
      </c>
      <c r="D137" s="14">
        <v>0</v>
      </c>
      <c r="E137" s="15">
        <v>0</v>
      </c>
    </row>
    <row r="138" spans="1:5" x14ac:dyDescent="0.25">
      <c r="A138" s="181"/>
      <c r="B138" s="13" t="s">
        <v>94</v>
      </c>
      <c r="C138" s="14">
        <v>1</v>
      </c>
      <c r="D138" s="14">
        <v>2</v>
      </c>
      <c r="E138" s="15">
        <v>-0.5</v>
      </c>
    </row>
    <row r="139" spans="1:5" x14ac:dyDescent="0.25">
      <c r="A139" s="179" t="s">
        <v>96</v>
      </c>
      <c r="B139" s="13" t="s">
        <v>93</v>
      </c>
      <c r="C139" s="18"/>
      <c r="D139" s="14">
        <v>1</v>
      </c>
      <c r="E139" s="15">
        <v>0</v>
      </c>
    </row>
    <row r="140" spans="1:5" x14ac:dyDescent="0.25">
      <c r="A140" s="181"/>
      <c r="B140" s="13" t="s">
        <v>97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180</v>
      </c>
      <c r="D144" s="14">
        <v>158</v>
      </c>
      <c r="E144" s="15">
        <v>0.139240506329114</v>
      </c>
    </row>
    <row r="145" spans="1:5" x14ac:dyDescent="0.25">
      <c r="A145" s="179" t="s">
        <v>100</v>
      </c>
      <c r="B145" s="13" t="s">
        <v>101</v>
      </c>
      <c r="C145" s="14">
        <v>4</v>
      </c>
      <c r="D145" s="14">
        <v>5</v>
      </c>
      <c r="E145" s="15">
        <v>-0.2</v>
      </c>
    </row>
    <row r="146" spans="1:5" x14ac:dyDescent="0.25">
      <c r="A146" s="180"/>
      <c r="B146" s="13" t="s">
        <v>102</v>
      </c>
      <c r="C146" s="14">
        <v>79</v>
      </c>
      <c r="D146" s="14">
        <v>65</v>
      </c>
      <c r="E146" s="15">
        <v>0.21538461538461501</v>
      </c>
    </row>
    <row r="147" spans="1:5" x14ac:dyDescent="0.25">
      <c r="A147" s="180"/>
      <c r="B147" s="13" t="s">
        <v>103</v>
      </c>
      <c r="C147" s="14">
        <v>18</v>
      </c>
      <c r="D147" s="14">
        <v>23</v>
      </c>
      <c r="E147" s="15">
        <v>-0.217391304347826</v>
      </c>
    </row>
    <row r="148" spans="1:5" x14ac:dyDescent="0.25">
      <c r="A148" s="180"/>
      <c r="B148" s="13" t="s">
        <v>104</v>
      </c>
      <c r="C148" s="14">
        <v>16</v>
      </c>
      <c r="D148" s="14">
        <v>13</v>
      </c>
      <c r="E148" s="15">
        <v>0.230769230769231</v>
      </c>
    </row>
    <row r="149" spans="1:5" x14ac:dyDescent="0.25">
      <c r="A149" s="180"/>
      <c r="B149" s="13" t="s">
        <v>105</v>
      </c>
      <c r="C149" s="14">
        <v>60</v>
      </c>
      <c r="D149" s="14">
        <v>51</v>
      </c>
      <c r="E149" s="15">
        <v>0.17647058823529399</v>
      </c>
    </row>
    <row r="150" spans="1:5" x14ac:dyDescent="0.25">
      <c r="A150" s="181"/>
      <c r="B150" s="13" t="s">
        <v>106</v>
      </c>
      <c r="C150" s="14">
        <v>3</v>
      </c>
      <c r="D150" s="14">
        <v>0</v>
      </c>
      <c r="E150" s="15">
        <v>0</v>
      </c>
    </row>
    <row r="151" spans="1:5" x14ac:dyDescent="0.25">
      <c r="A151" s="179" t="s">
        <v>107</v>
      </c>
      <c r="B151" s="13" t="s">
        <v>108</v>
      </c>
      <c r="C151" s="14">
        <v>41</v>
      </c>
      <c r="D151" s="14">
        <v>48</v>
      </c>
      <c r="E151" s="15">
        <v>-0.14583333333333301</v>
      </c>
    </row>
    <row r="152" spans="1:5" x14ac:dyDescent="0.25">
      <c r="A152" s="181"/>
      <c r="B152" s="13" t="s">
        <v>109</v>
      </c>
      <c r="C152" s="14">
        <v>113</v>
      </c>
      <c r="D152" s="14">
        <v>113</v>
      </c>
      <c r="E152" s="15">
        <v>0</v>
      </c>
    </row>
    <row r="153" spans="1:5" x14ac:dyDescent="0.25">
      <c r="A153" s="179" t="s">
        <v>110</v>
      </c>
      <c r="B153" s="13" t="s">
        <v>14</v>
      </c>
      <c r="C153" s="14">
        <v>51</v>
      </c>
      <c r="D153" s="14">
        <v>60</v>
      </c>
      <c r="E153" s="15">
        <v>-0.15</v>
      </c>
    </row>
    <row r="154" spans="1:5" x14ac:dyDescent="0.25">
      <c r="A154" s="181"/>
      <c r="B154" s="13" t="s">
        <v>18</v>
      </c>
      <c r="C154" s="14">
        <v>76</v>
      </c>
      <c r="D154" s="14">
        <v>56</v>
      </c>
      <c r="E154" s="15">
        <v>0.35714285714285698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421</v>
      </c>
      <c r="D159" s="14">
        <v>457</v>
      </c>
      <c r="E159" s="15">
        <v>-7.8774617067833702E-2</v>
      </c>
    </row>
    <row r="160" spans="1:5" x14ac:dyDescent="0.25">
      <c r="A160" s="180"/>
      <c r="B160" s="13" t="s">
        <v>115</v>
      </c>
      <c r="C160" s="14">
        <v>101</v>
      </c>
      <c r="D160" s="14">
        <v>105</v>
      </c>
      <c r="E160" s="15">
        <v>-3.8095238095238099E-2</v>
      </c>
    </row>
    <row r="161" spans="1:5" x14ac:dyDescent="0.25">
      <c r="A161" s="180"/>
      <c r="B161" s="13" t="s">
        <v>116</v>
      </c>
      <c r="C161" s="14">
        <v>180</v>
      </c>
      <c r="D161" s="14">
        <v>186</v>
      </c>
      <c r="E161" s="15">
        <v>-3.2258064516128997E-2</v>
      </c>
    </row>
    <row r="162" spans="1:5" x14ac:dyDescent="0.25">
      <c r="A162" s="180"/>
      <c r="B162" s="13" t="s">
        <v>117</v>
      </c>
      <c r="C162" s="14">
        <v>60</v>
      </c>
      <c r="D162" s="14">
        <v>44</v>
      </c>
      <c r="E162" s="15">
        <v>0.36363636363636398</v>
      </c>
    </row>
    <row r="163" spans="1:5" x14ac:dyDescent="0.25">
      <c r="A163" s="180"/>
      <c r="B163" s="13" t="s">
        <v>118</v>
      </c>
      <c r="C163" s="18"/>
      <c r="D163" s="14">
        <v>0</v>
      </c>
      <c r="E163" s="15">
        <v>0</v>
      </c>
    </row>
    <row r="164" spans="1:5" x14ac:dyDescent="0.25">
      <c r="A164" s="180"/>
      <c r="B164" s="13" t="s">
        <v>119</v>
      </c>
      <c r="C164" s="18"/>
      <c r="D164" s="14">
        <v>0</v>
      </c>
      <c r="E164" s="15">
        <v>0</v>
      </c>
    </row>
    <row r="165" spans="1:5" x14ac:dyDescent="0.25">
      <c r="A165" s="180"/>
      <c r="B165" s="13" t="s">
        <v>120</v>
      </c>
      <c r="C165" s="14">
        <v>915</v>
      </c>
      <c r="D165" s="14">
        <v>892</v>
      </c>
      <c r="E165" s="15">
        <v>2.5784753363228701E-2</v>
      </c>
    </row>
    <row r="166" spans="1:5" x14ac:dyDescent="0.25">
      <c r="A166" s="180"/>
      <c r="B166" s="13" t="s">
        <v>121</v>
      </c>
      <c r="C166" s="18"/>
      <c r="D166" s="14">
        <v>0</v>
      </c>
      <c r="E166" s="15">
        <v>0</v>
      </c>
    </row>
    <row r="167" spans="1:5" x14ac:dyDescent="0.25">
      <c r="A167" s="180"/>
      <c r="B167" s="13" t="s">
        <v>122</v>
      </c>
      <c r="C167" s="14">
        <v>109</v>
      </c>
      <c r="D167" s="14">
        <v>116</v>
      </c>
      <c r="E167" s="15">
        <v>-6.0344827586206899E-2</v>
      </c>
    </row>
    <row r="168" spans="1:5" x14ac:dyDescent="0.25">
      <c r="A168" s="180"/>
      <c r="B168" s="13" t="s">
        <v>123</v>
      </c>
      <c r="C168" s="14">
        <v>174</v>
      </c>
      <c r="D168" s="14">
        <v>198</v>
      </c>
      <c r="E168" s="15">
        <v>-0.12121212121212099</v>
      </c>
    </row>
    <row r="169" spans="1:5" x14ac:dyDescent="0.25">
      <c r="A169" s="180"/>
      <c r="B169" s="13" t="s">
        <v>124</v>
      </c>
      <c r="C169" s="18"/>
      <c r="D169" s="14">
        <v>0</v>
      </c>
      <c r="E169" s="15">
        <v>0</v>
      </c>
    </row>
    <row r="170" spans="1:5" x14ac:dyDescent="0.25">
      <c r="A170" s="180"/>
      <c r="B170" s="13" t="s">
        <v>125</v>
      </c>
      <c r="C170" s="18"/>
      <c r="D170" s="14">
        <v>139</v>
      </c>
      <c r="E170" s="15">
        <v>0</v>
      </c>
    </row>
    <row r="171" spans="1:5" x14ac:dyDescent="0.25">
      <c r="A171" s="180"/>
      <c r="B171" s="13" t="s">
        <v>126</v>
      </c>
      <c r="C171" s="18"/>
      <c r="D171" s="14">
        <v>0</v>
      </c>
      <c r="E171" s="15">
        <v>0</v>
      </c>
    </row>
    <row r="172" spans="1:5" x14ac:dyDescent="0.25">
      <c r="A172" s="180"/>
      <c r="B172" s="13" t="s">
        <v>127</v>
      </c>
      <c r="C172" s="18"/>
      <c r="D172" s="14">
        <v>0</v>
      </c>
      <c r="E172" s="15">
        <v>0</v>
      </c>
    </row>
    <row r="173" spans="1:5" x14ac:dyDescent="0.25">
      <c r="A173" s="180"/>
      <c r="B173" s="13" t="s">
        <v>128</v>
      </c>
      <c r="C173" s="14">
        <v>8</v>
      </c>
      <c r="D173" s="14">
        <v>0</v>
      </c>
      <c r="E173" s="15">
        <v>0</v>
      </c>
    </row>
    <row r="174" spans="1:5" x14ac:dyDescent="0.25">
      <c r="A174" s="180"/>
      <c r="B174" s="13" t="s">
        <v>129</v>
      </c>
      <c r="C174" s="18"/>
      <c r="D174" s="14">
        <v>0</v>
      </c>
      <c r="E174" s="15">
        <v>0</v>
      </c>
    </row>
    <row r="175" spans="1:5" x14ac:dyDescent="0.25">
      <c r="A175" s="180"/>
      <c r="B175" s="13" t="s">
        <v>130</v>
      </c>
      <c r="C175" s="14">
        <v>5</v>
      </c>
      <c r="D175" s="14">
        <v>6</v>
      </c>
      <c r="E175" s="15">
        <v>-0.16666666666666699</v>
      </c>
    </row>
    <row r="176" spans="1:5" x14ac:dyDescent="0.25">
      <c r="A176" s="180"/>
      <c r="B176" s="13" t="s">
        <v>131</v>
      </c>
      <c r="C176" s="18"/>
      <c r="D176" s="14">
        <v>0</v>
      </c>
      <c r="E176" s="15">
        <v>0</v>
      </c>
    </row>
    <row r="177" spans="1:5" x14ac:dyDescent="0.25">
      <c r="A177" s="180"/>
      <c r="B177" s="13" t="s">
        <v>132</v>
      </c>
      <c r="C177" s="18"/>
      <c r="D177" s="14">
        <v>0</v>
      </c>
      <c r="E177" s="15">
        <v>0</v>
      </c>
    </row>
    <row r="178" spans="1:5" x14ac:dyDescent="0.25">
      <c r="A178" s="180"/>
      <c r="B178" s="13" t="s">
        <v>133</v>
      </c>
      <c r="C178" s="18"/>
      <c r="D178" s="14">
        <v>0</v>
      </c>
      <c r="E178" s="15">
        <v>0</v>
      </c>
    </row>
    <row r="179" spans="1:5" x14ac:dyDescent="0.25">
      <c r="A179" s="180"/>
      <c r="B179" s="13" t="s">
        <v>134</v>
      </c>
      <c r="C179" s="14">
        <v>119</v>
      </c>
      <c r="D179" s="14">
        <v>324</v>
      </c>
      <c r="E179" s="15">
        <v>-0.63271604938271597</v>
      </c>
    </row>
    <row r="180" spans="1:5" x14ac:dyDescent="0.25">
      <c r="A180" s="180"/>
      <c r="B180" s="13" t="s">
        <v>135</v>
      </c>
      <c r="C180" s="18"/>
      <c r="D180" s="14">
        <v>0</v>
      </c>
      <c r="E180" s="15">
        <v>0</v>
      </c>
    </row>
    <row r="181" spans="1:5" x14ac:dyDescent="0.25">
      <c r="A181" s="180"/>
      <c r="B181" s="13" t="s">
        <v>136</v>
      </c>
      <c r="C181" s="14">
        <v>60</v>
      </c>
      <c r="D181" s="14">
        <v>0</v>
      </c>
      <c r="E181" s="15">
        <v>0</v>
      </c>
    </row>
    <row r="182" spans="1:5" x14ac:dyDescent="0.25">
      <c r="A182" s="180"/>
      <c r="B182" s="13" t="s">
        <v>137</v>
      </c>
      <c r="C182" s="18"/>
      <c r="D182" s="14">
        <v>0</v>
      </c>
      <c r="E182" s="15">
        <v>0</v>
      </c>
    </row>
    <row r="183" spans="1:5" x14ac:dyDescent="0.25">
      <c r="A183" s="180"/>
      <c r="B183" s="13" t="s">
        <v>138</v>
      </c>
      <c r="C183" s="18"/>
      <c r="D183" s="14">
        <v>0</v>
      </c>
      <c r="E183" s="15">
        <v>0</v>
      </c>
    </row>
    <row r="184" spans="1:5" x14ac:dyDescent="0.25">
      <c r="A184" s="180"/>
      <c r="B184" s="13" t="s">
        <v>139</v>
      </c>
      <c r="C184" s="18"/>
      <c r="D184" s="14">
        <v>6</v>
      </c>
      <c r="E184" s="15">
        <v>0</v>
      </c>
    </row>
    <row r="185" spans="1:5" x14ac:dyDescent="0.25">
      <c r="A185" s="180"/>
      <c r="B185" s="13" t="s">
        <v>140</v>
      </c>
      <c r="C185" s="18"/>
      <c r="D185" s="14">
        <v>0</v>
      </c>
      <c r="E185" s="15">
        <v>0</v>
      </c>
    </row>
    <row r="186" spans="1:5" x14ac:dyDescent="0.25">
      <c r="A186" s="180"/>
      <c r="B186" s="13" t="s">
        <v>141</v>
      </c>
      <c r="C186" s="18"/>
      <c r="D186" s="14">
        <v>0</v>
      </c>
      <c r="E186" s="15">
        <v>0</v>
      </c>
    </row>
    <row r="187" spans="1:5" x14ac:dyDescent="0.25">
      <c r="A187" s="180"/>
      <c r="B187" s="13" t="s">
        <v>142</v>
      </c>
      <c r="C187" s="18"/>
      <c r="D187" s="14">
        <v>0</v>
      </c>
      <c r="E187" s="15">
        <v>0</v>
      </c>
    </row>
    <row r="188" spans="1:5" x14ac:dyDescent="0.25">
      <c r="A188" s="180"/>
      <c r="B188" s="13" t="s">
        <v>143</v>
      </c>
      <c r="C188" s="14">
        <v>2</v>
      </c>
      <c r="D188" s="14">
        <v>0</v>
      </c>
      <c r="E188" s="15">
        <v>0</v>
      </c>
    </row>
    <row r="189" spans="1:5" x14ac:dyDescent="0.25">
      <c r="A189" s="180"/>
      <c r="B189" s="13" t="s">
        <v>144</v>
      </c>
      <c r="C189" s="18"/>
      <c r="D189" s="14">
        <v>0</v>
      </c>
      <c r="E189" s="15">
        <v>0</v>
      </c>
    </row>
    <row r="190" spans="1:5" x14ac:dyDescent="0.25">
      <c r="A190" s="180"/>
      <c r="B190" s="13" t="s">
        <v>145</v>
      </c>
      <c r="C190" s="18"/>
      <c r="D190" s="14">
        <v>0</v>
      </c>
      <c r="E190" s="15">
        <v>0</v>
      </c>
    </row>
    <row r="191" spans="1:5" x14ac:dyDescent="0.25">
      <c r="A191" s="180"/>
      <c r="B191" s="13" t="s">
        <v>146</v>
      </c>
      <c r="C191" s="14">
        <v>18</v>
      </c>
      <c r="D191" s="14">
        <v>48</v>
      </c>
      <c r="E191" s="15">
        <v>-0.625</v>
      </c>
    </row>
    <row r="192" spans="1:5" x14ac:dyDescent="0.25">
      <c r="A192" s="180"/>
      <c r="B192" s="13" t="s">
        <v>147</v>
      </c>
      <c r="C192" s="18"/>
      <c r="D192" s="14">
        <v>0</v>
      </c>
      <c r="E192" s="15">
        <v>0</v>
      </c>
    </row>
    <row r="193" spans="1:5" x14ac:dyDescent="0.25">
      <c r="A193" s="180"/>
      <c r="B193" s="13" t="s">
        <v>148</v>
      </c>
      <c r="C193" s="18"/>
      <c r="D193" s="14">
        <v>0</v>
      </c>
      <c r="E193" s="15">
        <v>0</v>
      </c>
    </row>
    <row r="194" spans="1:5" x14ac:dyDescent="0.25">
      <c r="A194" s="180"/>
      <c r="B194" s="13" t="s">
        <v>149</v>
      </c>
      <c r="C194" s="18"/>
      <c r="D194" s="14">
        <v>0</v>
      </c>
      <c r="E194" s="15">
        <v>0</v>
      </c>
    </row>
    <row r="195" spans="1:5" x14ac:dyDescent="0.25">
      <c r="A195" s="180"/>
      <c r="B195" s="13" t="s">
        <v>150</v>
      </c>
      <c r="C195" s="18"/>
      <c r="D195" s="14">
        <v>0</v>
      </c>
      <c r="E195" s="15">
        <v>0</v>
      </c>
    </row>
    <row r="196" spans="1:5" x14ac:dyDescent="0.25">
      <c r="A196" s="180"/>
      <c r="B196" s="13" t="s">
        <v>151</v>
      </c>
      <c r="C196" s="14">
        <v>10</v>
      </c>
      <c r="D196" s="14">
        <v>0</v>
      </c>
      <c r="E196" s="15">
        <v>0</v>
      </c>
    </row>
    <row r="197" spans="1:5" x14ac:dyDescent="0.25">
      <c r="A197" s="180"/>
      <c r="B197" s="13" t="s">
        <v>152</v>
      </c>
      <c r="C197" s="14">
        <v>4</v>
      </c>
      <c r="D197" s="14">
        <v>0</v>
      </c>
      <c r="E197" s="15">
        <v>0</v>
      </c>
    </row>
    <row r="198" spans="1:5" x14ac:dyDescent="0.25">
      <c r="A198" s="180"/>
      <c r="B198" s="13" t="s">
        <v>153</v>
      </c>
      <c r="C198" s="18"/>
      <c r="D198" s="14">
        <v>0</v>
      </c>
      <c r="E198" s="15">
        <v>0</v>
      </c>
    </row>
    <row r="199" spans="1:5" x14ac:dyDescent="0.25">
      <c r="A199" s="180"/>
      <c r="B199" s="13" t="s">
        <v>154</v>
      </c>
      <c r="C199" s="18"/>
      <c r="D199" s="14">
        <v>0</v>
      </c>
      <c r="E199" s="15">
        <v>0</v>
      </c>
    </row>
    <row r="200" spans="1:5" x14ac:dyDescent="0.25">
      <c r="A200" s="181"/>
      <c r="B200" s="13" t="s">
        <v>155</v>
      </c>
      <c r="C200" s="18"/>
      <c r="D200" s="14">
        <v>0</v>
      </c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421</v>
      </c>
      <c r="D201" s="14">
        <v>492</v>
      </c>
      <c r="E201" s="15">
        <v>-0.14430894308943101</v>
      </c>
    </row>
    <row r="202" spans="1:5" x14ac:dyDescent="0.25">
      <c r="A202" s="180"/>
      <c r="B202" s="13" t="s">
        <v>115</v>
      </c>
      <c r="C202" s="14">
        <v>101</v>
      </c>
      <c r="D202" s="14">
        <v>122</v>
      </c>
      <c r="E202" s="15">
        <v>-0.17213114754098399</v>
      </c>
    </row>
    <row r="203" spans="1:5" x14ac:dyDescent="0.25">
      <c r="A203" s="180"/>
      <c r="B203" s="13" t="s">
        <v>158</v>
      </c>
      <c r="C203" s="14">
        <v>180</v>
      </c>
      <c r="D203" s="14">
        <v>189</v>
      </c>
      <c r="E203" s="15">
        <v>-4.7619047619047603E-2</v>
      </c>
    </row>
    <row r="204" spans="1:5" x14ac:dyDescent="0.25">
      <c r="A204" s="180"/>
      <c r="B204" s="13" t="s">
        <v>117</v>
      </c>
      <c r="C204" s="14">
        <v>60</v>
      </c>
      <c r="D204" s="14">
        <v>57</v>
      </c>
      <c r="E204" s="15">
        <v>5.2631578947368397E-2</v>
      </c>
    </row>
    <row r="205" spans="1:5" x14ac:dyDescent="0.25">
      <c r="A205" s="180"/>
      <c r="B205" s="13" t="s">
        <v>118</v>
      </c>
      <c r="C205" s="18"/>
      <c r="D205" s="14">
        <v>0</v>
      </c>
      <c r="E205" s="15">
        <v>0</v>
      </c>
    </row>
    <row r="206" spans="1:5" x14ac:dyDescent="0.25">
      <c r="A206" s="180"/>
      <c r="B206" s="13" t="s">
        <v>119</v>
      </c>
      <c r="C206" s="18"/>
      <c r="D206" s="14">
        <v>0</v>
      </c>
      <c r="E206" s="15">
        <v>0</v>
      </c>
    </row>
    <row r="207" spans="1:5" x14ac:dyDescent="0.25">
      <c r="A207" s="180"/>
      <c r="B207" s="13" t="s">
        <v>120</v>
      </c>
      <c r="C207" s="14">
        <v>915</v>
      </c>
      <c r="D207" s="14">
        <v>964</v>
      </c>
      <c r="E207" s="15">
        <v>-5.0829875518672199E-2</v>
      </c>
    </row>
    <row r="208" spans="1:5" x14ac:dyDescent="0.25">
      <c r="A208" s="180"/>
      <c r="B208" s="13" t="s">
        <v>159</v>
      </c>
      <c r="C208" s="18"/>
      <c r="D208" s="14">
        <v>0</v>
      </c>
      <c r="E208" s="15">
        <v>0</v>
      </c>
    </row>
    <row r="209" spans="1:5" x14ac:dyDescent="0.25">
      <c r="A209" s="180"/>
      <c r="B209" s="13" t="s">
        <v>122</v>
      </c>
      <c r="C209" s="14">
        <v>109</v>
      </c>
      <c r="D209" s="14">
        <v>124</v>
      </c>
      <c r="E209" s="15">
        <v>-0.120967741935484</v>
      </c>
    </row>
    <row r="210" spans="1:5" x14ac:dyDescent="0.25">
      <c r="A210" s="180"/>
      <c r="B210" s="13" t="s">
        <v>160</v>
      </c>
      <c r="C210" s="14">
        <v>174</v>
      </c>
      <c r="D210" s="14">
        <v>246</v>
      </c>
      <c r="E210" s="15">
        <v>-0.292682926829268</v>
      </c>
    </row>
    <row r="211" spans="1:5" x14ac:dyDescent="0.25">
      <c r="A211" s="180"/>
      <c r="B211" s="13" t="s">
        <v>124</v>
      </c>
      <c r="C211" s="18"/>
      <c r="D211" s="14">
        <v>0</v>
      </c>
      <c r="E211" s="15">
        <v>0</v>
      </c>
    </row>
    <row r="212" spans="1:5" x14ac:dyDescent="0.25">
      <c r="A212" s="180"/>
      <c r="B212" s="13" t="s">
        <v>125</v>
      </c>
      <c r="C212" s="18"/>
      <c r="D212" s="14">
        <v>161</v>
      </c>
      <c r="E212" s="15">
        <v>0</v>
      </c>
    </row>
    <row r="213" spans="1:5" x14ac:dyDescent="0.25">
      <c r="A213" s="180"/>
      <c r="B213" s="13" t="s">
        <v>126</v>
      </c>
      <c r="C213" s="18"/>
      <c r="D213" s="14">
        <v>0</v>
      </c>
      <c r="E213" s="15">
        <v>0</v>
      </c>
    </row>
    <row r="214" spans="1:5" x14ac:dyDescent="0.25">
      <c r="A214" s="180"/>
      <c r="B214" s="13" t="s">
        <v>127</v>
      </c>
      <c r="C214" s="18"/>
      <c r="D214" s="14">
        <v>0</v>
      </c>
      <c r="E214" s="15">
        <v>0</v>
      </c>
    </row>
    <row r="215" spans="1:5" x14ac:dyDescent="0.25">
      <c r="A215" s="180"/>
      <c r="B215" s="13" t="s">
        <v>128</v>
      </c>
      <c r="C215" s="14">
        <v>8</v>
      </c>
      <c r="D215" s="14">
        <v>0</v>
      </c>
      <c r="E215" s="15">
        <v>0</v>
      </c>
    </row>
    <row r="216" spans="1:5" x14ac:dyDescent="0.25">
      <c r="A216" s="180"/>
      <c r="B216" s="13" t="s">
        <v>129</v>
      </c>
      <c r="C216" s="18"/>
      <c r="D216" s="14">
        <v>0</v>
      </c>
      <c r="E216" s="15">
        <v>0</v>
      </c>
    </row>
    <row r="217" spans="1:5" x14ac:dyDescent="0.25">
      <c r="A217" s="180"/>
      <c r="B217" s="13" t="s">
        <v>130</v>
      </c>
      <c r="C217" s="14">
        <v>5</v>
      </c>
      <c r="D217" s="14">
        <v>6</v>
      </c>
      <c r="E217" s="15">
        <v>-0.16666666666666699</v>
      </c>
    </row>
    <row r="218" spans="1:5" x14ac:dyDescent="0.25">
      <c r="A218" s="180"/>
      <c r="B218" s="13" t="s">
        <v>131</v>
      </c>
      <c r="C218" s="18"/>
      <c r="D218" s="14">
        <v>0</v>
      </c>
      <c r="E218" s="15">
        <v>0</v>
      </c>
    </row>
    <row r="219" spans="1:5" x14ac:dyDescent="0.25">
      <c r="A219" s="180"/>
      <c r="B219" s="13" t="s">
        <v>132</v>
      </c>
      <c r="C219" s="18"/>
      <c r="D219" s="14">
        <v>0</v>
      </c>
      <c r="E219" s="15">
        <v>0</v>
      </c>
    </row>
    <row r="220" spans="1:5" x14ac:dyDescent="0.25">
      <c r="A220" s="180"/>
      <c r="B220" s="13" t="s">
        <v>133</v>
      </c>
      <c r="C220" s="18"/>
      <c r="D220" s="14">
        <v>164</v>
      </c>
      <c r="E220" s="15">
        <v>0</v>
      </c>
    </row>
    <row r="221" spans="1:5" x14ac:dyDescent="0.25">
      <c r="A221" s="180"/>
      <c r="B221" s="13" t="s">
        <v>134</v>
      </c>
      <c r="C221" s="14">
        <v>119</v>
      </c>
      <c r="D221" s="14">
        <v>0</v>
      </c>
      <c r="E221" s="15">
        <v>0</v>
      </c>
    </row>
    <row r="222" spans="1:5" x14ac:dyDescent="0.25">
      <c r="A222" s="180"/>
      <c r="B222" s="13" t="s">
        <v>161</v>
      </c>
      <c r="C222" s="18"/>
      <c r="D222" s="14">
        <v>0</v>
      </c>
      <c r="E222" s="15">
        <v>0</v>
      </c>
    </row>
    <row r="223" spans="1:5" x14ac:dyDescent="0.25">
      <c r="A223" s="180"/>
      <c r="B223" s="13" t="s">
        <v>136</v>
      </c>
      <c r="C223" s="14">
        <v>60</v>
      </c>
      <c r="D223" s="14">
        <v>0</v>
      </c>
      <c r="E223" s="15">
        <v>0</v>
      </c>
    </row>
    <row r="224" spans="1:5" x14ac:dyDescent="0.25">
      <c r="A224" s="180"/>
      <c r="B224" s="13" t="s">
        <v>137</v>
      </c>
      <c r="C224" s="18"/>
      <c r="D224" s="14">
        <v>0</v>
      </c>
      <c r="E224" s="15">
        <v>0</v>
      </c>
    </row>
    <row r="225" spans="1:5" x14ac:dyDescent="0.25">
      <c r="A225" s="180"/>
      <c r="B225" s="13" t="s">
        <v>138</v>
      </c>
      <c r="C225" s="18"/>
      <c r="D225" s="14">
        <v>0</v>
      </c>
      <c r="E225" s="15">
        <v>0</v>
      </c>
    </row>
    <row r="226" spans="1:5" x14ac:dyDescent="0.25">
      <c r="A226" s="180"/>
      <c r="B226" s="13" t="s">
        <v>139</v>
      </c>
      <c r="C226" s="18"/>
      <c r="D226" s="14">
        <v>0</v>
      </c>
      <c r="E226" s="15">
        <v>0</v>
      </c>
    </row>
    <row r="227" spans="1:5" x14ac:dyDescent="0.25">
      <c r="A227" s="180"/>
      <c r="B227" s="13" t="s">
        <v>162</v>
      </c>
      <c r="C227" s="18"/>
      <c r="D227" s="14">
        <v>0</v>
      </c>
      <c r="E227" s="15">
        <v>0</v>
      </c>
    </row>
    <row r="228" spans="1:5" x14ac:dyDescent="0.25">
      <c r="A228" s="180"/>
      <c r="B228" s="13" t="s">
        <v>141</v>
      </c>
      <c r="C228" s="18"/>
      <c r="D228" s="14">
        <v>0</v>
      </c>
      <c r="E228" s="15">
        <v>0</v>
      </c>
    </row>
    <row r="229" spans="1:5" x14ac:dyDescent="0.25">
      <c r="A229" s="180"/>
      <c r="B229" s="13" t="s">
        <v>142</v>
      </c>
      <c r="C229" s="18"/>
      <c r="D229" s="14">
        <v>0</v>
      </c>
      <c r="E229" s="15">
        <v>0</v>
      </c>
    </row>
    <row r="230" spans="1:5" x14ac:dyDescent="0.25">
      <c r="A230" s="180"/>
      <c r="B230" s="13" t="s">
        <v>143</v>
      </c>
      <c r="C230" s="14">
        <v>2</v>
      </c>
      <c r="D230" s="14">
        <v>0</v>
      </c>
      <c r="E230" s="15">
        <v>0</v>
      </c>
    </row>
    <row r="231" spans="1:5" x14ac:dyDescent="0.25">
      <c r="A231" s="180"/>
      <c r="B231" s="13" t="s">
        <v>144</v>
      </c>
      <c r="C231" s="18"/>
      <c r="D231" s="14">
        <v>0</v>
      </c>
      <c r="E231" s="15">
        <v>0</v>
      </c>
    </row>
    <row r="232" spans="1:5" x14ac:dyDescent="0.25">
      <c r="A232" s="180"/>
      <c r="B232" s="13" t="s">
        <v>145</v>
      </c>
      <c r="C232" s="18"/>
      <c r="D232" s="14">
        <v>0</v>
      </c>
      <c r="E232" s="15">
        <v>0</v>
      </c>
    </row>
    <row r="233" spans="1:5" x14ac:dyDescent="0.25">
      <c r="A233" s="180"/>
      <c r="B233" s="13" t="s">
        <v>146</v>
      </c>
      <c r="C233" s="14">
        <v>18</v>
      </c>
      <c r="D233" s="14">
        <v>52</v>
      </c>
      <c r="E233" s="15">
        <v>-0.65384615384615397</v>
      </c>
    </row>
    <row r="234" spans="1:5" x14ac:dyDescent="0.25">
      <c r="A234" s="180"/>
      <c r="B234" s="13" t="s">
        <v>147</v>
      </c>
      <c r="C234" s="18"/>
      <c r="D234" s="14">
        <v>0</v>
      </c>
      <c r="E234" s="15">
        <v>0</v>
      </c>
    </row>
    <row r="235" spans="1:5" x14ac:dyDescent="0.25">
      <c r="A235" s="180"/>
      <c r="B235" s="13" t="s">
        <v>148</v>
      </c>
      <c r="C235" s="18"/>
      <c r="D235" s="14">
        <v>0</v>
      </c>
      <c r="E235" s="15">
        <v>0</v>
      </c>
    </row>
    <row r="236" spans="1:5" x14ac:dyDescent="0.25">
      <c r="A236" s="180"/>
      <c r="B236" s="13" t="s">
        <v>149</v>
      </c>
      <c r="C236" s="18"/>
      <c r="D236" s="14">
        <v>0</v>
      </c>
      <c r="E236" s="15">
        <v>0</v>
      </c>
    </row>
    <row r="237" spans="1:5" x14ac:dyDescent="0.25">
      <c r="A237" s="180"/>
      <c r="B237" s="13" t="s">
        <v>150</v>
      </c>
      <c r="C237" s="18"/>
      <c r="D237" s="14">
        <v>0</v>
      </c>
      <c r="E237" s="15">
        <v>0</v>
      </c>
    </row>
    <row r="238" spans="1:5" x14ac:dyDescent="0.25">
      <c r="A238" s="180"/>
      <c r="B238" s="13" t="s">
        <v>151</v>
      </c>
      <c r="C238" s="14">
        <v>10</v>
      </c>
      <c r="D238" s="14">
        <v>0</v>
      </c>
      <c r="E238" s="15">
        <v>0</v>
      </c>
    </row>
    <row r="239" spans="1:5" x14ac:dyDescent="0.25">
      <c r="A239" s="180"/>
      <c r="B239" s="13" t="s">
        <v>152</v>
      </c>
      <c r="C239" s="14">
        <v>4</v>
      </c>
      <c r="D239" s="14">
        <v>0</v>
      </c>
      <c r="E239" s="15">
        <v>0</v>
      </c>
    </row>
    <row r="240" spans="1:5" x14ac:dyDescent="0.25">
      <c r="A240" s="180"/>
      <c r="B240" s="13" t="s">
        <v>153</v>
      </c>
      <c r="C240" s="18"/>
      <c r="D240" s="14">
        <v>0</v>
      </c>
      <c r="E240" s="15">
        <v>0</v>
      </c>
    </row>
    <row r="241" spans="1:5" x14ac:dyDescent="0.25">
      <c r="A241" s="180"/>
      <c r="B241" s="13" t="s">
        <v>154</v>
      </c>
      <c r="C241" s="18"/>
      <c r="D241" s="14">
        <v>0</v>
      </c>
      <c r="E241" s="15">
        <v>0</v>
      </c>
    </row>
    <row r="242" spans="1:5" x14ac:dyDescent="0.25">
      <c r="A242" s="181"/>
      <c r="B242" s="13" t="s">
        <v>155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20</v>
      </c>
      <c r="D246" s="14">
        <v>947</v>
      </c>
      <c r="E246" s="15">
        <v>-0.97888067581837401</v>
      </c>
    </row>
    <row r="247" spans="1:5" x14ac:dyDescent="0.25">
      <c r="A247" s="12" t="s">
        <v>165</v>
      </c>
      <c r="B247" s="17"/>
      <c r="C247" s="14">
        <v>14</v>
      </c>
      <c r="D247" s="14">
        <v>1207</v>
      </c>
      <c r="E247" s="15">
        <v>-0.98840099420049699</v>
      </c>
    </row>
    <row r="248" spans="1:5" x14ac:dyDescent="0.25">
      <c r="A248" s="12" t="s">
        <v>166</v>
      </c>
      <c r="B248" s="17"/>
      <c r="C248" s="14">
        <v>147</v>
      </c>
      <c r="D248" s="14">
        <v>1201</v>
      </c>
      <c r="E248" s="15">
        <v>-0.87760199833472097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53</v>
      </c>
      <c r="D252" s="14">
        <v>80</v>
      </c>
      <c r="E252" s="15">
        <v>-0.33750000000000002</v>
      </c>
    </row>
    <row r="253" spans="1:5" x14ac:dyDescent="0.25">
      <c r="A253" s="179" t="s">
        <v>169</v>
      </c>
      <c r="B253" s="13" t="s">
        <v>170</v>
      </c>
      <c r="C253" s="18"/>
      <c r="D253" s="14">
        <v>10</v>
      </c>
      <c r="E253" s="15">
        <v>0</v>
      </c>
    </row>
    <row r="254" spans="1:5" x14ac:dyDescent="0.25">
      <c r="A254" s="180"/>
      <c r="B254" s="13" t="s">
        <v>171</v>
      </c>
      <c r="C254" s="18"/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4">
        <v>1</v>
      </c>
      <c r="D255" s="14">
        <v>1</v>
      </c>
      <c r="E255" s="15">
        <v>0</v>
      </c>
    </row>
    <row r="256" spans="1:5" x14ac:dyDescent="0.25">
      <c r="A256" s="12" t="s">
        <v>173</v>
      </c>
      <c r="B256" s="17"/>
      <c r="C256" s="18"/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8"/>
      <c r="D257" s="14">
        <v>0</v>
      </c>
      <c r="E257" s="15">
        <v>0</v>
      </c>
    </row>
    <row r="258" spans="1:5" x14ac:dyDescent="0.25">
      <c r="A258" s="12" t="s">
        <v>106</v>
      </c>
      <c r="B258" s="17"/>
      <c r="C258" s="14">
        <v>227</v>
      </c>
      <c r="D258" s="14">
        <v>347</v>
      </c>
      <c r="E258" s="15">
        <v>-0.345821325648415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62</v>
      </c>
      <c r="D262" s="14">
        <v>62</v>
      </c>
      <c r="E262" s="15">
        <v>0</v>
      </c>
    </row>
    <row r="263" spans="1:5" x14ac:dyDescent="0.25">
      <c r="A263" s="179" t="s">
        <v>64</v>
      </c>
      <c r="B263" s="13" t="s">
        <v>177</v>
      </c>
      <c r="C263" s="14">
        <v>54</v>
      </c>
      <c r="D263" s="14">
        <v>54</v>
      </c>
      <c r="E263" s="15">
        <v>0</v>
      </c>
    </row>
    <row r="264" spans="1:5" x14ac:dyDescent="0.25">
      <c r="A264" s="181"/>
      <c r="B264" s="13" t="s">
        <v>106</v>
      </c>
      <c r="C264" s="18"/>
      <c r="D264" s="14">
        <v>629</v>
      </c>
      <c r="E264" s="15">
        <v>0</v>
      </c>
    </row>
    <row r="265" spans="1: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2</v>
      </c>
      <c r="D266" s="14">
        <v>2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181"/>
      <c r="B272" s="13" t="s">
        <v>184</v>
      </c>
      <c r="C272" s="14">
        <v>108</v>
      </c>
      <c r="D272" s="14">
        <v>83</v>
      </c>
      <c r="E272" s="15">
        <v>0.30120481927710802</v>
      </c>
    </row>
    <row r="273" spans="1:5" x14ac:dyDescent="0.25">
      <c r="A273" s="12" t="s">
        <v>185</v>
      </c>
      <c r="B273" s="17"/>
      <c r="C273" s="14">
        <v>35</v>
      </c>
      <c r="D273" s="14">
        <v>72</v>
      </c>
      <c r="E273" s="15">
        <v>-0.51388888888888895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8"/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8"/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8"/>
      <c r="D283" s="18"/>
      <c r="E283" s="23"/>
    </row>
    <row r="284" spans="1:5" x14ac:dyDescent="0.25">
      <c r="A284" s="187"/>
      <c r="B284" s="13" t="s">
        <v>195</v>
      </c>
      <c r="C284" s="14">
        <v>524</v>
      </c>
      <c r="D284" s="14">
        <v>532</v>
      </c>
      <c r="E284" s="24">
        <v>0</v>
      </c>
    </row>
    <row r="285" spans="1:5" x14ac:dyDescent="0.25">
      <c r="A285" s="188"/>
      <c r="B285" s="13" t="s">
        <v>196</v>
      </c>
      <c r="C285" s="18"/>
      <c r="D285" s="18"/>
      <c r="E285" s="23"/>
    </row>
    <row r="286" spans="1:5" x14ac:dyDescent="0.25">
      <c r="A286" s="186" t="s">
        <v>197</v>
      </c>
      <c r="B286" s="13" t="s">
        <v>198</v>
      </c>
      <c r="C286" s="18"/>
      <c r="D286" s="18"/>
      <c r="E286" s="23"/>
    </row>
    <row r="287" spans="1:5" x14ac:dyDescent="0.25">
      <c r="A287" s="187"/>
      <c r="B287" s="13" t="s">
        <v>199</v>
      </c>
      <c r="C287" s="18"/>
      <c r="D287" s="18"/>
      <c r="E287" s="23"/>
    </row>
    <row r="288" spans="1:5" x14ac:dyDescent="0.25">
      <c r="A288" s="188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1</v>
      </c>
      <c r="D289" s="14">
        <v>1</v>
      </c>
      <c r="E289" s="24">
        <v>0</v>
      </c>
    </row>
    <row r="290" spans="1:5" x14ac:dyDescent="0.25">
      <c r="A290" s="186" t="s">
        <v>203</v>
      </c>
      <c r="B290" s="13" t="s">
        <v>204</v>
      </c>
      <c r="C290" s="14">
        <v>17</v>
      </c>
      <c r="D290" s="14">
        <v>19</v>
      </c>
      <c r="E290" s="24">
        <v>1</v>
      </c>
    </row>
    <row r="291" spans="1:5" x14ac:dyDescent="0.25">
      <c r="A291" s="187"/>
      <c r="B291" s="13" t="s">
        <v>205</v>
      </c>
      <c r="C291" s="18"/>
      <c r="D291" s="18"/>
      <c r="E291" s="23"/>
    </row>
    <row r="292" spans="1:5" x14ac:dyDescent="0.25">
      <c r="A292" s="188"/>
      <c r="B292" s="13" t="s">
        <v>206</v>
      </c>
      <c r="C292" s="14">
        <v>12</v>
      </c>
      <c r="D292" s="14">
        <v>22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6" t="s">
        <v>209</v>
      </c>
      <c r="B294" s="13" t="s">
        <v>200</v>
      </c>
      <c r="C294" s="14">
        <v>2</v>
      </c>
      <c r="D294" s="14">
        <v>5</v>
      </c>
      <c r="E294" s="24">
        <v>0</v>
      </c>
    </row>
    <row r="295" spans="1:5" x14ac:dyDescent="0.25">
      <c r="A295" s="187"/>
      <c r="B295" s="13" t="s">
        <v>210</v>
      </c>
      <c r="C295" s="14">
        <v>16</v>
      </c>
      <c r="D295" s="14">
        <v>53</v>
      </c>
      <c r="E295" s="24">
        <v>2</v>
      </c>
    </row>
    <row r="296" spans="1:5" x14ac:dyDescent="0.25">
      <c r="A296" s="188"/>
      <c r="B296" s="13" t="s">
        <v>211</v>
      </c>
      <c r="C296" s="14">
        <v>16</v>
      </c>
      <c r="D296" s="14">
        <v>32</v>
      </c>
      <c r="E296" s="24">
        <v>1</v>
      </c>
    </row>
    <row r="297" spans="1:5" x14ac:dyDescent="0.25">
      <c r="A297" s="186" t="s">
        <v>212</v>
      </c>
      <c r="B297" s="13" t="s">
        <v>213</v>
      </c>
      <c r="C297" s="14">
        <v>20</v>
      </c>
      <c r="D297" s="14">
        <v>30</v>
      </c>
      <c r="E297" s="24">
        <v>0</v>
      </c>
    </row>
    <row r="298" spans="1:5" x14ac:dyDescent="0.25">
      <c r="A298" s="187"/>
      <c r="B298" s="13" t="s">
        <v>214</v>
      </c>
      <c r="C298" s="18"/>
      <c r="D298" s="18"/>
      <c r="E298" s="23"/>
    </row>
    <row r="299" spans="1:5" x14ac:dyDescent="0.25">
      <c r="A299" s="187"/>
      <c r="B299" s="13" t="s">
        <v>215</v>
      </c>
      <c r="C299" s="14">
        <v>358</v>
      </c>
      <c r="D299" s="14">
        <v>665</v>
      </c>
      <c r="E299" s="24">
        <v>66</v>
      </c>
    </row>
    <row r="300" spans="1:5" x14ac:dyDescent="0.25">
      <c r="A300" s="187"/>
      <c r="B300" s="13" t="s">
        <v>216</v>
      </c>
      <c r="C300" s="14">
        <v>349</v>
      </c>
      <c r="D300" s="14">
        <v>408</v>
      </c>
      <c r="E300" s="24">
        <v>0</v>
      </c>
    </row>
    <row r="301" spans="1:5" x14ac:dyDescent="0.25">
      <c r="A301" s="187"/>
      <c r="B301" s="13" t="s">
        <v>217</v>
      </c>
      <c r="C301" s="14">
        <v>171</v>
      </c>
      <c r="D301" s="14">
        <v>215</v>
      </c>
      <c r="E301" s="24">
        <v>11</v>
      </c>
    </row>
    <row r="302" spans="1:5" x14ac:dyDescent="0.25">
      <c r="A302" s="187"/>
      <c r="B302" s="13" t="s">
        <v>218</v>
      </c>
      <c r="C302" s="14">
        <v>239</v>
      </c>
      <c r="D302" s="14">
        <v>568</v>
      </c>
      <c r="E302" s="24">
        <v>45</v>
      </c>
    </row>
    <row r="303" spans="1:5" x14ac:dyDescent="0.25">
      <c r="A303" s="187"/>
      <c r="B303" s="13" t="s">
        <v>219</v>
      </c>
      <c r="C303" s="14">
        <v>54</v>
      </c>
      <c r="D303" s="14">
        <v>64</v>
      </c>
      <c r="E303" s="24">
        <v>0</v>
      </c>
    </row>
    <row r="304" spans="1:5" x14ac:dyDescent="0.25">
      <c r="A304" s="187"/>
      <c r="B304" s="13" t="s">
        <v>220</v>
      </c>
      <c r="C304" s="18"/>
      <c r="D304" s="18"/>
      <c r="E304" s="23"/>
    </row>
    <row r="305" spans="1:5" x14ac:dyDescent="0.25">
      <c r="A305" s="187"/>
      <c r="B305" s="13" t="s">
        <v>221</v>
      </c>
      <c r="C305" s="14">
        <v>325</v>
      </c>
      <c r="D305" s="14">
        <v>79</v>
      </c>
      <c r="E305" s="24">
        <v>46</v>
      </c>
    </row>
    <row r="306" spans="1:5" x14ac:dyDescent="0.25">
      <c r="A306" s="187"/>
      <c r="B306" s="13" t="s">
        <v>222</v>
      </c>
      <c r="C306" s="14">
        <v>3</v>
      </c>
      <c r="D306" s="14">
        <v>5</v>
      </c>
      <c r="E306" s="24">
        <v>0</v>
      </c>
    </row>
    <row r="307" spans="1:5" x14ac:dyDescent="0.25">
      <c r="A307" s="187"/>
      <c r="B307" s="13" t="s">
        <v>223</v>
      </c>
      <c r="C307" s="14">
        <v>2</v>
      </c>
      <c r="D307" s="14">
        <v>0</v>
      </c>
      <c r="E307" s="24">
        <v>1</v>
      </c>
    </row>
    <row r="308" spans="1:5" x14ac:dyDescent="0.25">
      <c r="A308" s="187"/>
      <c r="B308" s="13" t="s">
        <v>224</v>
      </c>
      <c r="C308" s="14">
        <v>532</v>
      </c>
      <c r="D308" s="14">
        <v>830</v>
      </c>
      <c r="E308" s="24">
        <v>83</v>
      </c>
    </row>
    <row r="309" spans="1:5" x14ac:dyDescent="0.25">
      <c r="A309" s="187"/>
      <c r="B309" s="13" t="s">
        <v>225</v>
      </c>
      <c r="C309" s="14">
        <v>255</v>
      </c>
      <c r="D309" s="14">
        <v>297</v>
      </c>
      <c r="E309" s="24">
        <v>0</v>
      </c>
    </row>
    <row r="310" spans="1:5" x14ac:dyDescent="0.25">
      <c r="A310" s="187"/>
      <c r="B310" s="13" t="s">
        <v>226</v>
      </c>
      <c r="C310" s="14">
        <v>2</v>
      </c>
      <c r="D310" s="14">
        <v>6</v>
      </c>
      <c r="E310" s="24">
        <v>1</v>
      </c>
    </row>
    <row r="311" spans="1:5" x14ac:dyDescent="0.25">
      <c r="A311" s="188"/>
      <c r="B311" s="13" t="s">
        <v>227</v>
      </c>
      <c r="C311" s="14">
        <v>11</v>
      </c>
      <c r="D311" s="14">
        <v>13</v>
      </c>
      <c r="E311" s="24">
        <v>0</v>
      </c>
    </row>
    <row r="312" spans="1:5" x14ac:dyDescent="0.25">
      <c r="A312" s="186" t="s">
        <v>228</v>
      </c>
      <c r="B312" s="13" t="s">
        <v>229</v>
      </c>
      <c r="C312" s="18"/>
      <c r="D312" s="18"/>
      <c r="E312" s="23"/>
    </row>
    <row r="313" spans="1:5" x14ac:dyDescent="0.25">
      <c r="A313" s="187"/>
      <c r="B313" s="13" t="s">
        <v>230</v>
      </c>
      <c r="C313" s="18"/>
      <c r="D313" s="18"/>
      <c r="E313" s="23"/>
    </row>
    <row r="314" spans="1:5" x14ac:dyDescent="0.25">
      <c r="A314" s="187"/>
      <c r="B314" s="13" t="s">
        <v>231</v>
      </c>
      <c r="C314" s="14">
        <v>0</v>
      </c>
      <c r="D314" s="14">
        <v>1</v>
      </c>
      <c r="E314" s="24">
        <v>0</v>
      </c>
    </row>
    <row r="315" spans="1:5" x14ac:dyDescent="0.25">
      <c r="A315" s="187"/>
      <c r="B315" s="13" t="s">
        <v>232</v>
      </c>
      <c r="C315" s="18"/>
      <c r="D315" s="18"/>
      <c r="E315" s="23"/>
    </row>
    <row r="316" spans="1:5" x14ac:dyDescent="0.25">
      <c r="A316" s="187"/>
      <c r="B316" s="13" t="s">
        <v>233</v>
      </c>
      <c r="C316" s="14">
        <v>29</v>
      </c>
      <c r="D316" s="14">
        <v>74</v>
      </c>
      <c r="E316" s="24">
        <v>1</v>
      </c>
    </row>
    <row r="317" spans="1:5" x14ac:dyDescent="0.25">
      <c r="A317" s="187"/>
      <c r="B317" s="13" t="s">
        <v>234</v>
      </c>
      <c r="C317" s="18"/>
      <c r="D317" s="18"/>
      <c r="E317" s="23"/>
    </row>
    <row r="318" spans="1:5" x14ac:dyDescent="0.25">
      <c r="A318" s="187"/>
      <c r="B318" s="13" t="s">
        <v>235</v>
      </c>
      <c r="C318" s="14">
        <v>1</v>
      </c>
      <c r="D318" s="14">
        <v>2</v>
      </c>
      <c r="E318" s="24">
        <v>0</v>
      </c>
    </row>
    <row r="319" spans="1:5" x14ac:dyDescent="0.25">
      <c r="A319" s="187"/>
      <c r="B319" s="13" t="s">
        <v>236</v>
      </c>
      <c r="C319" s="14">
        <v>48</v>
      </c>
      <c r="D319" s="14">
        <v>95</v>
      </c>
      <c r="E319" s="24">
        <v>4</v>
      </c>
    </row>
    <row r="320" spans="1:5" x14ac:dyDescent="0.25">
      <c r="A320" s="187"/>
      <c r="B320" s="13" t="s">
        <v>237</v>
      </c>
      <c r="C320" s="14">
        <v>0</v>
      </c>
      <c r="D320" s="14">
        <v>1</v>
      </c>
      <c r="E320" s="24">
        <v>0</v>
      </c>
    </row>
    <row r="321" spans="1:5" x14ac:dyDescent="0.25">
      <c r="A321" s="187"/>
      <c r="B321" s="13" t="s">
        <v>238</v>
      </c>
      <c r="C321" s="14">
        <v>5</v>
      </c>
      <c r="D321" s="14">
        <v>6</v>
      </c>
      <c r="E321" s="24">
        <v>1</v>
      </c>
    </row>
    <row r="322" spans="1:5" x14ac:dyDescent="0.25">
      <c r="A322" s="187"/>
      <c r="B322" s="13" t="s">
        <v>239</v>
      </c>
      <c r="C322" s="14">
        <v>20</v>
      </c>
      <c r="D322" s="14">
        <v>48</v>
      </c>
      <c r="E322" s="24">
        <v>5</v>
      </c>
    </row>
    <row r="323" spans="1:5" x14ac:dyDescent="0.25">
      <c r="A323" s="187"/>
      <c r="B323" s="13" t="s">
        <v>240</v>
      </c>
      <c r="C323" s="18"/>
      <c r="D323" s="18"/>
      <c r="E323" s="23"/>
    </row>
    <row r="324" spans="1:5" x14ac:dyDescent="0.25">
      <c r="A324" s="187"/>
      <c r="B324" s="13" t="s">
        <v>241</v>
      </c>
      <c r="C324" s="18"/>
      <c r="D324" s="18"/>
      <c r="E324" s="23"/>
    </row>
    <row r="325" spans="1:5" x14ac:dyDescent="0.25">
      <c r="A325" s="187"/>
      <c r="B325" s="13" t="s">
        <v>242</v>
      </c>
      <c r="C325" s="14">
        <v>2</v>
      </c>
      <c r="D325" s="14">
        <v>3</v>
      </c>
      <c r="E325" s="24">
        <v>1</v>
      </c>
    </row>
    <row r="326" spans="1:5" x14ac:dyDescent="0.25">
      <c r="A326" s="187"/>
      <c r="B326" s="13" t="s">
        <v>243</v>
      </c>
      <c r="C326" s="18"/>
      <c r="D326" s="18"/>
      <c r="E326" s="23"/>
    </row>
    <row r="327" spans="1:5" x14ac:dyDescent="0.25">
      <c r="A327" s="187"/>
      <c r="B327" s="13" t="s">
        <v>244</v>
      </c>
      <c r="C327" s="18"/>
      <c r="D327" s="18"/>
      <c r="E327" s="23"/>
    </row>
    <row r="328" spans="1:5" x14ac:dyDescent="0.25">
      <c r="A328" s="187"/>
      <c r="B328" s="13" t="s">
        <v>245</v>
      </c>
      <c r="C328" s="18"/>
      <c r="D328" s="18"/>
      <c r="E328" s="23"/>
    </row>
    <row r="329" spans="1:5" x14ac:dyDescent="0.25">
      <c r="A329" s="187"/>
      <c r="B329" s="13" t="s">
        <v>246</v>
      </c>
      <c r="C329" s="18"/>
      <c r="D329" s="18"/>
      <c r="E329" s="23"/>
    </row>
    <row r="330" spans="1:5" x14ac:dyDescent="0.25">
      <c r="A330" s="187"/>
      <c r="B330" s="13" t="s">
        <v>247</v>
      </c>
      <c r="C330" s="14">
        <v>10</v>
      </c>
      <c r="D330" s="14">
        <v>9</v>
      </c>
      <c r="E330" s="24">
        <v>0</v>
      </c>
    </row>
    <row r="331" spans="1:5" x14ac:dyDescent="0.25">
      <c r="A331" s="187"/>
      <c r="B331" s="13" t="s">
        <v>248</v>
      </c>
      <c r="C331" s="14">
        <v>2</v>
      </c>
      <c r="D331" s="14">
        <v>2</v>
      </c>
      <c r="E331" s="24">
        <v>0</v>
      </c>
    </row>
    <row r="332" spans="1:5" x14ac:dyDescent="0.25">
      <c r="A332" s="187"/>
      <c r="B332" s="13" t="s">
        <v>249</v>
      </c>
      <c r="C332" s="18"/>
      <c r="D332" s="18"/>
      <c r="E332" s="23"/>
    </row>
    <row r="333" spans="1:5" x14ac:dyDescent="0.25">
      <c r="A333" s="187"/>
      <c r="B333" s="13" t="s">
        <v>250</v>
      </c>
      <c r="C333" s="14">
        <v>5</v>
      </c>
      <c r="D333" s="14">
        <v>44</v>
      </c>
      <c r="E333" s="24">
        <v>2</v>
      </c>
    </row>
    <row r="334" spans="1:5" x14ac:dyDescent="0.25">
      <c r="A334" s="187"/>
      <c r="B334" s="13" t="s">
        <v>251</v>
      </c>
      <c r="C334" s="18"/>
      <c r="D334" s="18"/>
      <c r="E334" s="23"/>
    </row>
    <row r="335" spans="1:5" x14ac:dyDescent="0.25">
      <c r="A335" s="187"/>
      <c r="B335" s="13" t="s">
        <v>252</v>
      </c>
      <c r="C335" s="14">
        <v>15</v>
      </c>
      <c r="D335" s="14">
        <v>49</v>
      </c>
      <c r="E335" s="24">
        <v>2</v>
      </c>
    </row>
    <row r="336" spans="1:5" x14ac:dyDescent="0.25">
      <c r="A336" s="187"/>
      <c r="B336" s="13" t="s">
        <v>253</v>
      </c>
      <c r="C336" s="14">
        <v>98</v>
      </c>
      <c r="D336" s="14">
        <v>107</v>
      </c>
      <c r="E336" s="24">
        <v>16</v>
      </c>
    </row>
    <row r="337" spans="1:5" x14ac:dyDescent="0.25">
      <c r="A337" s="187"/>
      <c r="B337" s="13" t="s">
        <v>254</v>
      </c>
      <c r="C337" s="18"/>
      <c r="D337" s="18"/>
      <c r="E337" s="23"/>
    </row>
    <row r="338" spans="1:5" x14ac:dyDescent="0.25">
      <c r="A338" s="187"/>
      <c r="B338" s="13" t="s">
        <v>255</v>
      </c>
      <c r="C338" s="14">
        <v>1</v>
      </c>
      <c r="D338" s="14">
        <v>2</v>
      </c>
      <c r="E338" s="24">
        <v>0</v>
      </c>
    </row>
    <row r="339" spans="1:5" x14ac:dyDescent="0.25">
      <c r="A339" s="187"/>
      <c r="B339" s="13" t="s">
        <v>256</v>
      </c>
      <c r="C339" s="18"/>
      <c r="D339" s="18"/>
      <c r="E339" s="23"/>
    </row>
    <row r="340" spans="1:5" x14ac:dyDescent="0.25">
      <c r="A340" s="187"/>
      <c r="B340" s="13" t="s">
        <v>257</v>
      </c>
      <c r="C340" s="14">
        <v>1</v>
      </c>
      <c r="D340" s="14">
        <v>2</v>
      </c>
      <c r="E340" s="24">
        <v>0</v>
      </c>
    </row>
    <row r="341" spans="1:5" x14ac:dyDescent="0.25">
      <c r="A341" s="187"/>
      <c r="B341" s="13" t="s">
        <v>258</v>
      </c>
      <c r="C341" s="18"/>
      <c r="D341" s="18"/>
      <c r="E341" s="23"/>
    </row>
    <row r="342" spans="1:5" x14ac:dyDescent="0.25">
      <c r="A342" s="187"/>
      <c r="B342" s="13" t="s">
        <v>259</v>
      </c>
      <c r="C342" s="14">
        <v>2</v>
      </c>
      <c r="D342" s="14">
        <v>12</v>
      </c>
      <c r="E342" s="24">
        <v>0</v>
      </c>
    </row>
    <row r="343" spans="1:5" x14ac:dyDescent="0.25">
      <c r="A343" s="187"/>
      <c r="B343" s="13" t="s">
        <v>260</v>
      </c>
      <c r="C343" s="14">
        <v>0</v>
      </c>
      <c r="D343" s="14">
        <v>1</v>
      </c>
      <c r="E343" s="24">
        <v>0</v>
      </c>
    </row>
    <row r="344" spans="1:5" x14ac:dyDescent="0.25">
      <c r="A344" s="188"/>
      <c r="B344" s="13" t="s">
        <v>261</v>
      </c>
      <c r="C344" s="14">
        <v>5</v>
      </c>
      <c r="D344" s="14">
        <v>44</v>
      </c>
      <c r="E344" s="24">
        <v>1</v>
      </c>
    </row>
    <row r="345" spans="1:5" x14ac:dyDescent="0.25">
      <c r="A345" s="186" t="s">
        <v>262</v>
      </c>
      <c r="B345" s="13" t="s">
        <v>263</v>
      </c>
      <c r="C345" s="18"/>
      <c r="D345" s="18"/>
      <c r="E345" s="23"/>
    </row>
    <row r="346" spans="1:5" x14ac:dyDescent="0.25">
      <c r="A346" s="187"/>
      <c r="B346" s="13" t="s">
        <v>264</v>
      </c>
      <c r="C346" s="14">
        <v>1</v>
      </c>
      <c r="D346" s="14">
        <v>3</v>
      </c>
      <c r="E346" s="24">
        <v>0</v>
      </c>
    </row>
    <row r="347" spans="1:5" x14ac:dyDescent="0.25">
      <c r="A347" s="187"/>
      <c r="B347" s="13" t="s">
        <v>265</v>
      </c>
      <c r="C347" s="18"/>
      <c r="D347" s="18"/>
      <c r="E347" s="23"/>
    </row>
    <row r="348" spans="1:5" x14ac:dyDescent="0.25">
      <c r="A348" s="187"/>
      <c r="B348" s="13" t="s">
        <v>266</v>
      </c>
      <c r="C348" s="18"/>
      <c r="D348" s="18"/>
      <c r="E348" s="23"/>
    </row>
    <row r="349" spans="1:5" x14ac:dyDescent="0.25">
      <c r="A349" s="187"/>
      <c r="B349" s="13" t="s">
        <v>267</v>
      </c>
      <c r="C349" s="18"/>
      <c r="D349" s="18"/>
      <c r="E349" s="23"/>
    </row>
    <row r="350" spans="1:5" x14ac:dyDescent="0.25">
      <c r="A350" s="187"/>
      <c r="B350" s="13" t="s">
        <v>268</v>
      </c>
      <c r="C350" s="14">
        <v>2</v>
      </c>
      <c r="D350" s="14">
        <v>5</v>
      </c>
      <c r="E350" s="24">
        <v>0</v>
      </c>
    </row>
    <row r="351" spans="1:5" x14ac:dyDescent="0.25">
      <c r="A351" s="187"/>
      <c r="B351" s="13" t="s">
        <v>269</v>
      </c>
      <c r="C351" s="18"/>
      <c r="D351" s="18"/>
      <c r="E351" s="23"/>
    </row>
    <row r="352" spans="1:5" x14ac:dyDescent="0.25">
      <c r="A352" s="187"/>
      <c r="B352" s="13" t="s">
        <v>270</v>
      </c>
      <c r="C352" s="18"/>
      <c r="D352" s="18"/>
      <c r="E352" s="23"/>
    </row>
    <row r="353" spans="1:5" x14ac:dyDescent="0.25">
      <c r="A353" s="187"/>
      <c r="B353" s="13" t="s">
        <v>271</v>
      </c>
      <c r="C353" s="14">
        <v>2</v>
      </c>
      <c r="D353" s="14">
        <v>11</v>
      </c>
      <c r="E353" s="24">
        <v>0</v>
      </c>
    </row>
    <row r="354" spans="1:5" x14ac:dyDescent="0.25">
      <c r="A354" s="187"/>
      <c r="B354" s="13" t="s">
        <v>272</v>
      </c>
      <c r="C354" s="18"/>
      <c r="D354" s="18"/>
      <c r="E354" s="23"/>
    </row>
    <row r="355" spans="1:5" x14ac:dyDescent="0.25">
      <c r="A355" s="188"/>
      <c r="B355" s="13" t="s">
        <v>273</v>
      </c>
      <c r="C355" s="18"/>
      <c r="D355" s="18"/>
      <c r="E355" s="23"/>
    </row>
    <row r="356" spans="1:5" x14ac:dyDescent="0.25">
      <c r="A356" s="186" t="s">
        <v>274</v>
      </c>
      <c r="B356" s="13" t="s">
        <v>275</v>
      </c>
      <c r="C356" s="14">
        <v>15</v>
      </c>
      <c r="D356" s="14">
        <v>23</v>
      </c>
      <c r="E356" s="24">
        <v>1</v>
      </c>
    </row>
    <row r="357" spans="1:5" x14ac:dyDescent="0.25">
      <c r="A357" s="187"/>
      <c r="B357" s="13" t="s">
        <v>276</v>
      </c>
      <c r="C357" s="18"/>
      <c r="D357" s="18"/>
      <c r="E357" s="23"/>
    </row>
    <row r="358" spans="1:5" x14ac:dyDescent="0.25">
      <c r="A358" s="187"/>
      <c r="B358" s="13" t="s">
        <v>277</v>
      </c>
      <c r="C358" s="18"/>
      <c r="D358" s="18"/>
      <c r="E358" s="23"/>
    </row>
    <row r="359" spans="1:5" x14ac:dyDescent="0.25">
      <c r="A359" s="187"/>
      <c r="B359" s="13" t="s">
        <v>278</v>
      </c>
      <c r="C359" s="14">
        <v>4</v>
      </c>
      <c r="D359" s="14">
        <v>6</v>
      </c>
      <c r="E359" s="24">
        <v>0</v>
      </c>
    </row>
    <row r="360" spans="1:5" x14ac:dyDescent="0.25">
      <c r="A360" s="187"/>
      <c r="B360" s="13" t="s">
        <v>279</v>
      </c>
      <c r="C360" s="14">
        <v>0</v>
      </c>
      <c r="D360" s="14">
        <v>2</v>
      </c>
      <c r="E360" s="24">
        <v>1</v>
      </c>
    </row>
    <row r="361" spans="1:5" x14ac:dyDescent="0.25">
      <c r="A361" s="187"/>
      <c r="B361" s="13" t="s">
        <v>280</v>
      </c>
      <c r="C361" s="18"/>
      <c r="D361" s="18"/>
      <c r="E361" s="23"/>
    </row>
    <row r="362" spans="1:5" x14ac:dyDescent="0.25">
      <c r="A362" s="187"/>
      <c r="B362" s="13" t="s">
        <v>281</v>
      </c>
      <c r="C362" s="18"/>
      <c r="D362" s="18"/>
      <c r="E362" s="23"/>
    </row>
    <row r="363" spans="1:5" x14ac:dyDescent="0.25">
      <c r="A363" s="187"/>
      <c r="B363" s="13" t="s">
        <v>282</v>
      </c>
      <c r="C363" s="18"/>
      <c r="D363" s="18"/>
      <c r="E363" s="23"/>
    </row>
    <row r="364" spans="1:5" x14ac:dyDescent="0.25">
      <c r="A364" s="188"/>
      <c r="B364" s="13" t="s">
        <v>283</v>
      </c>
      <c r="C364" s="18"/>
      <c r="D364" s="18"/>
      <c r="E364" s="23"/>
    </row>
    <row r="365" spans="1:5" x14ac:dyDescent="0.25">
      <c r="A365" s="186" t="s">
        <v>284</v>
      </c>
      <c r="B365" s="13" t="s">
        <v>285</v>
      </c>
      <c r="C365" s="18"/>
      <c r="D365" s="18"/>
      <c r="E365" s="23"/>
    </row>
    <row r="366" spans="1:5" x14ac:dyDescent="0.25">
      <c r="A366" s="187"/>
      <c r="B366" s="13" t="s">
        <v>286</v>
      </c>
      <c r="C366" s="14">
        <v>10</v>
      </c>
      <c r="D366" s="14">
        <v>10</v>
      </c>
      <c r="E366" s="24">
        <v>0</v>
      </c>
    </row>
    <row r="367" spans="1:5" x14ac:dyDescent="0.25">
      <c r="A367" s="187"/>
      <c r="B367" s="13" t="s">
        <v>287</v>
      </c>
      <c r="C367" s="14">
        <v>9</v>
      </c>
      <c r="D367" s="14">
        <v>12</v>
      </c>
      <c r="E367" s="24">
        <v>0</v>
      </c>
    </row>
    <row r="368" spans="1:5" x14ac:dyDescent="0.25">
      <c r="A368" s="187"/>
      <c r="B368" s="13" t="s">
        <v>288</v>
      </c>
      <c r="C368" s="14">
        <v>7</v>
      </c>
      <c r="D368" s="14">
        <v>7</v>
      </c>
      <c r="E368" s="24">
        <v>0</v>
      </c>
    </row>
    <row r="369" spans="1:5" x14ac:dyDescent="0.25">
      <c r="A369" s="187"/>
      <c r="B369" s="13" t="s">
        <v>204</v>
      </c>
      <c r="C369" s="18"/>
      <c r="D369" s="18"/>
      <c r="E369" s="23"/>
    </row>
    <row r="370" spans="1:5" x14ac:dyDescent="0.25">
      <c r="A370" s="187"/>
      <c r="B370" s="13" t="s">
        <v>289</v>
      </c>
      <c r="C370" s="18"/>
      <c r="D370" s="18"/>
      <c r="E370" s="23"/>
    </row>
    <row r="371" spans="1:5" x14ac:dyDescent="0.25">
      <c r="A371" s="187"/>
      <c r="B371" s="13" t="s">
        <v>290</v>
      </c>
      <c r="C371" s="18"/>
      <c r="D371" s="18"/>
      <c r="E371" s="23"/>
    </row>
    <row r="372" spans="1:5" x14ac:dyDescent="0.25">
      <c r="A372" s="187"/>
      <c r="B372" s="13" t="s">
        <v>291</v>
      </c>
      <c r="C372" s="14">
        <v>38</v>
      </c>
      <c r="D372" s="14">
        <v>47</v>
      </c>
      <c r="E372" s="24">
        <v>0</v>
      </c>
    </row>
    <row r="373" spans="1:5" x14ac:dyDescent="0.25">
      <c r="A373" s="187"/>
      <c r="B373" s="13" t="s">
        <v>292</v>
      </c>
      <c r="C373" s="18"/>
      <c r="D373" s="18"/>
      <c r="E373" s="23"/>
    </row>
    <row r="374" spans="1:5" x14ac:dyDescent="0.25">
      <c r="A374" s="187"/>
      <c r="B374" s="13" t="s">
        <v>293</v>
      </c>
      <c r="C374" s="18"/>
      <c r="D374" s="18"/>
      <c r="E374" s="23"/>
    </row>
    <row r="375" spans="1:5" x14ac:dyDescent="0.25">
      <c r="A375" s="187"/>
      <c r="B375" s="13" t="s">
        <v>294</v>
      </c>
      <c r="C375" s="18"/>
      <c r="D375" s="18"/>
      <c r="E375" s="23"/>
    </row>
    <row r="376" spans="1:5" x14ac:dyDescent="0.25">
      <c r="A376" s="187"/>
      <c r="B376" s="13" t="s">
        <v>295</v>
      </c>
      <c r="C376" s="18"/>
      <c r="D376" s="18"/>
      <c r="E376" s="23"/>
    </row>
    <row r="377" spans="1:5" x14ac:dyDescent="0.25">
      <c r="A377" s="188"/>
      <c r="B377" s="13" t="s">
        <v>296</v>
      </c>
      <c r="C377" s="14">
        <v>20</v>
      </c>
      <c r="D377" s="14">
        <v>44</v>
      </c>
      <c r="E377" s="24">
        <v>0</v>
      </c>
    </row>
  </sheetData>
  <sheetProtection algorithmName="SHA-512" hashValue="ZFyvzfYTWglQ08uxyZg56BAmCHA1bbeeEpTckHOHuYLwbQWcqf371jxgVFpC98WEA+DsNkV5a0TYQqt67WtGng==" saltValue="nA7KwZBEQDadCGJ9Nm5Xg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E890-3FB2-407F-81DC-B1BA74BE38C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1318</v>
      </c>
      <c r="F4" s="162" t="s">
        <v>1812</v>
      </c>
      <c r="G4" s="164">
        <f>DatosViolenciaGénero!E82</f>
        <v>150</v>
      </c>
      <c r="H4" s="165"/>
    </row>
    <row r="5" spans="1:30" x14ac:dyDescent="0.2">
      <c r="C5" s="162" t="s">
        <v>35</v>
      </c>
      <c r="D5" s="163">
        <f>DatosViolenciaGénero!C5</f>
        <v>1104</v>
      </c>
      <c r="F5" s="162" t="s">
        <v>1813</v>
      </c>
      <c r="G5" s="164">
        <f>DatosViolenciaGénero!F82</f>
        <v>582</v>
      </c>
      <c r="H5" s="165"/>
    </row>
    <row r="6" spans="1:30" x14ac:dyDescent="0.2">
      <c r="C6" s="162" t="s">
        <v>1814</v>
      </c>
      <c r="D6" s="172">
        <f>DatosViolenciaGénero!C8</f>
        <v>571</v>
      </c>
    </row>
    <row r="7" spans="1:30" x14ac:dyDescent="0.2">
      <c r="C7" s="162" t="s">
        <v>55</v>
      </c>
      <c r="D7" s="172">
        <f>DatosViolenciaGénero!C9</f>
        <v>8</v>
      </c>
    </row>
    <row r="8" spans="1:30" x14ac:dyDescent="0.2">
      <c r="C8" s="162" t="s">
        <v>1818</v>
      </c>
      <c r="D8" s="163">
        <f>DatosViolenciaGénero!C11</f>
        <v>0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2">
        <f>DatosViolenciaGénero!C6</f>
        <v>484</v>
      </c>
    </row>
    <row r="11" spans="1:30" x14ac:dyDescent="0.2">
      <c r="C11" s="162" t="s">
        <v>1815</v>
      </c>
      <c r="D11" s="172">
        <f>DatosViolenciaGénero!C10</f>
        <v>7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vR6/z54mh10J+4ri2l118xOCanCvMS9zrbNitjzUygWxf8LoOPqQ7VT3FG8nievNC71WWBCxbpkZKjjns15BbA==" saltValue="IHXFnsyzKl+X9XO58E0W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8CA9-21EF-403C-9230-86B26344AD2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T+LA0+R8E4nBfCm316R3sO1b+2S/rLHm8lBmN/+yNotGa3UHASHr7Wrn2Co+V2NkREdGXMafN3dF19nWLdjzcA==" saltValue="d254ZUUHO/7ipLTxDa5f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D842-4D7A-4A72-B031-112D85E030A7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vFRvn7mzDBpIW+MhnoyoduGX7K6q2Dq4zo7G9iTb1qMAYoZl2FIo7oQYkRG7l4LtGw1kA1mBhZMVJHQ2RB/8GQ==" saltValue="d7S7C11Gfgv5dJQ/M6ieZ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5368-E87F-4900-9EC9-D80C1A880C78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1</v>
      </c>
      <c r="N6" s="177">
        <f>DatosMedioAmbiente!C55</f>
        <v>3</v>
      </c>
      <c r="O6" s="177">
        <f>DatosMedioAmbiente!C57</f>
        <v>0</v>
      </c>
      <c r="P6" s="177">
        <f>DatosMedioAmbiente!C59</f>
        <v>7</v>
      </c>
      <c r="Q6" s="177">
        <f>DatosMedioAmbiente!C61</f>
        <v>0</v>
      </c>
      <c r="R6" s="177">
        <f>DatosMedioAmbiente!C63</f>
        <v>4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1</v>
      </c>
      <c r="Y6" s="178">
        <f>DatosMedioAmbiente!C62</f>
        <v>2</v>
      </c>
      <c r="Z6" s="178">
        <f>DatosMedioAmbiente!C64</f>
        <v>0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TjciYjsa2NTlBOl/Tc0bkRPRgW8fnckQhSPM4PBGcgaSBJgPp+4/bpqHYK5Nc+W3kTQoLbZoPA6E+/lrBdy4Pw==" saltValue="wqGB6rlBnLFIvGWWyD0CH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7E4E-A24D-43C8-89BA-53F58A3EA3F0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1624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642</v>
      </c>
      <c r="AM2" s="92" t="s">
        <v>642</v>
      </c>
      <c r="AN2" s="92" t="s">
        <v>644</v>
      </c>
      <c r="AO2" s="92" t="s">
        <v>644</v>
      </c>
      <c r="AV2" s="92" t="s">
        <v>642</v>
      </c>
      <c r="AW2" s="92" t="s">
        <v>1179</v>
      </c>
      <c r="AX2" s="92" t="s">
        <v>1182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955</v>
      </c>
      <c r="BE2" s="92" t="s">
        <v>1662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970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M3" s="92" t="s">
        <v>1629</v>
      </c>
      <c r="N3" s="92" t="s">
        <v>1626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1122</v>
      </c>
      <c r="AI3" s="92" t="s">
        <v>225</v>
      </c>
      <c r="AL3" s="92" t="s">
        <v>644</v>
      </c>
      <c r="AM3" s="92" t="s">
        <v>644</v>
      </c>
      <c r="AN3" s="92" t="s">
        <v>646</v>
      </c>
      <c r="AO3" s="92" t="s">
        <v>646</v>
      </c>
      <c r="AV3" s="92" t="s">
        <v>644</v>
      </c>
      <c r="AW3" s="92" t="s">
        <v>1180</v>
      </c>
      <c r="AX3" s="92" t="s">
        <v>610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1664</v>
      </c>
      <c r="BG3" s="92" t="s">
        <v>109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1655</v>
      </c>
      <c r="G4" s="92" t="s">
        <v>1626</v>
      </c>
      <c r="H4" s="92" t="s">
        <v>1626</v>
      </c>
      <c r="I4" s="92" t="s">
        <v>1626</v>
      </c>
      <c r="J4" s="92" t="s">
        <v>1626</v>
      </c>
      <c r="K4" s="92" t="s">
        <v>1628</v>
      </c>
      <c r="L4" s="92" t="s">
        <v>1626</v>
      </c>
      <c r="M4" s="92" t="s">
        <v>1630</v>
      </c>
      <c r="N4" s="92" t="s">
        <v>1630</v>
      </c>
      <c r="O4" s="92" t="s">
        <v>1626</v>
      </c>
      <c r="P4" s="92" t="s">
        <v>1676</v>
      </c>
      <c r="Q4" s="92" t="s">
        <v>1676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A4" s="92" t="s">
        <v>1128</v>
      </c>
      <c r="AB4" s="92" t="s">
        <v>1132</v>
      </c>
      <c r="AC4" s="92" t="s">
        <v>1135</v>
      </c>
      <c r="AD4" s="92" t="s">
        <v>646</v>
      </c>
      <c r="AE4" s="92" t="s">
        <v>1182</v>
      </c>
      <c r="AF4" s="92" t="s">
        <v>1190</v>
      </c>
      <c r="AI4" s="92" t="s">
        <v>233</v>
      </c>
      <c r="AL4" s="92" t="s">
        <v>646</v>
      </c>
      <c r="AM4" s="92" t="s">
        <v>646</v>
      </c>
      <c r="AN4" s="92" t="s">
        <v>648</v>
      </c>
      <c r="AO4" s="92" t="s">
        <v>650</v>
      </c>
      <c r="AV4" s="92" t="s">
        <v>646</v>
      </c>
      <c r="AW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1804</v>
      </c>
      <c r="BG4" s="92" t="s">
        <v>1055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1179</v>
      </c>
      <c r="G5" s="92" t="s">
        <v>970</v>
      </c>
      <c r="H5" s="92" t="s">
        <v>1631</v>
      </c>
      <c r="I5" s="92" t="s">
        <v>1628</v>
      </c>
      <c r="J5" s="92" t="s">
        <v>1628</v>
      </c>
      <c r="K5" s="92" t="s">
        <v>970</v>
      </c>
      <c r="L5" s="92" t="s">
        <v>1628</v>
      </c>
      <c r="M5" s="92" t="s">
        <v>1638</v>
      </c>
      <c r="N5" s="92" t="s">
        <v>970</v>
      </c>
      <c r="O5" s="92" t="s">
        <v>1628</v>
      </c>
      <c r="R5" s="92" t="s">
        <v>1038</v>
      </c>
      <c r="S5" s="92" t="s">
        <v>1673</v>
      </c>
      <c r="T5" s="92" t="s">
        <v>1675</v>
      </c>
      <c r="V5" s="92" t="s">
        <v>27</v>
      </c>
      <c r="AD5" s="92" t="s">
        <v>648</v>
      </c>
      <c r="AI5" s="92" t="s">
        <v>236</v>
      </c>
      <c r="AL5" s="92" t="s">
        <v>648</v>
      </c>
      <c r="AM5" s="92" t="s">
        <v>648</v>
      </c>
      <c r="AN5" s="92" t="s">
        <v>650</v>
      </c>
      <c r="AO5" s="92" t="s">
        <v>652</v>
      </c>
      <c r="AV5" s="92" t="s">
        <v>648</v>
      </c>
      <c r="AW5" s="92" t="s">
        <v>1183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1665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970</v>
      </c>
      <c r="F6" s="92" t="s">
        <v>1640</v>
      </c>
      <c r="G6" s="92" t="s">
        <v>1638</v>
      </c>
      <c r="H6" s="92" t="s">
        <v>970</v>
      </c>
      <c r="I6" s="92" t="s">
        <v>1632</v>
      </c>
      <c r="J6" s="92" t="s">
        <v>1632</v>
      </c>
      <c r="K6" s="92" t="s">
        <v>1635</v>
      </c>
      <c r="L6" s="92" t="s">
        <v>1630</v>
      </c>
      <c r="M6" s="92" t="s">
        <v>1644</v>
      </c>
      <c r="N6" s="92" t="s">
        <v>1641</v>
      </c>
      <c r="O6" s="92" t="s">
        <v>1632</v>
      </c>
      <c r="R6" s="92" t="s">
        <v>1039</v>
      </c>
      <c r="S6" s="92" t="s">
        <v>1674</v>
      </c>
      <c r="T6" s="92" t="s">
        <v>1676</v>
      </c>
      <c r="V6" s="92" t="s">
        <v>28</v>
      </c>
      <c r="AD6" s="92" t="s">
        <v>650</v>
      </c>
      <c r="AI6" s="92" t="s">
        <v>106</v>
      </c>
      <c r="AL6" s="92" t="s">
        <v>650</v>
      </c>
      <c r="AM6" s="92" t="s">
        <v>650</v>
      </c>
      <c r="AN6" s="92" t="s">
        <v>652</v>
      </c>
      <c r="AV6" s="92" t="s">
        <v>650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1016</v>
      </c>
    </row>
    <row r="7" spans="1:61" x14ac:dyDescent="0.2">
      <c r="B7" s="92" t="s">
        <v>106</v>
      </c>
      <c r="C7" s="92" t="s">
        <v>1746</v>
      </c>
      <c r="D7" s="92" t="s">
        <v>970</v>
      </c>
      <c r="E7" s="92" t="s">
        <v>1635</v>
      </c>
      <c r="F7" s="92" t="s">
        <v>1641</v>
      </c>
      <c r="G7" s="92" t="s">
        <v>1639</v>
      </c>
      <c r="H7" s="92" t="s">
        <v>1638</v>
      </c>
      <c r="I7" s="92" t="s">
        <v>970</v>
      </c>
      <c r="J7" s="92" t="s">
        <v>970</v>
      </c>
      <c r="K7" s="92" t="s">
        <v>1644</v>
      </c>
      <c r="L7" s="92" t="s">
        <v>970</v>
      </c>
      <c r="N7" s="92" t="s">
        <v>1644</v>
      </c>
      <c r="O7" s="92" t="s">
        <v>970</v>
      </c>
      <c r="R7" s="92" t="s">
        <v>1040</v>
      </c>
      <c r="S7" s="92" t="s">
        <v>1676</v>
      </c>
      <c r="AD7" s="92" t="s">
        <v>652</v>
      </c>
      <c r="AL7" s="92" t="s">
        <v>652</v>
      </c>
      <c r="AM7" s="92" t="s">
        <v>652</v>
      </c>
      <c r="AN7" s="92" t="s">
        <v>654</v>
      </c>
      <c r="AV7" s="92" t="s">
        <v>652</v>
      </c>
      <c r="BC7" s="92" t="s">
        <v>1801</v>
      </c>
      <c r="BD7" s="92" t="s">
        <v>959</v>
      </c>
      <c r="BE7" s="92" t="s">
        <v>1666</v>
      </c>
    </row>
    <row r="8" spans="1:61" x14ac:dyDescent="0.2">
      <c r="C8" s="92" t="s">
        <v>204</v>
      </c>
      <c r="D8" s="92" t="s">
        <v>1635</v>
      </c>
      <c r="E8" s="92" t="s">
        <v>1638</v>
      </c>
      <c r="F8" s="92" t="s">
        <v>1648</v>
      </c>
      <c r="G8" s="92" t="s">
        <v>1642</v>
      </c>
      <c r="H8" s="92" t="s">
        <v>1639</v>
      </c>
      <c r="I8" s="92" t="s">
        <v>1635</v>
      </c>
      <c r="J8" s="92" t="s">
        <v>1635</v>
      </c>
      <c r="K8" s="92" t="s">
        <v>1648</v>
      </c>
      <c r="L8" s="92" t="s">
        <v>1637</v>
      </c>
      <c r="O8" s="92" t="s">
        <v>1638</v>
      </c>
      <c r="R8" s="92" t="s">
        <v>1041</v>
      </c>
      <c r="AD8" s="92" t="s">
        <v>654</v>
      </c>
      <c r="BC8" s="92" t="s">
        <v>984</v>
      </c>
      <c r="BD8" s="92" t="s">
        <v>960</v>
      </c>
      <c r="BE8" s="92" t="s">
        <v>1667</v>
      </c>
    </row>
    <row r="9" spans="1:61" x14ac:dyDescent="0.2">
      <c r="C9" s="92" t="s">
        <v>1747</v>
      </c>
      <c r="D9" s="92" t="s">
        <v>1638</v>
      </c>
      <c r="E9" s="92" t="s">
        <v>1642</v>
      </c>
      <c r="F9" s="92" t="s">
        <v>106</v>
      </c>
      <c r="G9" s="92" t="s">
        <v>1644</v>
      </c>
      <c r="H9" s="92" t="s">
        <v>1640</v>
      </c>
      <c r="I9" s="92" t="s">
        <v>1638</v>
      </c>
      <c r="J9" s="92" t="s">
        <v>1638</v>
      </c>
      <c r="L9" s="92" t="s">
        <v>1642</v>
      </c>
      <c r="O9" s="92" t="s">
        <v>1639</v>
      </c>
      <c r="R9" s="92" t="s">
        <v>1042</v>
      </c>
      <c r="BD9" s="92" t="s">
        <v>513</v>
      </c>
    </row>
    <row r="10" spans="1:61" x14ac:dyDescent="0.2">
      <c r="C10" s="92" t="s">
        <v>284</v>
      </c>
      <c r="D10" s="92" t="s">
        <v>1639</v>
      </c>
      <c r="E10" s="92" t="s">
        <v>1643</v>
      </c>
      <c r="G10" s="92" t="s">
        <v>106</v>
      </c>
      <c r="H10" s="92" t="s">
        <v>1641</v>
      </c>
      <c r="I10" s="92" t="s">
        <v>1639</v>
      </c>
      <c r="J10" s="92" t="s">
        <v>1639</v>
      </c>
      <c r="L10" s="92" t="s">
        <v>1644</v>
      </c>
      <c r="O10" s="92" t="s">
        <v>1640</v>
      </c>
      <c r="R10" s="92" t="s">
        <v>1044</v>
      </c>
      <c r="BD10" s="92" t="s">
        <v>961</v>
      </c>
    </row>
    <row r="11" spans="1:61" x14ac:dyDescent="0.2">
      <c r="D11" s="92" t="s">
        <v>1640</v>
      </c>
      <c r="E11" s="92" t="s">
        <v>1644</v>
      </c>
      <c r="H11" s="92" t="s">
        <v>1642</v>
      </c>
      <c r="I11" s="92" t="s">
        <v>1640</v>
      </c>
      <c r="J11" s="92" t="s">
        <v>1640</v>
      </c>
      <c r="O11" s="92" t="s">
        <v>1641</v>
      </c>
      <c r="BD11" s="92" t="s">
        <v>962</v>
      </c>
    </row>
    <row r="12" spans="1:61" x14ac:dyDescent="0.2">
      <c r="D12" s="92" t="s">
        <v>1642</v>
      </c>
      <c r="E12" s="92" t="s">
        <v>1647</v>
      </c>
      <c r="H12" s="92" t="s">
        <v>1644</v>
      </c>
      <c r="I12" s="92" t="s">
        <v>1642</v>
      </c>
      <c r="J12" s="92" t="s">
        <v>1642</v>
      </c>
      <c r="O12" s="92" t="s">
        <v>1642</v>
      </c>
      <c r="BD12" s="92" t="s">
        <v>646</v>
      </c>
    </row>
    <row r="13" spans="1:61" x14ac:dyDescent="0.2">
      <c r="D13" s="92" t="s">
        <v>1644</v>
      </c>
      <c r="E13" s="92" t="s">
        <v>1648</v>
      </c>
      <c r="H13" s="92" t="s">
        <v>106</v>
      </c>
      <c r="I13" s="92" t="s">
        <v>1644</v>
      </c>
      <c r="J13" s="92" t="s">
        <v>1644</v>
      </c>
      <c r="O13" s="92" t="s">
        <v>1644</v>
      </c>
      <c r="BD13" s="92" t="s">
        <v>963</v>
      </c>
    </row>
    <row r="14" spans="1:61" x14ac:dyDescent="0.2">
      <c r="D14" s="92" t="s">
        <v>1648</v>
      </c>
      <c r="I14" s="92" t="s">
        <v>1648</v>
      </c>
      <c r="J14" s="92" t="s">
        <v>106</v>
      </c>
      <c r="O14" s="92" t="s">
        <v>106</v>
      </c>
      <c r="BD14" s="92" t="s">
        <v>964</v>
      </c>
    </row>
    <row r="15" spans="1:61" x14ac:dyDescent="0.2">
      <c r="D15" s="92" t="s">
        <v>106</v>
      </c>
      <c r="I15" s="92" t="s">
        <v>106</v>
      </c>
      <c r="BD15" s="92" t="s">
        <v>965</v>
      </c>
    </row>
    <row r="16" spans="1:61" x14ac:dyDescent="0.2">
      <c r="BD16" s="92" t="s">
        <v>106</v>
      </c>
    </row>
    <row r="17" spans="56:56" x14ac:dyDescent="0.2">
      <c r="BD17" s="92" t="s">
        <v>967</v>
      </c>
    </row>
    <row r="18" spans="56:56" x14ac:dyDescent="0.2">
      <c r="BD18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46A5-8CB9-4DFC-B06A-1BE60164DC02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1630</v>
      </c>
      <c r="D4" s="100">
        <f>SUM(DatosViolenciaGénero!D63:D69)</f>
        <v>746</v>
      </c>
    </row>
    <row r="5" spans="2:4" x14ac:dyDescent="0.2">
      <c r="B5" s="99" t="s">
        <v>1626</v>
      </c>
      <c r="C5" s="100">
        <f>SUM(DatosViolenciaGénero!C70:C73)</f>
        <v>143</v>
      </c>
      <c r="D5" s="100">
        <f>SUM(DatosViolenciaGénero!D70:D73)</f>
        <v>239</v>
      </c>
    </row>
    <row r="6" spans="2:4" ht="12.75" customHeight="1" x14ac:dyDescent="0.2">
      <c r="B6" s="99" t="s">
        <v>1672</v>
      </c>
      <c r="C6" s="100">
        <f>DatosViolenciaGénero!C74</f>
        <v>1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12</v>
      </c>
      <c r="D7" s="100">
        <f>SUM(DatosViolenciaGénero!D75:D77)</f>
        <v>6</v>
      </c>
    </row>
    <row r="8" spans="2:4" ht="12.75" customHeight="1" x14ac:dyDescent="0.2">
      <c r="B8" s="99" t="s">
        <v>1674</v>
      </c>
      <c r="C8" s="100">
        <f>DatosViolenciaGénero!C81</f>
        <v>27</v>
      </c>
      <c r="D8" s="100">
        <f>DatosViolenciaGénero!D81</f>
        <v>0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1</v>
      </c>
    </row>
    <row r="10" spans="2:4" ht="12.75" customHeight="1" x14ac:dyDescent="0.2">
      <c r="B10" s="99" t="s">
        <v>1676</v>
      </c>
      <c r="C10" s="100">
        <f>SUM(DatosViolenciaGénero!C79:C80)</f>
        <v>432</v>
      </c>
      <c r="D10" s="100">
        <f>SUM(DatosViolenciaGénero!D79:D80)</f>
        <v>237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527</v>
      </c>
    </row>
    <row r="16" spans="2:4" ht="13.5" thickBot="1" x14ac:dyDescent="0.25">
      <c r="B16" s="103" t="s">
        <v>1679</v>
      </c>
      <c r="C16" s="104">
        <f>DatosViolenciaGénero!C39</f>
        <v>631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8088-5BFD-4598-8B1C-F01E3535950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222</v>
      </c>
      <c r="D4" s="100">
        <f>SUM(DatosViolenciaDoméstica!D48:D54)</f>
        <v>125</v>
      </c>
    </row>
    <row r="5" spans="2:4" x14ac:dyDescent="0.2">
      <c r="B5" s="99" t="s">
        <v>1626</v>
      </c>
      <c r="C5" s="100">
        <f>SUM(DatosViolenciaDoméstica!C55:C58)</f>
        <v>13</v>
      </c>
      <c r="D5" s="100">
        <f>SUM(DatosViolenciaDoméstica!D55:D58)</f>
        <v>24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23</v>
      </c>
      <c r="D10" s="100">
        <f>SUM(DatosViolenciaDoméstica!D64:D65)</f>
        <v>17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16</v>
      </c>
    </row>
    <row r="16" spans="2:4" ht="13.5" thickBot="1" x14ac:dyDescent="0.25">
      <c r="B16" s="103" t="s">
        <v>1679</v>
      </c>
      <c r="C16" s="104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94DE-C7E5-48B6-86B3-8C17A77E8DF5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115</v>
      </c>
    </row>
    <row r="5" spans="2:3" x14ac:dyDescent="0.2">
      <c r="B5" s="93" t="s">
        <v>1663</v>
      </c>
      <c r="C5" s="95">
        <f>DatosMenores!C70</f>
        <v>0</v>
      </c>
    </row>
    <row r="6" spans="2:3" x14ac:dyDescent="0.2">
      <c r="B6" s="93" t="s">
        <v>1664</v>
      </c>
      <c r="C6" s="95">
        <f>DatosMenores!C71</f>
        <v>997</v>
      </c>
    </row>
    <row r="7" spans="2:3" ht="25.5" x14ac:dyDescent="0.2">
      <c r="B7" s="93" t="s">
        <v>1665</v>
      </c>
      <c r="C7" s="95">
        <f>DatosMenores!C74</f>
        <v>11</v>
      </c>
    </row>
    <row r="8" spans="2:3" ht="25.5" x14ac:dyDescent="0.2">
      <c r="B8" s="93" t="s">
        <v>1016</v>
      </c>
      <c r="C8" s="95">
        <f>DatosMenores!C75</f>
        <v>7</v>
      </c>
    </row>
    <row r="9" spans="2:3" ht="25.5" x14ac:dyDescent="0.2">
      <c r="B9" s="93" t="s">
        <v>1666</v>
      </c>
      <c r="C9" s="95">
        <f>DatosMenores!C76</f>
        <v>31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17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D1F3-061B-404D-AD79-07B282F0C848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2" t="s">
        <v>1624</v>
      </c>
      <c r="C11" s="222"/>
      <c r="D11" s="77">
        <f>DatosDelitos!C5+DatosDelitos!C13-DatosDelitos!C17</f>
        <v>6696</v>
      </c>
      <c r="E11" s="78">
        <f>DatosDelitos!H5+DatosDelitos!H13-DatosDelitos!H17</f>
        <v>280</v>
      </c>
      <c r="F11" s="78">
        <f>DatosDelitos!I5+DatosDelitos!I13-DatosDelitos!I17</f>
        <v>302</v>
      </c>
      <c r="G11" s="78">
        <f>DatosDelitos!J5+DatosDelitos!J13-DatosDelitos!J17</f>
        <v>13</v>
      </c>
      <c r="H11" s="79">
        <f>DatosDelitos!K5+DatosDelitos!K13-DatosDelitos!K17</f>
        <v>21</v>
      </c>
      <c r="I11" s="79">
        <f>DatosDelitos!L5+DatosDelitos!L13-DatosDelitos!L17</f>
        <v>7</v>
      </c>
      <c r="J11" s="79">
        <f>DatosDelitos!M5+DatosDelitos!M13-DatosDelitos!M17</f>
        <v>7</v>
      </c>
      <c r="K11" s="79">
        <f>DatosDelitos!O5+DatosDelitos!O13-DatosDelitos!O17</f>
        <v>23</v>
      </c>
      <c r="L11" s="80">
        <f>DatosDelitos!P5+DatosDelitos!P13-DatosDelitos!P17</f>
        <v>594</v>
      </c>
    </row>
    <row r="12" spans="2:13" ht="13.15" customHeight="1" x14ac:dyDescent="0.2">
      <c r="B12" s="223" t="s">
        <v>324</v>
      </c>
      <c r="C12" s="223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2</v>
      </c>
    </row>
    <row r="13" spans="2:13" ht="13.15" customHeight="1" x14ac:dyDescent="0.2">
      <c r="B13" s="223" t="s">
        <v>342</v>
      </c>
      <c r="C13" s="223"/>
      <c r="D13" s="81">
        <f>DatosDelitos!C20</f>
        <v>1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3" t="s">
        <v>347</v>
      </c>
      <c r="C14" s="223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3" t="s">
        <v>1625</v>
      </c>
      <c r="C15" s="223"/>
      <c r="D15" s="81">
        <f>DatosDelitos!C17+DatosDelitos!C44</f>
        <v>997</v>
      </c>
      <c r="E15" s="82">
        <f>DatosDelitos!H17+DatosDelitos!H44</f>
        <v>274</v>
      </c>
      <c r="F15" s="82">
        <f>DatosDelitos!I16+DatosDelitos!I44</f>
        <v>63</v>
      </c>
      <c r="G15" s="82">
        <f>DatosDelitos!J17+DatosDelitos!J44</f>
        <v>1</v>
      </c>
      <c r="H15" s="82">
        <f>DatosDelitos!K17+DatosDelitos!K44</f>
        <v>6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6</v>
      </c>
      <c r="L15" s="83">
        <f>DatosDelitos!P17+DatosDelitos!P44</f>
        <v>533</v>
      </c>
    </row>
    <row r="16" spans="2:13" ht="13.15" customHeight="1" x14ac:dyDescent="0.2">
      <c r="B16" s="223" t="s">
        <v>1626</v>
      </c>
      <c r="C16" s="223"/>
      <c r="D16" s="81">
        <f>DatosDelitos!C30</f>
        <v>590</v>
      </c>
      <c r="E16" s="82">
        <f>DatosDelitos!H30</f>
        <v>121</v>
      </c>
      <c r="F16" s="82">
        <f>DatosDelitos!I30</f>
        <v>214</v>
      </c>
      <c r="G16" s="82">
        <f>DatosDelitos!J30</f>
        <v>0</v>
      </c>
      <c r="H16" s="82">
        <f>DatosDelitos!K30</f>
        <v>13</v>
      </c>
      <c r="I16" s="82">
        <f>DatosDelitos!L30</f>
        <v>0</v>
      </c>
      <c r="J16" s="82">
        <f>DatosDelitos!M30</f>
        <v>1</v>
      </c>
      <c r="K16" s="82">
        <f>DatosDelitos!O30</f>
        <v>4</v>
      </c>
      <c r="L16" s="83">
        <f>DatosDelitos!P30</f>
        <v>418</v>
      </c>
    </row>
    <row r="17" spans="2:12" ht="13.15" customHeight="1" x14ac:dyDescent="0.2">
      <c r="B17" s="224" t="s">
        <v>1627</v>
      </c>
      <c r="C17" s="224"/>
      <c r="D17" s="81">
        <f>DatosDelitos!C42-DatosDelitos!C44</f>
        <v>9</v>
      </c>
      <c r="E17" s="82">
        <f>DatosDelitos!H42-DatosDelitos!H44</f>
        <v>7</v>
      </c>
      <c r="F17" s="82">
        <f>DatosDelitos!I42-DatosDelitos!I44</f>
        <v>2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2</v>
      </c>
    </row>
    <row r="18" spans="2:12" ht="13.15" customHeight="1" x14ac:dyDescent="0.2">
      <c r="B18" s="223" t="s">
        <v>1628</v>
      </c>
      <c r="C18" s="223"/>
      <c r="D18" s="81">
        <f>DatosDelitos!C50</f>
        <v>256</v>
      </c>
      <c r="E18" s="82">
        <f>DatosDelitos!H50</f>
        <v>79</v>
      </c>
      <c r="F18" s="82">
        <f>DatosDelitos!I50</f>
        <v>62</v>
      </c>
      <c r="G18" s="82">
        <f>DatosDelitos!J50</f>
        <v>36</v>
      </c>
      <c r="H18" s="82">
        <f>DatosDelitos!K50</f>
        <v>43</v>
      </c>
      <c r="I18" s="82">
        <f>DatosDelitos!L50</f>
        <v>0</v>
      </c>
      <c r="J18" s="82">
        <f>DatosDelitos!M50</f>
        <v>0</v>
      </c>
      <c r="K18" s="82">
        <f>DatosDelitos!O50</f>
        <v>10</v>
      </c>
      <c r="L18" s="83">
        <f>DatosDelitos!P50</f>
        <v>70</v>
      </c>
    </row>
    <row r="19" spans="2:12" ht="13.15" customHeight="1" x14ac:dyDescent="0.2">
      <c r="B19" s="223" t="s">
        <v>1629</v>
      </c>
      <c r="C19" s="223"/>
      <c r="D19" s="81">
        <f>DatosDelitos!C72</f>
        <v>4</v>
      </c>
      <c r="E19" s="82">
        <f>DatosDelitos!H72</f>
        <v>1</v>
      </c>
      <c r="F19" s="82">
        <f>DatosDelitos!I72</f>
        <v>1</v>
      </c>
      <c r="G19" s="82">
        <f>DatosDelitos!J72</f>
        <v>0</v>
      </c>
      <c r="H19" s="82">
        <f>DatosDelitos!K72</f>
        <v>0</v>
      </c>
      <c r="I19" s="82">
        <f>DatosDelitos!L72</f>
        <v>1</v>
      </c>
      <c r="J19" s="82">
        <f>DatosDelitos!M72</f>
        <v>0</v>
      </c>
      <c r="K19" s="82">
        <f>DatosDelitos!O72</f>
        <v>0</v>
      </c>
      <c r="L19" s="83">
        <f>DatosDelitos!P72</f>
        <v>1</v>
      </c>
    </row>
    <row r="20" spans="2:12" ht="27" customHeight="1" x14ac:dyDescent="0.2">
      <c r="B20" s="223" t="s">
        <v>1630</v>
      </c>
      <c r="C20" s="223"/>
      <c r="D20" s="81">
        <f>DatosDelitos!C74</f>
        <v>17</v>
      </c>
      <c r="E20" s="82">
        <f>DatosDelitos!H74</f>
        <v>9</v>
      </c>
      <c r="F20" s="82">
        <f>DatosDelitos!I74</f>
        <v>17</v>
      </c>
      <c r="G20" s="82">
        <f>DatosDelitos!J74</f>
        <v>0</v>
      </c>
      <c r="H20" s="82">
        <f>DatosDelitos!K74</f>
        <v>1</v>
      </c>
      <c r="I20" s="82">
        <f>DatosDelitos!L74</f>
        <v>1</v>
      </c>
      <c r="J20" s="82">
        <f>DatosDelitos!M74</f>
        <v>1</v>
      </c>
      <c r="K20" s="82">
        <f>DatosDelitos!O74</f>
        <v>0</v>
      </c>
      <c r="L20" s="83">
        <f>DatosDelitos!P74</f>
        <v>3</v>
      </c>
    </row>
    <row r="21" spans="2:12" ht="13.15" customHeight="1" x14ac:dyDescent="0.2">
      <c r="B21" s="224" t="s">
        <v>1631</v>
      </c>
      <c r="C21" s="224"/>
      <c r="D21" s="81">
        <f>DatosDelitos!C82</f>
        <v>75</v>
      </c>
      <c r="E21" s="82">
        <f>DatosDelitos!H82</f>
        <v>5</v>
      </c>
      <c r="F21" s="82">
        <f>DatosDelitos!I82</f>
        <v>35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37</v>
      </c>
    </row>
    <row r="22" spans="2:12" ht="13.15" customHeight="1" x14ac:dyDescent="0.2">
      <c r="B22" s="223" t="s">
        <v>1632</v>
      </c>
      <c r="C22" s="223"/>
      <c r="D22" s="81">
        <f>DatosDelitos!C85</f>
        <v>371</v>
      </c>
      <c r="E22" s="82">
        <f>DatosDelitos!H85</f>
        <v>265</v>
      </c>
      <c r="F22" s="82">
        <f>DatosDelitos!I85</f>
        <v>206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99</v>
      </c>
    </row>
    <row r="23" spans="2:12" ht="13.15" customHeight="1" x14ac:dyDescent="0.2">
      <c r="B23" s="223" t="s">
        <v>970</v>
      </c>
      <c r="C23" s="223"/>
      <c r="D23" s="81">
        <f>DatosDelitos!C97</f>
        <v>3094</v>
      </c>
      <c r="E23" s="82">
        <f>DatosDelitos!H97</f>
        <v>1012</v>
      </c>
      <c r="F23" s="82">
        <f>DatosDelitos!I97</f>
        <v>857</v>
      </c>
      <c r="G23" s="82">
        <f>DatosDelitos!J97</f>
        <v>1</v>
      </c>
      <c r="H23" s="82">
        <f>DatosDelitos!K97</f>
        <v>1</v>
      </c>
      <c r="I23" s="82">
        <f>DatosDelitos!L97</f>
        <v>0</v>
      </c>
      <c r="J23" s="82">
        <f>DatosDelitos!M97</f>
        <v>1</v>
      </c>
      <c r="K23" s="82">
        <f>DatosDelitos!O97</f>
        <v>59</v>
      </c>
      <c r="L23" s="83">
        <f>DatosDelitos!P97</f>
        <v>754</v>
      </c>
    </row>
    <row r="24" spans="2:12" ht="27" customHeight="1" x14ac:dyDescent="0.2">
      <c r="B24" s="223" t="s">
        <v>1633</v>
      </c>
      <c r="C24" s="223"/>
      <c r="D24" s="81">
        <f>DatosDelitos!C131</f>
        <v>10</v>
      </c>
      <c r="E24" s="82">
        <f>DatosDelitos!H131</f>
        <v>17</v>
      </c>
      <c r="F24" s="82">
        <f>DatosDelitos!I131</f>
        <v>16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7</v>
      </c>
    </row>
    <row r="25" spans="2:12" ht="13.15" customHeight="1" x14ac:dyDescent="0.2">
      <c r="B25" s="223" t="s">
        <v>1634</v>
      </c>
      <c r="C25" s="223"/>
      <c r="D25" s="81">
        <f>DatosDelitos!C137</f>
        <v>10</v>
      </c>
      <c r="E25" s="82">
        <f>DatosDelitos!H137</f>
        <v>2</v>
      </c>
      <c r="F25" s="82">
        <f>DatosDelitos!I137</f>
        <v>5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1</v>
      </c>
    </row>
    <row r="26" spans="2:12" ht="13.15" customHeight="1" x14ac:dyDescent="0.2">
      <c r="B26" s="224" t="s">
        <v>1635</v>
      </c>
      <c r="C26" s="224"/>
      <c r="D26" s="81">
        <f>DatosDelitos!C144</f>
        <v>316</v>
      </c>
      <c r="E26" s="82">
        <f>DatosDelitos!H144</f>
        <v>65</v>
      </c>
      <c r="F26" s="82">
        <f>DatosDelitos!I144</f>
        <v>56</v>
      </c>
      <c r="G26" s="82">
        <f>DatosDelitos!J144</f>
        <v>2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42</v>
      </c>
      <c r="L26" s="83">
        <f>DatosDelitos!P144</f>
        <v>40</v>
      </c>
    </row>
    <row r="27" spans="2:12" ht="38.25" customHeight="1" x14ac:dyDescent="0.2">
      <c r="B27" s="223" t="s">
        <v>1636</v>
      </c>
      <c r="C27" s="223"/>
      <c r="D27" s="81">
        <f>DatosDelitos!C147</f>
        <v>26</v>
      </c>
      <c r="E27" s="82">
        <f>DatosDelitos!H147</f>
        <v>28</v>
      </c>
      <c r="F27" s="82">
        <f>DatosDelitos!I147</f>
        <v>15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15</v>
      </c>
    </row>
    <row r="28" spans="2:12" ht="13.15" customHeight="1" x14ac:dyDescent="0.2">
      <c r="B28" s="223" t="s">
        <v>1637</v>
      </c>
      <c r="C28" s="223"/>
      <c r="D28" s="81">
        <f>DatosDelitos!C156+SUM(DatosDelitos!C167:C172)</f>
        <v>19</v>
      </c>
      <c r="E28" s="82">
        <f>DatosDelitos!H156+SUM(DatosDelitos!H167:H172)</f>
        <v>10</v>
      </c>
      <c r="F28" s="82">
        <f>DatosDelitos!I156+SUM(DatosDelitos!I167:I172)</f>
        <v>3</v>
      </c>
      <c r="G28" s="82">
        <f>DatosDelitos!J156+SUM(DatosDelitos!J167:J172)</f>
        <v>0</v>
      </c>
      <c r="H28" s="82">
        <f>DatosDelitos!K156+SUM(DatosDelitos!K167:K172)</f>
        <v>1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1</v>
      </c>
    </row>
    <row r="29" spans="2:12" ht="13.15" customHeight="1" x14ac:dyDescent="0.2">
      <c r="B29" s="223" t="s">
        <v>1638</v>
      </c>
      <c r="C29" s="223"/>
      <c r="D29" s="81">
        <f>SUM(DatosDelitos!C173:C177)</f>
        <v>402</v>
      </c>
      <c r="E29" s="82">
        <f>SUM(DatosDelitos!H173:H177)</f>
        <v>365</v>
      </c>
      <c r="F29" s="82">
        <f>SUM(DatosDelitos!I173:I177)</f>
        <v>273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1</v>
      </c>
      <c r="J29" s="82">
        <f>SUM(DatosDelitos!M173:M177)</f>
        <v>0</v>
      </c>
      <c r="K29" s="82">
        <f>SUM(DatosDelitos!O173:O177)</f>
        <v>62</v>
      </c>
      <c r="L29" s="82">
        <f>SUM(DatosDelitos!P173:P177)</f>
        <v>193</v>
      </c>
    </row>
    <row r="30" spans="2:12" ht="13.15" customHeight="1" x14ac:dyDescent="0.2">
      <c r="B30" s="223" t="s">
        <v>1639</v>
      </c>
      <c r="C30" s="223"/>
      <c r="D30" s="81">
        <f>DatosDelitos!C178</f>
        <v>211</v>
      </c>
      <c r="E30" s="82">
        <f>DatosDelitos!H178</f>
        <v>277</v>
      </c>
      <c r="F30" s="82">
        <f>DatosDelitos!I178</f>
        <v>277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1797</v>
      </c>
    </row>
    <row r="31" spans="2:12" ht="13.15" customHeight="1" x14ac:dyDescent="0.2">
      <c r="B31" s="223" t="s">
        <v>1640</v>
      </c>
      <c r="C31" s="223"/>
      <c r="D31" s="81">
        <f>DatosDelitos!C186</f>
        <v>173</v>
      </c>
      <c r="E31" s="82">
        <f>DatosDelitos!H186</f>
        <v>92</v>
      </c>
      <c r="F31" s="82">
        <f>DatosDelitos!I186</f>
        <v>109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70</v>
      </c>
    </row>
    <row r="32" spans="2:12" ht="13.15" customHeight="1" x14ac:dyDescent="0.2">
      <c r="B32" s="223" t="s">
        <v>1641</v>
      </c>
      <c r="C32" s="223"/>
      <c r="D32" s="81">
        <f>DatosDelitos!C201</f>
        <v>70</v>
      </c>
      <c r="E32" s="82">
        <f>DatosDelitos!H201</f>
        <v>44</v>
      </c>
      <c r="F32" s="82">
        <f>DatosDelitos!I201</f>
        <v>31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2</v>
      </c>
      <c r="K32" s="82">
        <f>DatosDelitos!O201</f>
        <v>0</v>
      </c>
      <c r="L32" s="82">
        <f>DatosDelitos!P201</f>
        <v>53</v>
      </c>
    </row>
    <row r="33" spans="2:13" ht="13.15" customHeight="1" x14ac:dyDescent="0.2">
      <c r="B33" s="223" t="s">
        <v>1642</v>
      </c>
      <c r="C33" s="223"/>
      <c r="D33" s="81">
        <f>DatosDelitos!C223</f>
        <v>578</v>
      </c>
      <c r="E33" s="82">
        <f>DatosDelitos!H223</f>
        <v>241</v>
      </c>
      <c r="F33" s="82">
        <f>DatosDelitos!I223</f>
        <v>170</v>
      </c>
      <c r="G33" s="82">
        <f>DatosDelitos!J223</f>
        <v>0</v>
      </c>
      <c r="H33" s="82">
        <f>DatosDelitos!K223</f>
        <v>3</v>
      </c>
      <c r="I33" s="82">
        <f>DatosDelitos!L223</f>
        <v>0</v>
      </c>
      <c r="J33" s="82">
        <f>DatosDelitos!M223</f>
        <v>0</v>
      </c>
      <c r="K33" s="82">
        <f>DatosDelitos!O223</f>
        <v>10</v>
      </c>
      <c r="L33" s="82">
        <f>DatosDelitos!P223</f>
        <v>322</v>
      </c>
    </row>
    <row r="34" spans="2:13" ht="13.15" customHeight="1" x14ac:dyDescent="0.2">
      <c r="B34" s="223" t="s">
        <v>1643</v>
      </c>
      <c r="C34" s="223"/>
      <c r="D34" s="81">
        <f>DatosDelitos!C244</f>
        <v>2</v>
      </c>
      <c r="E34" s="82">
        <f>DatosDelitos!H244</f>
        <v>2</v>
      </c>
      <c r="F34" s="82">
        <f>DatosDelitos!I244</f>
        <v>1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3</v>
      </c>
      <c r="L34" s="82">
        <f>DatosDelitos!P244</f>
        <v>2</v>
      </c>
    </row>
    <row r="35" spans="2:13" ht="13.15" customHeight="1" x14ac:dyDescent="0.2">
      <c r="B35" s="223" t="s">
        <v>1644</v>
      </c>
      <c r="C35" s="223"/>
      <c r="D35" s="81">
        <f>DatosDelitos!C271</f>
        <v>112</v>
      </c>
      <c r="E35" s="82">
        <f>DatosDelitos!H271</f>
        <v>104</v>
      </c>
      <c r="F35" s="82">
        <f>DatosDelitos!I271</f>
        <v>152</v>
      </c>
      <c r="G35" s="82">
        <f>DatosDelitos!J271</f>
        <v>2</v>
      </c>
      <c r="H35" s="82">
        <f>DatosDelitos!K271</f>
        <v>2</v>
      </c>
      <c r="I35" s="82">
        <f>DatosDelitos!L271</f>
        <v>1</v>
      </c>
      <c r="J35" s="82">
        <f>DatosDelitos!M271</f>
        <v>2</v>
      </c>
      <c r="K35" s="82">
        <f>DatosDelitos!O271</f>
        <v>3</v>
      </c>
      <c r="L35" s="82">
        <f>DatosDelitos!P271</f>
        <v>372</v>
      </c>
    </row>
    <row r="36" spans="2:13" ht="38.25" customHeight="1" x14ac:dyDescent="0.2">
      <c r="B36" s="223" t="s">
        <v>1645</v>
      </c>
      <c r="C36" s="223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3" t="s">
        <v>1646</v>
      </c>
      <c r="C37" s="223"/>
      <c r="D37" s="81">
        <f>DatosDelitos!C305</f>
        <v>14</v>
      </c>
      <c r="E37" s="82">
        <f>DatosDelitos!H305</f>
        <v>1</v>
      </c>
      <c r="F37" s="82">
        <f>DatosDelitos!I305</f>
        <v>2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2</v>
      </c>
    </row>
    <row r="38" spans="2:13" ht="13.15" customHeight="1" x14ac:dyDescent="0.2">
      <c r="B38" s="223" t="s">
        <v>1647</v>
      </c>
      <c r="C38" s="223"/>
      <c r="D38" s="81">
        <f>DatosDelitos!C312+DatosDelitos!C318+DatosDelitos!C320</f>
        <v>4</v>
      </c>
      <c r="E38" s="82">
        <f>DatosDelitos!H312+DatosDelitos!H318+DatosDelitos!H320</f>
        <v>8</v>
      </c>
      <c r="F38" s="82">
        <f>DatosDelitos!I312+DatosDelitos!I318+DatosDelitos!I320</f>
        <v>4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1</v>
      </c>
      <c r="L38" s="82">
        <f>DatosDelitos!P312+DatosDelitos!P318+DatosDelitos!P320</f>
        <v>4</v>
      </c>
    </row>
    <row r="39" spans="2:13" ht="13.15" customHeight="1" x14ac:dyDescent="0.2">
      <c r="B39" s="223" t="s">
        <v>1648</v>
      </c>
      <c r="C39" s="223"/>
      <c r="D39" s="81">
        <f>DatosDelitos!C323</f>
        <v>4898</v>
      </c>
      <c r="E39" s="82">
        <f>DatosDelitos!H323</f>
        <v>109</v>
      </c>
      <c r="F39" s="82">
        <f>DatosDelitos!I323</f>
        <v>0</v>
      </c>
      <c r="G39" s="82">
        <f>DatosDelitos!J323</f>
        <v>3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3</v>
      </c>
      <c r="L39" s="82">
        <f>DatosDelitos!P323</f>
        <v>3</v>
      </c>
    </row>
    <row r="40" spans="2:13" ht="13.15" customHeight="1" x14ac:dyDescent="0.2">
      <c r="B40" s="223" t="s">
        <v>1649</v>
      </c>
      <c r="C40" s="223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3" t="s">
        <v>947</v>
      </c>
      <c r="C41" s="223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6" t="s">
        <v>951</v>
      </c>
      <c r="C43" s="226"/>
      <c r="D43" s="84">
        <f>SUM(D11:D42)</f>
        <v>18955</v>
      </c>
      <c r="E43" s="84">
        <f t="shared" ref="E43:L43" si="0">SUM(E11:E42)</f>
        <v>3418</v>
      </c>
      <c r="F43" s="84">
        <f t="shared" si="0"/>
        <v>2873</v>
      </c>
      <c r="G43" s="84">
        <f t="shared" si="0"/>
        <v>58</v>
      </c>
      <c r="H43" s="84">
        <f t="shared" si="0"/>
        <v>91</v>
      </c>
      <c r="I43" s="84">
        <f t="shared" si="0"/>
        <v>11</v>
      </c>
      <c r="J43" s="84">
        <f t="shared" si="0"/>
        <v>14</v>
      </c>
      <c r="K43" s="84">
        <f t="shared" si="0"/>
        <v>226</v>
      </c>
      <c r="L43" s="84">
        <f t="shared" si="0"/>
        <v>5395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5" t="s">
        <v>1652</v>
      </c>
      <c r="C49" s="225"/>
      <c r="D49" s="87">
        <f>DatosDelitos!F5</f>
        <v>1</v>
      </c>
      <c r="E49" s="87">
        <f>DatosDelitos!G5</f>
        <v>0</v>
      </c>
    </row>
    <row r="50" spans="2:5" ht="13.15" customHeight="1" x14ac:dyDescent="0.25">
      <c r="B50" s="225" t="s">
        <v>1653</v>
      </c>
      <c r="C50" s="225"/>
      <c r="D50" s="87">
        <f>DatosDelitos!F13-DatosDelitos!F17</f>
        <v>248</v>
      </c>
      <c r="E50" s="87">
        <f>DatosDelitos!G13-DatosDelitos!G17</f>
        <v>389</v>
      </c>
    </row>
    <row r="51" spans="2:5" ht="13.15" customHeight="1" x14ac:dyDescent="0.25">
      <c r="B51" s="225" t="s">
        <v>324</v>
      </c>
      <c r="C51" s="225"/>
      <c r="D51" s="87">
        <f>DatosDelitos!F10</f>
        <v>1</v>
      </c>
      <c r="E51" s="87">
        <f>DatosDelitos!G10</f>
        <v>1</v>
      </c>
    </row>
    <row r="52" spans="2:5" ht="13.15" customHeight="1" x14ac:dyDescent="0.25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5" t="s">
        <v>347</v>
      </c>
      <c r="C53" s="225"/>
      <c r="D53" s="87">
        <f>DatosDelitos!F23</f>
        <v>0</v>
      </c>
      <c r="E53" s="87">
        <f>DatosDelitos!G23</f>
        <v>1</v>
      </c>
    </row>
    <row r="54" spans="2:5" ht="13.15" customHeight="1" x14ac:dyDescent="0.25">
      <c r="B54" s="225" t="s">
        <v>1625</v>
      </c>
      <c r="C54" s="225"/>
      <c r="D54" s="87">
        <f>DatosDelitos!F17+DatosDelitos!F44</f>
        <v>710</v>
      </c>
      <c r="E54" s="87">
        <f>DatosDelitos!G17+DatosDelitos!G44</f>
        <v>543</v>
      </c>
    </row>
    <row r="55" spans="2:5" ht="13.15" customHeight="1" x14ac:dyDescent="0.25">
      <c r="B55" s="225" t="s">
        <v>1626</v>
      </c>
      <c r="C55" s="225"/>
      <c r="D55" s="87">
        <f>DatosDelitos!F30</f>
        <v>284</v>
      </c>
      <c r="E55" s="87">
        <f>DatosDelitos!G30</f>
        <v>364</v>
      </c>
    </row>
    <row r="56" spans="2:5" ht="13.15" customHeight="1" x14ac:dyDescent="0.25">
      <c r="B56" s="225" t="s">
        <v>1627</v>
      </c>
      <c r="C56" s="225"/>
      <c r="D56" s="87">
        <f>DatosDelitos!F42-DatosDelitos!F44</f>
        <v>1</v>
      </c>
      <c r="E56" s="87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7">
        <f>DatosDelitos!F50</f>
        <v>11</v>
      </c>
      <c r="E57" s="87">
        <f>DatosDelitos!G50</f>
        <v>8</v>
      </c>
    </row>
    <row r="58" spans="2:5" ht="13.15" customHeight="1" x14ac:dyDescent="0.25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5" t="s">
        <v>1654</v>
      </c>
      <c r="C59" s="225"/>
      <c r="D59" s="87">
        <f>DatosDelitos!F74</f>
        <v>0</v>
      </c>
      <c r="E59" s="87">
        <f>DatosDelitos!G74</f>
        <v>0</v>
      </c>
    </row>
    <row r="60" spans="2:5" ht="13.15" customHeight="1" x14ac:dyDescent="0.25">
      <c r="B60" s="225" t="s">
        <v>1631</v>
      </c>
      <c r="C60" s="225"/>
      <c r="D60" s="87">
        <f>DatosDelitos!F82</f>
        <v>9</v>
      </c>
      <c r="E60" s="87">
        <f>DatosDelitos!G82</f>
        <v>21</v>
      </c>
    </row>
    <row r="61" spans="2:5" ht="13.15" customHeight="1" x14ac:dyDescent="0.25">
      <c r="B61" s="225" t="s">
        <v>1632</v>
      </c>
      <c r="C61" s="225"/>
      <c r="D61" s="87">
        <f>DatosDelitos!F85</f>
        <v>9</v>
      </c>
      <c r="E61" s="87">
        <f>DatosDelitos!G85</f>
        <v>8</v>
      </c>
    </row>
    <row r="62" spans="2:5" ht="13.15" customHeight="1" x14ac:dyDescent="0.25">
      <c r="B62" s="225" t="s">
        <v>970</v>
      </c>
      <c r="C62" s="225"/>
      <c r="D62" s="87">
        <f>DatosDelitos!F97</f>
        <v>417</v>
      </c>
      <c r="E62" s="87">
        <f>DatosDelitos!G97</f>
        <v>450</v>
      </c>
    </row>
    <row r="63" spans="2:5" ht="27" customHeight="1" x14ac:dyDescent="0.25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5" t="s">
        <v>1634</v>
      </c>
      <c r="C64" s="225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5" t="s">
        <v>1635</v>
      </c>
      <c r="C65" s="225"/>
      <c r="D65" s="87">
        <f>DatosDelitos!F144</f>
        <v>3</v>
      </c>
      <c r="E65" s="87">
        <f>DatosDelitos!G144</f>
        <v>4</v>
      </c>
    </row>
    <row r="66" spans="2:5" ht="40.5" customHeight="1" x14ac:dyDescent="0.25">
      <c r="B66" s="225" t="s">
        <v>1636</v>
      </c>
      <c r="C66" s="225"/>
      <c r="D66" s="87">
        <f>DatosDelitos!F147</f>
        <v>0</v>
      </c>
      <c r="E66" s="87">
        <f>DatosDelitos!G147</f>
        <v>1</v>
      </c>
    </row>
    <row r="67" spans="2:5" ht="13.15" customHeight="1" x14ac:dyDescent="0.25">
      <c r="B67" s="225" t="s">
        <v>1637</v>
      </c>
      <c r="C67" s="225"/>
      <c r="D67" s="87">
        <f>DatosDelitos!F156+SUM(DatosDelitos!F167:G172)</f>
        <v>1</v>
      </c>
      <c r="E67" s="87">
        <f>DatosDelitos!G156+SUM(DatosDelitos!G167:H172)</f>
        <v>3</v>
      </c>
    </row>
    <row r="68" spans="2:5" ht="13.15" customHeight="1" x14ac:dyDescent="0.25">
      <c r="B68" s="225" t="s">
        <v>1638</v>
      </c>
      <c r="C68" s="225"/>
      <c r="D68" s="87">
        <f>SUM(DatosDelitos!F173:G177)</f>
        <v>52</v>
      </c>
      <c r="E68" s="87">
        <f>SUM(DatosDelitos!G173:H177)</f>
        <v>389</v>
      </c>
    </row>
    <row r="69" spans="2:5" ht="13.15" customHeight="1" x14ac:dyDescent="0.25">
      <c r="B69" s="225" t="s">
        <v>1639</v>
      </c>
      <c r="C69" s="225"/>
      <c r="D69" s="87">
        <f>DatosDelitos!F178</f>
        <v>1506</v>
      </c>
      <c r="E69" s="87">
        <f>DatosDelitos!G178</f>
        <v>1560</v>
      </c>
    </row>
    <row r="70" spans="2:5" ht="13.15" customHeight="1" x14ac:dyDescent="0.25">
      <c r="B70" s="225" t="s">
        <v>1640</v>
      </c>
      <c r="C70" s="225"/>
      <c r="D70" s="87">
        <f>DatosDelitos!F186</f>
        <v>20</v>
      </c>
      <c r="E70" s="87">
        <f>DatosDelitos!G186</f>
        <v>26</v>
      </c>
    </row>
    <row r="71" spans="2:5" ht="13.15" customHeight="1" x14ac:dyDescent="0.25">
      <c r="B71" s="225" t="s">
        <v>1641</v>
      </c>
      <c r="C71" s="225"/>
      <c r="D71" s="87">
        <f>DatosDelitos!F201</f>
        <v>27</v>
      </c>
      <c r="E71" s="87">
        <f>DatosDelitos!G201</f>
        <v>33</v>
      </c>
    </row>
    <row r="72" spans="2:5" ht="13.15" customHeight="1" x14ac:dyDescent="0.25">
      <c r="B72" s="225" t="s">
        <v>1642</v>
      </c>
      <c r="C72" s="225"/>
      <c r="D72" s="87">
        <f>DatosDelitos!F223</f>
        <v>333</v>
      </c>
      <c r="E72" s="87">
        <f>DatosDelitos!G223</f>
        <v>303</v>
      </c>
    </row>
    <row r="73" spans="2:5" ht="13.15" customHeight="1" x14ac:dyDescent="0.25">
      <c r="B73" s="225" t="s">
        <v>1643</v>
      </c>
      <c r="C73" s="225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5" t="s">
        <v>1644</v>
      </c>
      <c r="C74" s="225"/>
      <c r="D74" s="87">
        <f>DatosDelitos!F271</f>
        <v>245</v>
      </c>
      <c r="E74" s="87">
        <f>DatosDelitos!G271</f>
        <v>256</v>
      </c>
    </row>
    <row r="75" spans="2:5" ht="38.25" customHeight="1" x14ac:dyDescent="0.25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5" t="s">
        <v>1646</v>
      </c>
      <c r="C76" s="225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5" t="s">
        <v>1647</v>
      </c>
      <c r="C77" s="225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7">
        <f>DatosDelitos!F323</f>
        <v>22</v>
      </c>
      <c r="E78" s="87">
        <f>DatosDelitos!G323</f>
        <v>0</v>
      </c>
    </row>
    <row r="79" spans="2:5" ht="15" customHeight="1" x14ac:dyDescent="0.25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7" t="s">
        <v>1656</v>
      </c>
      <c r="C82" s="227"/>
      <c r="D82" s="87">
        <f>SUM(D49:D81)</f>
        <v>3900</v>
      </c>
      <c r="E82" s="87">
        <f>SUM(E49:E81)</f>
        <v>4360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5" t="s">
        <v>1624</v>
      </c>
      <c r="C87" s="225"/>
      <c r="D87" s="87">
        <f>DatosDelitos!N5+DatosDelitos!N13-DatosDelitos!N17</f>
        <v>45</v>
      </c>
    </row>
    <row r="88" spans="2:13" ht="13.15" customHeight="1" x14ac:dyDescent="0.25">
      <c r="B88" s="225" t="s">
        <v>324</v>
      </c>
      <c r="C88" s="225"/>
      <c r="D88" s="87">
        <f>DatosDelitos!N10</f>
        <v>0</v>
      </c>
    </row>
    <row r="89" spans="2:13" ht="13.15" customHeight="1" x14ac:dyDescent="0.25">
      <c r="B89" s="225" t="s">
        <v>342</v>
      </c>
      <c r="C89" s="225"/>
      <c r="D89" s="87">
        <f>DatosDelitos!N20</f>
        <v>0</v>
      </c>
    </row>
    <row r="90" spans="2:13" ht="13.15" customHeight="1" x14ac:dyDescent="0.25">
      <c r="B90" s="225" t="s">
        <v>347</v>
      </c>
      <c r="C90" s="225"/>
      <c r="D90" s="87">
        <f>DatosDelitos!N23</f>
        <v>0</v>
      </c>
    </row>
    <row r="91" spans="2:13" ht="13.15" customHeight="1" x14ac:dyDescent="0.25">
      <c r="B91" s="225" t="s">
        <v>1658</v>
      </c>
      <c r="C91" s="225"/>
      <c r="D91" s="87">
        <f>SUM(DatosDelitos!N17,DatosDelitos!N44)</f>
        <v>9</v>
      </c>
    </row>
    <row r="92" spans="2:13" ht="13.15" customHeight="1" x14ac:dyDescent="0.25">
      <c r="B92" s="225" t="s">
        <v>1626</v>
      </c>
      <c r="C92" s="225"/>
      <c r="D92" s="87">
        <f>DatosDelitos!N30</f>
        <v>4</v>
      </c>
    </row>
    <row r="93" spans="2:13" ht="13.15" customHeight="1" x14ac:dyDescent="0.25">
      <c r="B93" s="225" t="s">
        <v>1627</v>
      </c>
      <c r="C93" s="225"/>
      <c r="D93" s="87">
        <f>DatosDelitos!N42-DatosDelitos!N44</f>
        <v>1</v>
      </c>
    </row>
    <row r="94" spans="2:13" ht="13.15" customHeight="1" x14ac:dyDescent="0.25">
      <c r="B94" s="225" t="s">
        <v>1628</v>
      </c>
      <c r="C94" s="225"/>
      <c r="D94" s="87">
        <f>DatosDelitos!N50</f>
        <v>8</v>
      </c>
    </row>
    <row r="95" spans="2:13" ht="13.15" customHeight="1" x14ac:dyDescent="0.25">
      <c r="B95" s="225" t="s">
        <v>1629</v>
      </c>
      <c r="C95" s="225"/>
      <c r="D95" s="87">
        <f>DatosDelitos!N72</f>
        <v>0</v>
      </c>
    </row>
    <row r="96" spans="2:13" ht="27" customHeight="1" x14ac:dyDescent="0.25">
      <c r="B96" s="225" t="s">
        <v>1654</v>
      </c>
      <c r="C96" s="225"/>
      <c r="D96" s="87">
        <f>DatosDelitos!N74</f>
        <v>2</v>
      </c>
    </row>
    <row r="97" spans="2:4" ht="13.15" customHeight="1" x14ac:dyDescent="0.25">
      <c r="B97" s="225" t="s">
        <v>1631</v>
      </c>
      <c r="C97" s="225"/>
      <c r="D97" s="87">
        <f>DatosDelitos!N82</f>
        <v>1</v>
      </c>
    </row>
    <row r="98" spans="2:4" ht="13.15" customHeight="1" x14ac:dyDescent="0.25">
      <c r="B98" s="225" t="s">
        <v>1632</v>
      </c>
      <c r="C98" s="225"/>
      <c r="D98" s="87">
        <f>DatosDelitos!N85</f>
        <v>0</v>
      </c>
    </row>
    <row r="99" spans="2:4" ht="13.15" customHeight="1" x14ac:dyDescent="0.25">
      <c r="B99" s="225" t="s">
        <v>970</v>
      </c>
      <c r="C99" s="225"/>
      <c r="D99" s="87">
        <f>DatosDelitos!N97</f>
        <v>15</v>
      </c>
    </row>
    <row r="100" spans="2:4" ht="27" customHeight="1" x14ac:dyDescent="0.25">
      <c r="B100" s="225" t="s">
        <v>1655</v>
      </c>
      <c r="C100" s="225"/>
      <c r="D100" s="87">
        <f>DatosDelitos!N131</f>
        <v>16</v>
      </c>
    </row>
    <row r="101" spans="2:4" ht="13.15" customHeight="1" x14ac:dyDescent="0.25">
      <c r="B101" s="225" t="s">
        <v>1634</v>
      </c>
      <c r="C101" s="225"/>
      <c r="D101" s="87">
        <f>DatosDelitos!N137</f>
        <v>3</v>
      </c>
    </row>
    <row r="102" spans="2:4" ht="13.15" customHeight="1" x14ac:dyDescent="0.25">
      <c r="B102" s="225" t="s">
        <v>1635</v>
      </c>
      <c r="C102" s="225"/>
      <c r="D102" s="87">
        <f>DatosDelitos!N144</f>
        <v>0</v>
      </c>
    </row>
    <row r="103" spans="2:4" ht="13.15" customHeight="1" x14ac:dyDescent="0.25">
      <c r="B103" s="225" t="s">
        <v>1659</v>
      </c>
      <c r="C103" s="225"/>
      <c r="D103" s="87">
        <f>DatosDelitos!N148</f>
        <v>2</v>
      </c>
    </row>
    <row r="104" spans="2:4" ht="13.15" customHeight="1" x14ac:dyDescent="0.25">
      <c r="B104" s="225" t="s">
        <v>1181</v>
      </c>
      <c r="C104" s="225"/>
      <c r="D104" s="87">
        <f>SUM(DatosDelitos!N149,DatosDelitos!N150)</f>
        <v>0</v>
      </c>
    </row>
    <row r="105" spans="2:4" ht="13.15" customHeight="1" x14ac:dyDescent="0.25">
      <c r="B105" s="225" t="s">
        <v>1179</v>
      </c>
      <c r="C105" s="225"/>
      <c r="D105" s="87">
        <f>SUM(DatosDelitos!N151:N155)</f>
        <v>15</v>
      </c>
    </row>
    <row r="106" spans="2:4" ht="13.15" customHeight="1" x14ac:dyDescent="0.25">
      <c r="B106" s="225" t="s">
        <v>1637</v>
      </c>
      <c r="C106" s="225"/>
      <c r="D106" s="87">
        <f>SUM(SUM(DatosDelitos!N157:N160),SUM(DatosDelitos!N167:N172))</f>
        <v>0</v>
      </c>
    </row>
    <row r="107" spans="2:4" ht="13.15" customHeight="1" x14ac:dyDescent="0.25">
      <c r="B107" s="225" t="s">
        <v>1660</v>
      </c>
      <c r="C107" s="225"/>
      <c r="D107" s="87">
        <f>SUM(DatosDelitos!N161:N165)</f>
        <v>0</v>
      </c>
    </row>
    <row r="108" spans="2:4" ht="13.15" customHeight="1" x14ac:dyDescent="0.25">
      <c r="B108" s="225" t="s">
        <v>1638</v>
      </c>
      <c r="C108" s="225"/>
      <c r="D108" s="87">
        <f>SUM(DatosDelitos!N173:N177)</f>
        <v>0</v>
      </c>
    </row>
    <row r="109" spans="2:4" ht="13.15" customHeight="1" x14ac:dyDescent="0.25">
      <c r="B109" s="225" t="s">
        <v>1639</v>
      </c>
      <c r="C109" s="225"/>
      <c r="D109" s="87">
        <f>DatosDelitos!N178</f>
        <v>0</v>
      </c>
    </row>
    <row r="110" spans="2:4" ht="13.15" customHeight="1" x14ac:dyDescent="0.25">
      <c r="B110" s="225" t="s">
        <v>1640</v>
      </c>
      <c r="C110" s="225"/>
      <c r="D110" s="87">
        <f>DatosDelitos!N186</f>
        <v>12</v>
      </c>
    </row>
    <row r="111" spans="2:4" ht="13.15" customHeight="1" x14ac:dyDescent="0.25">
      <c r="B111" s="225" t="s">
        <v>1641</v>
      </c>
      <c r="C111" s="225"/>
      <c r="D111" s="87">
        <f>DatosDelitos!N201</f>
        <v>20</v>
      </c>
    </row>
    <row r="112" spans="2:4" ht="13.15" customHeight="1" x14ac:dyDescent="0.25">
      <c r="B112" s="225" t="s">
        <v>1642</v>
      </c>
      <c r="C112" s="225"/>
      <c r="D112" s="87">
        <f>DatosDelitos!N223</f>
        <v>2</v>
      </c>
    </row>
    <row r="113" spans="2:4" ht="13.15" customHeight="1" x14ac:dyDescent="0.25">
      <c r="B113" s="225" t="s">
        <v>1643</v>
      </c>
      <c r="C113" s="225"/>
      <c r="D113" s="87">
        <f>DatosDelitos!N244</f>
        <v>0</v>
      </c>
    </row>
    <row r="114" spans="2:4" ht="13.15" customHeight="1" x14ac:dyDescent="0.25">
      <c r="B114" s="225" t="s">
        <v>1644</v>
      </c>
      <c r="C114" s="225"/>
      <c r="D114" s="87">
        <f>DatosDelitos!N271</f>
        <v>0</v>
      </c>
    </row>
    <row r="115" spans="2:4" ht="38.25" customHeight="1" x14ac:dyDescent="0.25">
      <c r="B115" s="225" t="s">
        <v>1645</v>
      </c>
      <c r="C115" s="225"/>
      <c r="D115" s="87">
        <f>DatosDelitos!N301</f>
        <v>0</v>
      </c>
    </row>
    <row r="116" spans="2:4" ht="13.15" customHeight="1" x14ac:dyDescent="0.25">
      <c r="B116" s="225" t="s">
        <v>1646</v>
      </c>
      <c r="C116" s="225"/>
      <c r="D116" s="87">
        <f>DatosDelitos!N305</f>
        <v>0</v>
      </c>
    </row>
    <row r="117" spans="2:4" ht="13.15" customHeight="1" x14ac:dyDescent="0.25">
      <c r="B117" s="225" t="s">
        <v>1647</v>
      </c>
      <c r="C117" s="225"/>
      <c r="D117" s="87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7">
        <f>DatosDelitos!N318</f>
        <v>1</v>
      </c>
    </row>
    <row r="119" spans="2:4" ht="13.9" customHeight="1" x14ac:dyDescent="0.25">
      <c r="B119" s="225" t="s">
        <v>1648</v>
      </c>
      <c r="C119" s="225"/>
      <c r="D119" s="87">
        <f>DatosDelitos!N323</f>
        <v>23</v>
      </c>
    </row>
    <row r="120" spans="2:4" ht="12.75" customHeight="1" x14ac:dyDescent="0.25">
      <c r="B120" s="227" t="s">
        <v>1649</v>
      </c>
      <c r="C120" s="227"/>
      <c r="D120" s="87">
        <f>DatosDelitos!N325</f>
        <v>0</v>
      </c>
    </row>
    <row r="121" spans="2:4" ht="15" customHeight="1" x14ac:dyDescent="0.25">
      <c r="B121" s="227" t="s">
        <v>947</v>
      </c>
      <c r="C121" s="227"/>
      <c r="D121" s="87">
        <f>DatosDelitos!N337</f>
        <v>0</v>
      </c>
    </row>
    <row r="122" spans="2:4" ht="15" customHeight="1" x14ac:dyDescent="0.25">
      <c r="B122" s="227" t="s">
        <v>1650</v>
      </c>
      <c r="C122" s="227"/>
      <c r="D122" s="87">
        <f>DatosDelitos!N339</f>
        <v>0</v>
      </c>
    </row>
    <row r="123" spans="2:4" ht="15" customHeight="1" x14ac:dyDescent="0.25">
      <c r="B123" s="225" t="s">
        <v>1656</v>
      </c>
      <c r="C123" s="225"/>
      <c r="D123" s="87">
        <f>SUM(D87:D122)</f>
        <v>179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9" t="s">
        <v>313</v>
      </c>
      <c r="B5" s="190"/>
      <c r="C5" s="27">
        <v>37</v>
      </c>
      <c r="D5" s="27">
        <v>40</v>
      </c>
      <c r="E5" s="28">
        <v>-7.4999999999999997E-2</v>
      </c>
      <c r="F5" s="27">
        <v>1</v>
      </c>
      <c r="G5" s="27">
        <v>0</v>
      </c>
      <c r="H5" s="27">
        <v>17</v>
      </c>
      <c r="I5" s="27">
        <v>13</v>
      </c>
      <c r="J5" s="27">
        <v>5</v>
      </c>
      <c r="K5" s="27">
        <v>11</v>
      </c>
      <c r="L5" s="27">
        <v>7</v>
      </c>
      <c r="M5" s="27">
        <v>6</v>
      </c>
      <c r="N5" s="27">
        <v>11</v>
      </c>
      <c r="O5" s="27">
        <v>15</v>
      </c>
      <c r="P5" s="29">
        <v>22</v>
      </c>
    </row>
    <row r="6" spans="1:16" x14ac:dyDescent="0.25">
      <c r="A6" s="30" t="s">
        <v>314</v>
      </c>
      <c r="B6" s="30" t="s">
        <v>315</v>
      </c>
      <c r="C6" s="14">
        <v>27</v>
      </c>
      <c r="D6" s="14">
        <v>28</v>
      </c>
      <c r="E6" s="31">
        <v>-3.5714285714285698E-2</v>
      </c>
      <c r="F6" s="14">
        <v>1</v>
      </c>
      <c r="G6" s="14">
        <v>0</v>
      </c>
      <c r="H6" s="14">
        <v>9</v>
      </c>
      <c r="I6" s="14">
        <v>1</v>
      </c>
      <c r="J6" s="14">
        <v>5</v>
      </c>
      <c r="K6" s="14">
        <v>10</v>
      </c>
      <c r="L6" s="14">
        <v>6</v>
      </c>
      <c r="M6" s="14">
        <v>4</v>
      </c>
      <c r="N6" s="14">
        <v>1</v>
      </c>
      <c r="O6" s="14">
        <v>13</v>
      </c>
      <c r="P6" s="24">
        <v>15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3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2</v>
      </c>
      <c r="N7" s="14">
        <v>0</v>
      </c>
      <c r="O7" s="14">
        <v>0</v>
      </c>
      <c r="P7" s="24">
        <v>2</v>
      </c>
    </row>
    <row r="8" spans="1:16" x14ac:dyDescent="0.25">
      <c r="A8" s="30" t="s">
        <v>318</v>
      </c>
      <c r="B8" s="30" t="s">
        <v>319</v>
      </c>
      <c r="C8" s="14">
        <v>10</v>
      </c>
      <c r="D8" s="14">
        <v>8</v>
      </c>
      <c r="E8" s="31">
        <v>0.25</v>
      </c>
      <c r="F8" s="14">
        <v>0</v>
      </c>
      <c r="G8" s="14">
        <v>0</v>
      </c>
      <c r="H8" s="14">
        <v>8</v>
      </c>
      <c r="I8" s="14">
        <v>12</v>
      </c>
      <c r="J8" s="14">
        <v>0</v>
      </c>
      <c r="K8" s="14">
        <v>0</v>
      </c>
      <c r="L8" s="14">
        <v>0</v>
      </c>
      <c r="M8" s="14">
        <v>0</v>
      </c>
      <c r="N8" s="14">
        <v>10</v>
      </c>
      <c r="O8" s="14">
        <v>2</v>
      </c>
      <c r="P8" s="24">
        <v>5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9" t="s">
        <v>322</v>
      </c>
      <c r="B10" s="190"/>
      <c r="C10" s="27">
        <v>0</v>
      </c>
      <c r="D10" s="27">
        <v>0</v>
      </c>
      <c r="E10" s="28">
        <v>0</v>
      </c>
      <c r="F10" s="27">
        <v>1</v>
      </c>
      <c r="G10" s="27">
        <v>1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2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2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9" t="s">
        <v>327</v>
      </c>
      <c r="B13" s="190"/>
      <c r="C13" s="27">
        <v>7206</v>
      </c>
      <c r="D13" s="27">
        <v>7178</v>
      </c>
      <c r="E13" s="28">
        <v>3.90080802451936E-3</v>
      </c>
      <c r="F13" s="27">
        <v>811</v>
      </c>
      <c r="G13" s="27">
        <v>851</v>
      </c>
      <c r="H13" s="27">
        <v>436</v>
      </c>
      <c r="I13" s="27">
        <v>388</v>
      </c>
      <c r="J13" s="27">
        <v>8</v>
      </c>
      <c r="K13" s="27">
        <v>11</v>
      </c>
      <c r="L13" s="27">
        <v>0</v>
      </c>
      <c r="M13" s="27">
        <v>1</v>
      </c>
      <c r="N13" s="27">
        <v>42</v>
      </c>
      <c r="O13" s="27">
        <v>12</v>
      </c>
      <c r="P13" s="29">
        <v>989</v>
      </c>
    </row>
    <row r="14" spans="1:16" x14ac:dyDescent="0.25">
      <c r="A14" s="30" t="s">
        <v>328</v>
      </c>
      <c r="B14" s="30" t="s">
        <v>329</v>
      </c>
      <c r="C14" s="14">
        <v>6580</v>
      </c>
      <c r="D14" s="14">
        <v>6473</v>
      </c>
      <c r="E14" s="31">
        <v>1.65302023791132E-2</v>
      </c>
      <c r="F14" s="14">
        <v>246</v>
      </c>
      <c r="G14" s="14">
        <v>385</v>
      </c>
      <c r="H14" s="14">
        <v>254</v>
      </c>
      <c r="I14" s="14">
        <v>269</v>
      </c>
      <c r="J14" s="14">
        <v>7</v>
      </c>
      <c r="K14" s="14">
        <v>10</v>
      </c>
      <c r="L14" s="14">
        <v>0</v>
      </c>
      <c r="M14" s="14">
        <v>1</v>
      </c>
      <c r="N14" s="14">
        <v>16</v>
      </c>
      <c r="O14" s="14">
        <v>6</v>
      </c>
      <c r="P14" s="24">
        <v>562</v>
      </c>
    </row>
    <row r="15" spans="1:16" x14ac:dyDescent="0.25">
      <c r="A15" s="30" t="s">
        <v>330</v>
      </c>
      <c r="B15" s="30" t="s">
        <v>331</v>
      </c>
      <c r="C15" s="14">
        <v>2</v>
      </c>
      <c r="D15" s="14">
        <v>3</v>
      </c>
      <c r="E15" s="31">
        <v>-0.33333333333333298</v>
      </c>
      <c r="F15" s="14">
        <v>1</v>
      </c>
      <c r="G15" s="14">
        <v>3</v>
      </c>
      <c r="H15" s="14">
        <v>1</v>
      </c>
      <c r="I15" s="14">
        <v>12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4">
        <v>2</v>
      </c>
    </row>
    <row r="16" spans="1:16" x14ac:dyDescent="0.25">
      <c r="A16" s="30" t="s">
        <v>332</v>
      </c>
      <c r="B16" s="30" t="s">
        <v>333</v>
      </c>
      <c r="C16" s="14">
        <v>76</v>
      </c>
      <c r="D16" s="14">
        <v>310</v>
      </c>
      <c r="E16" s="31">
        <v>-0.75483870967741895</v>
      </c>
      <c r="F16" s="14">
        <v>1</v>
      </c>
      <c r="G16" s="14">
        <v>1</v>
      </c>
      <c r="H16" s="14">
        <v>8</v>
      </c>
      <c r="I16" s="14">
        <v>8</v>
      </c>
      <c r="J16" s="14">
        <v>0</v>
      </c>
      <c r="K16" s="14">
        <v>0</v>
      </c>
      <c r="L16" s="14">
        <v>0</v>
      </c>
      <c r="M16" s="14">
        <v>0</v>
      </c>
      <c r="N16" s="14">
        <v>17</v>
      </c>
      <c r="O16" s="14">
        <v>1</v>
      </c>
      <c r="P16" s="24">
        <v>8</v>
      </c>
    </row>
    <row r="17" spans="1:16" ht="33.75" x14ac:dyDescent="0.25">
      <c r="A17" s="30" t="s">
        <v>334</v>
      </c>
      <c r="B17" s="30" t="s">
        <v>335</v>
      </c>
      <c r="C17" s="14">
        <v>547</v>
      </c>
      <c r="D17" s="14">
        <v>390</v>
      </c>
      <c r="E17" s="31">
        <v>0.40256410256410202</v>
      </c>
      <c r="F17" s="14">
        <v>563</v>
      </c>
      <c r="G17" s="14">
        <v>462</v>
      </c>
      <c r="H17" s="14">
        <v>173</v>
      </c>
      <c r="I17" s="14">
        <v>99</v>
      </c>
      <c r="J17" s="14">
        <v>0</v>
      </c>
      <c r="K17" s="14">
        <v>1</v>
      </c>
      <c r="L17" s="14">
        <v>0</v>
      </c>
      <c r="M17" s="14">
        <v>0</v>
      </c>
      <c r="N17" s="14">
        <v>8</v>
      </c>
      <c r="O17" s="14">
        <v>4</v>
      </c>
      <c r="P17" s="24">
        <v>417</v>
      </c>
    </row>
    <row r="18" spans="1:16" x14ac:dyDescent="0.25">
      <c r="A18" s="30" t="s">
        <v>336</v>
      </c>
      <c r="B18" s="30" t="s">
        <v>337</v>
      </c>
      <c r="C18" s="14">
        <v>1</v>
      </c>
      <c r="D18" s="14">
        <v>2</v>
      </c>
      <c r="E18" s="31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24">
        <v>0</v>
      </c>
    </row>
    <row r="20" spans="1:16" x14ac:dyDescent="0.25">
      <c r="A20" s="189" t="s">
        <v>340</v>
      </c>
      <c r="B20" s="190"/>
      <c r="C20" s="27">
        <v>1</v>
      </c>
      <c r="D20" s="27">
        <v>1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1</v>
      </c>
      <c r="D22" s="14">
        <v>1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9" t="s">
        <v>345</v>
      </c>
      <c r="B23" s="190"/>
      <c r="C23" s="27">
        <v>0</v>
      </c>
      <c r="D23" s="27">
        <v>1</v>
      </c>
      <c r="E23" s="28">
        <v>-1</v>
      </c>
      <c r="F23" s="27">
        <v>0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1</v>
      </c>
      <c r="E28" s="31">
        <v>-1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9" t="s">
        <v>358</v>
      </c>
      <c r="B30" s="190"/>
      <c r="C30" s="27">
        <v>590</v>
      </c>
      <c r="D30" s="27">
        <v>597</v>
      </c>
      <c r="E30" s="28">
        <v>-1.1725293132328301E-2</v>
      </c>
      <c r="F30" s="27">
        <v>284</v>
      </c>
      <c r="G30" s="27">
        <v>364</v>
      </c>
      <c r="H30" s="27">
        <v>121</v>
      </c>
      <c r="I30" s="27">
        <v>214</v>
      </c>
      <c r="J30" s="27">
        <v>0</v>
      </c>
      <c r="K30" s="27">
        <v>13</v>
      </c>
      <c r="L30" s="27">
        <v>0</v>
      </c>
      <c r="M30" s="27">
        <v>1</v>
      </c>
      <c r="N30" s="27">
        <v>4</v>
      </c>
      <c r="O30" s="27">
        <v>4</v>
      </c>
      <c r="P30" s="29">
        <v>418</v>
      </c>
    </row>
    <row r="31" spans="1:16" x14ac:dyDescent="0.25">
      <c r="A31" s="30" t="s">
        <v>359</v>
      </c>
      <c r="B31" s="30" t="s">
        <v>360</v>
      </c>
      <c r="C31" s="14">
        <v>2</v>
      </c>
      <c r="D31" s="14">
        <v>8</v>
      </c>
      <c r="E31" s="31">
        <v>-0.75</v>
      </c>
      <c r="F31" s="14">
        <v>0</v>
      </c>
      <c r="G31" s="14">
        <v>0</v>
      </c>
      <c r="H31" s="14">
        <v>6</v>
      </c>
      <c r="I31" s="14">
        <v>4</v>
      </c>
      <c r="J31" s="14">
        <v>0</v>
      </c>
      <c r="K31" s="14">
        <v>3</v>
      </c>
      <c r="L31" s="14">
        <v>0</v>
      </c>
      <c r="M31" s="14">
        <v>0</v>
      </c>
      <c r="N31" s="14">
        <v>0</v>
      </c>
      <c r="O31" s="14">
        <v>0</v>
      </c>
      <c r="P31" s="24">
        <v>4</v>
      </c>
    </row>
    <row r="32" spans="1:16" x14ac:dyDescent="0.25">
      <c r="A32" s="30" t="s">
        <v>361</v>
      </c>
      <c r="B32" s="30" t="s">
        <v>362</v>
      </c>
      <c r="C32" s="14">
        <v>3</v>
      </c>
      <c r="D32" s="14">
        <v>1</v>
      </c>
      <c r="E32" s="31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367</v>
      </c>
      <c r="D33" s="14">
        <v>357</v>
      </c>
      <c r="E33" s="31">
        <v>2.8011204481792701E-2</v>
      </c>
      <c r="F33" s="14">
        <v>141</v>
      </c>
      <c r="G33" s="14">
        <v>194</v>
      </c>
      <c r="H33" s="14">
        <v>59</v>
      </c>
      <c r="I33" s="14">
        <v>125</v>
      </c>
      <c r="J33" s="14">
        <v>0</v>
      </c>
      <c r="K33" s="14">
        <v>5</v>
      </c>
      <c r="L33" s="14">
        <v>0</v>
      </c>
      <c r="M33" s="14">
        <v>1</v>
      </c>
      <c r="N33" s="14">
        <v>2</v>
      </c>
      <c r="O33" s="14">
        <v>2</v>
      </c>
      <c r="P33" s="24">
        <v>255</v>
      </c>
    </row>
    <row r="34" spans="1:16" x14ac:dyDescent="0.25">
      <c r="A34" s="30" t="s">
        <v>365</v>
      </c>
      <c r="B34" s="30" t="s">
        <v>366</v>
      </c>
      <c r="C34" s="14">
        <v>9</v>
      </c>
      <c r="D34" s="14">
        <v>4</v>
      </c>
      <c r="E34" s="31">
        <v>1.25</v>
      </c>
      <c r="F34" s="14">
        <v>5</v>
      </c>
      <c r="G34" s="14">
        <v>9</v>
      </c>
      <c r="H34" s="14">
        <v>0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6</v>
      </c>
    </row>
    <row r="35" spans="1:16" x14ac:dyDescent="0.25">
      <c r="A35" s="30" t="s">
        <v>367</v>
      </c>
      <c r="B35" s="30" t="s">
        <v>368</v>
      </c>
      <c r="C35" s="14">
        <v>148</v>
      </c>
      <c r="D35" s="14">
        <v>127</v>
      </c>
      <c r="E35" s="31">
        <v>0.16535433070866101</v>
      </c>
      <c r="F35" s="14">
        <v>34</v>
      </c>
      <c r="G35" s="14">
        <v>38</v>
      </c>
      <c r="H35" s="14">
        <v>19</v>
      </c>
      <c r="I35" s="14">
        <v>31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24">
        <v>46</v>
      </c>
    </row>
    <row r="36" spans="1:16" ht="22.5" x14ac:dyDescent="0.25">
      <c r="A36" s="30" t="s">
        <v>369</v>
      </c>
      <c r="B36" s="30" t="s">
        <v>370</v>
      </c>
      <c r="C36" s="14">
        <v>9</v>
      </c>
      <c r="D36" s="14">
        <v>16</v>
      </c>
      <c r="E36" s="31">
        <v>-0.4375</v>
      </c>
      <c r="F36" s="14">
        <v>72</v>
      </c>
      <c r="G36" s="14">
        <v>88</v>
      </c>
      <c r="H36" s="14">
        <v>9</v>
      </c>
      <c r="I36" s="14">
        <v>25</v>
      </c>
      <c r="J36" s="14">
        <v>0</v>
      </c>
      <c r="K36" s="14">
        <v>2</v>
      </c>
      <c r="L36" s="14">
        <v>0</v>
      </c>
      <c r="M36" s="14">
        <v>0</v>
      </c>
      <c r="N36" s="14">
        <v>0</v>
      </c>
      <c r="O36" s="14">
        <v>1</v>
      </c>
      <c r="P36" s="24">
        <v>71</v>
      </c>
    </row>
    <row r="37" spans="1:16" ht="22.5" x14ac:dyDescent="0.25">
      <c r="A37" s="30" t="s">
        <v>371</v>
      </c>
      <c r="B37" s="30" t="s">
        <v>372</v>
      </c>
      <c r="C37" s="14">
        <v>0</v>
      </c>
      <c r="D37" s="14">
        <v>1</v>
      </c>
      <c r="E37" s="31">
        <v>-1</v>
      </c>
      <c r="F37" s="14">
        <v>18</v>
      </c>
      <c r="G37" s="14">
        <v>18</v>
      </c>
      <c r="H37" s="14">
        <v>1</v>
      </c>
      <c r="I37" s="14">
        <v>1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4">
        <v>11</v>
      </c>
    </row>
    <row r="38" spans="1:16" ht="22.5" x14ac:dyDescent="0.25">
      <c r="A38" s="30" t="s">
        <v>373</v>
      </c>
      <c r="B38" s="30" t="s">
        <v>374</v>
      </c>
      <c r="C38" s="14">
        <v>1</v>
      </c>
      <c r="D38" s="14">
        <v>5</v>
      </c>
      <c r="E38" s="31">
        <v>-0.8</v>
      </c>
      <c r="F38" s="14">
        <v>8</v>
      </c>
      <c r="G38" s="14">
        <v>8</v>
      </c>
      <c r="H38" s="14">
        <v>2</v>
      </c>
      <c r="I38" s="14">
        <v>7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24">
        <v>7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51</v>
      </c>
      <c r="D41" s="14">
        <v>78</v>
      </c>
      <c r="E41" s="31">
        <v>-0.34615384615384598</v>
      </c>
      <c r="F41" s="14">
        <v>6</v>
      </c>
      <c r="G41" s="14">
        <v>9</v>
      </c>
      <c r="H41" s="14">
        <v>25</v>
      </c>
      <c r="I41" s="14">
        <v>19</v>
      </c>
      <c r="J41" s="14">
        <v>0</v>
      </c>
      <c r="K41" s="14">
        <v>2</v>
      </c>
      <c r="L41" s="14">
        <v>0</v>
      </c>
      <c r="M41" s="14">
        <v>0</v>
      </c>
      <c r="N41" s="14">
        <v>1</v>
      </c>
      <c r="O41" s="14">
        <v>0</v>
      </c>
      <c r="P41" s="24">
        <v>18</v>
      </c>
    </row>
    <row r="42" spans="1:16" x14ac:dyDescent="0.25">
      <c r="A42" s="189" t="s">
        <v>381</v>
      </c>
      <c r="B42" s="190"/>
      <c r="C42" s="27">
        <v>459</v>
      </c>
      <c r="D42" s="27">
        <v>132</v>
      </c>
      <c r="E42" s="28">
        <v>2.4772727272727302</v>
      </c>
      <c r="F42" s="27">
        <v>148</v>
      </c>
      <c r="G42" s="27">
        <v>81</v>
      </c>
      <c r="H42" s="27">
        <v>108</v>
      </c>
      <c r="I42" s="27">
        <v>57</v>
      </c>
      <c r="J42" s="27">
        <v>1</v>
      </c>
      <c r="K42" s="27">
        <v>5</v>
      </c>
      <c r="L42" s="27">
        <v>0</v>
      </c>
      <c r="M42" s="27">
        <v>0</v>
      </c>
      <c r="N42" s="27">
        <v>2</v>
      </c>
      <c r="O42" s="27">
        <v>2</v>
      </c>
      <c r="P42" s="29">
        <v>118</v>
      </c>
    </row>
    <row r="43" spans="1:16" x14ac:dyDescent="0.25">
      <c r="A43" s="30" t="s">
        <v>382</v>
      </c>
      <c r="B43" s="30" t="s">
        <v>383</v>
      </c>
      <c r="C43" s="14">
        <v>1</v>
      </c>
      <c r="D43" s="14">
        <v>1</v>
      </c>
      <c r="E43" s="31">
        <v>0</v>
      </c>
      <c r="F43" s="14">
        <v>1</v>
      </c>
      <c r="G43" s="14">
        <v>0</v>
      </c>
      <c r="H43" s="14">
        <v>3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1</v>
      </c>
    </row>
    <row r="44" spans="1:16" ht="22.5" x14ac:dyDescent="0.25">
      <c r="A44" s="30" t="s">
        <v>384</v>
      </c>
      <c r="B44" s="30" t="s">
        <v>385</v>
      </c>
      <c r="C44" s="14">
        <v>450</v>
      </c>
      <c r="D44" s="14">
        <v>121</v>
      </c>
      <c r="E44" s="31">
        <v>2.71900826446281</v>
      </c>
      <c r="F44" s="14">
        <v>147</v>
      </c>
      <c r="G44" s="14">
        <v>81</v>
      </c>
      <c r="H44" s="14">
        <v>101</v>
      </c>
      <c r="I44" s="14">
        <v>55</v>
      </c>
      <c r="J44" s="14">
        <v>1</v>
      </c>
      <c r="K44" s="14">
        <v>5</v>
      </c>
      <c r="L44" s="14">
        <v>0</v>
      </c>
      <c r="M44" s="14">
        <v>0</v>
      </c>
      <c r="N44" s="14">
        <v>1</v>
      </c>
      <c r="O44" s="14">
        <v>2</v>
      </c>
      <c r="P44" s="24">
        <v>116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3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</v>
      </c>
      <c r="D48" s="14">
        <v>3</v>
      </c>
      <c r="E48" s="31">
        <v>-0.66666666666666696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7</v>
      </c>
      <c r="D49" s="14">
        <v>3</v>
      </c>
      <c r="E49" s="31">
        <v>1.3333333333333299</v>
      </c>
      <c r="F49" s="14">
        <v>0</v>
      </c>
      <c r="G49" s="14">
        <v>0</v>
      </c>
      <c r="H49" s="14">
        <v>2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9" t="s">
        <v>396</v>
      </c>
      <c r="B50" s="190"/>
      <c r="C50" s="27">
        <v>256</v>
      </c>
      <c r="D50" s="27">
        <v>247</v>
      </c>
      <c r="E50" s="28">
        <v>3.6437246963562799E-2</v>
      </c>
      <c r="F50" s="27">
        <v>11</v>
      </c>
      <c r="G50" s="27">
        <v>8</v>
      </c>
      <c r="H50" s="27">
        <v>79</v>
      </c>
      <c r="I50" s="27">
        <v>62</v>
      </c>
      <c r="J50" s="27">
        <v>36</v>
      </c>
      <c r="K50" s="27">
        <v>43</v>
      </c>
      <c r="L50" s="27">
        <v>0</v>
      </c>
      <c r="M50" s="27">
        <v>0</v>
      </c>
      <c r="N50" s="27">
        <v>8</v>
      </c>
      <c r="O50" s="27">
        <v>10</v>
      </c>
      <c r="P50" s="29">
        <v>70</v>
      </c>
    </row>
    <row r="51" spans="1:16" x14ac:dyDescent="0.25">
      <c r="A51" s="30" t="s">
        <v>397</v>
      </c>
      <c r="B51" s="30" t="s">
        <v>398</v>
      </c>
      <c r="C51" s="14">
        <v>94</v>
      </c>
      <c r="D51" s="14">
        <v>109</v>
      </c>
      <c r="E51" s="31">
        <v>-0.13761467889908199</v>
      </c>
      <c r="F51" s="14">
        <v>2</v>
      </c>
      <c r="G51" s="14">
        <v>2</v>
      </c>
      <c r="H51" s="14">
        <v>14</v>
      </c>
      <c r="I51" s="14">
        <v>10</v>
      </c>
      <c r="J51" s="14">
        <v>18</v>
      </c>
      <c r="K51" s="14">
        <v>14</v>
      </c>
      <c r="L51" s="14">
        <v>0</v>
      </c>
      <c r="M51" s="14">
        <v>0</v>
      </c>
      <c r="N51" s="14">
        <v>3</v>
      </c>
      <c r="O51" s="14">
        <v>4</v>
      </c>
      <c r="P51" s="24">
        <v>10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75</v>
      </c>
      <c r="D53" s="14">
        <v>65</v>
      </c>
      <c r="E53" s="31">
        <v>0.15384615384615399</v>
      </c>
      <c r="F53" s="14">
        <v>6</v>
      </c>
      <c r="G53" s="14">
        <v>3</v>
      </c>
      <c r="H53" s="14">
        <v>25</v>
      </c>
      <c r="I53" s="14">
        <v>23</v>
      </c>
      <c r="J53" s="14">
        <v>2</v>
      </c>
      <c r="K53" s="14">
        <v>6</v>
      </c>
      <c r="L53" s="14">
        <v>0</v>
      </c>
      <c r="M53" s="14">
        <v>0</v>
      </c>
      <c r="N53" s="14">
        <v>3</v>
      </c>
      <c r="O53" s="14">
        <v>3</v>
      </c>
      <c r="P53" s="24">
        <v>16</v>
      </c>
    </row>
    <row r="54" spans="1:16" ht="22.5" x14ac:dyDescent="0.25">
      <c r="A54" s="30" t="s">
        <v>403</v>
      </c>
      <c r="B54" s="30" t="s">
        <v>404</v>
      </c>
      <c r="C54" s="14">
        <v>1</v>
      </c>
      <c r="D54" s="14">
        <v>4</v>
      </c>
      <c r="E54" s="31">
        <v>-0.75</v>
      </c>
      <c r="F54" s="14">
        <v>0</v>
      </c>
      <c r="G54" s="14">
        <v>0</v>
      </c>
      <c r="H54" s="14">
        <v>2</v>
      </c>
      <c r="I54" s="14">
        <v>0</v>
      </c>
      <c r="J54" s="14">
        <v>3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2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2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9</v>
      </c>
      <c r="D56" s="14">
        <v>6</v>
      </c>
      <c r="E56" s="31">
        <v>0.5</v>
      </c>
      <c r="F56" s="14">
        <v>1</v>
      </c>
      <c r="G56" s="14">
        <v>1</v>
      </c>
      <c r="H56" s="14">
        <v>3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409</v>
      </c>
      <c r="B57" s="30" t="s">
        <v>410</v>
      </c>
      <c r="C57" s="14">
        <v>5</v>
      </c>
      <c r="D57" s="14">
        <v>6</v>
      </c>
      <c r="E57" s="31">
        <v>-0.16666666666666699</v>
      </c>
      <c r="F57" s="14">
        <v>2</v>
      </c>
      <c r="G57" s="14">
        <v>2</v>
      </c>
      <c r="H57" s="14">
        <v>5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5</v>
      </c>
    </row>
    <row r="58" spans="1:16" ht="22.5" x14ac:dyDescent="0.25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1</v>
      </c>
      <c r="D59" s="14">
        <v>1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6</v>
      </c>
    </row>
    <row r="60" spans="1:16" ht="22.5" x14ac:dyDescent="0.25">
      <c r="A60" s="30" t="s">
        <v>415</v>
      </c>
      <c r="B60" s="30" t="s">
        <v>416</v>
      </c>
      <c r="C60" s="14">
        <v>5</v>
      </c>
      <c r="D60" s="14">
        <v>3</v>
      </c>
      <c r="E60" s="31">
        <v>0.66666666666666696</v>
      </c>
      <c r="F60" s="14">
        <v>0</v>
      </c>
      <c r="G60" s="14">
        <v>0</v>
      </c>
      <c r="H60" s="14">
        <v>1</v>
      </c>
      <c r="I60" s="14">
        <v>3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417</v>
      </c>
      <c r="B61" s="30" t="s">
        <v>418</v>
      </c>
      <c r="C61" s="14">
        <v>3</v>
      </c>
      <c r="D61" s="14">
        <v>2</v>
      </c>
      <c r="E61" s="31">
        <v>0.5</v>
      </c>
      <c r="F61" s="14">
        <v>0</v>
      </c>
      <c r="G61" s="14">
        <v>0</v>
      </c>
      <c r="H61" s="14">
        <v>1</v>
      </c>
      <c r="I61" s="14">
        <v>3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419</v>
      </c>
      <c r="B62" s="30" t="s">
        <v>420</v>
      </c>
      <c r="C62" s="14">
        <v>6</v>
      </c>
      <c r="D62" s="14">
        <v>7</v>
      </c>
      <c r="E62" s="31">
        <v>-0.14285714285714299</v>
      </c>
      <c r="F62" s="14">
        <v>0</v>
      </c>
      <c r="G62" s="14">
        <v>0</v>
      </c>
      <c r="H62" s="14">
        <v>5</v>
      </c>
      <c r="I62" s="14">
        <v>4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2</v>
      </c>
    </row>
    <row r="63" spans="1:16" ht="22.5" x14ac:dyDescent="0.25">
      <c r="A63" s="30" t="s">
        <v>421</v>
      </c>
      <c r="B63" s="30" t="s">
        <v>422</v>
      </c>
      <c r="C63" s="14">
        <v>40</v>
      </c>
      <c r="D63" s="14">
        <v>27</v>
      </c>
      <c r="E63" s="31">
        <v>0.48148148148148101</v>
      </c>
      <c r="F63" s="14">
        <v>0</v>
      </c>
      <c r="G63" s="14">
        <v>0</v>
      </c>
      <c r="H63" s="14">
        <v>17</v>
      </c>
      <c r="I63" s="14">
        <v>11</v>
      </c>
      <c r="J63" s="14">
        <v>9</v>
      </c>
      <c r="K63" s="14">
        <v>5</v>
      </c>
      <c r="L63" s="14">
        <v>0</v>
      </c>
      <c r="M63" s="14">
        <v>0</v>
      </c>
      <c r="N63" s="14">
        <v>2</v>
      </c>
      <c r="O63" s="14">
        <v>3</v>
      </c>
      <c r="P63" s="24">
        <v>20</v>
      </c>
    </row>
    <row r="64" spans="1:16" ht="22.5" x14ac:dyDescent="0.25">
      <c r="A64" s="30" t="s">
        <v>423</v>
      </c>
      <c r="B64" s="30" t="s">
        <v>424</v>
      </c>
      <c r="C64" s="14">
        <v>14</v>
      </c>
      <c r="D64" s="14">
        <v>8</v>
      </c>
      <c r="E64" s="31">
        <v>0.75</v>
      </c>
      <c r="F64" s="14">
        <v>0</v>
      </c>
      <c r="G64" s="14">
        <v>0</v>
      </c>
      <c r="H64" s="14">
        <v>1</v>
      </c>
      <c r="I64" s="14">
        <v>2</v>
      </c>
      <c r="J64" s="14">
        <v>3</v>
      </c>
      <c r="K64" s="14">
        <v>14</v>
      </c>
      <c r="L64" s="14">
        <v>0</v>
      </c>
      <c r="M64" s="14">
        <v>0</v>
      </c>
      <c r="N64" s="14">
        <v>0</v>
      </c>
      <c r="O64" s="14">
        <v>0</v>
      </c>
      <c r="P64" s="24">
        <v>3</v>
      </c>
    </row>
    <row r="65" spans="1:16" ht="33.75" x14ac:dyDescent="0.25">
      <c r="A65" s="30" t="s">
        <v>425</v>
      </c>
      <c r="B65" s="30" t="s">
        <v>426</v>
      </c>
      <c r="C65" s="14">
        <v>0</v>
      </c>
      <c r="D65" s="14">
        <v>1</v>
      </c>
      <c r="E65" s="31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1</v>
      </c>
      <c r="D67" s="14">
        <v>2</v>
      </c>
      <c r="E67" s="31">
        <v>-0.5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4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1</v>
      </c>
    </row>
    <row r="71" spans="1:16" ht="22.5" x14ac:dyDescent="0.25">
      <c r="A71" s="30" t="s">
        <v>437</v>
      </c>
      <c r="B71" s="30" t="s">
        <v>438</v>
      </c>
      <c r="C71" s="14">
        <v>1</v>
      </c>
      <c r="D71" s="14">
        <v>2</v>
      </c>
      <c r="E71" s="31">
        <v>-0.5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9" t="s">
        <v>439</v>
      </c>
      <c r="B72" s="190"/>
      <c r="C72" s="27">
        <v>4</v>
      </c>
      <c r="D72" s="27">
        <v>1</v>
      </c>
      <c r="E72" s="28">
        <v>3</v>
      </c>
      <c r="F72" s="27">
        <v>0</v>
      </c>
      <c r="G72" s="27">
        <v>0</v>
      </c>
      <c r="H72" s="27">
        <v>1</v>
      </c>
      <c r="I72" s="27">
        <v>1</v>
      </c>
      <c r="J72" s="27">
        <v>0</v>
      </c>
      <c r="K72" s="27">
        <v>0</v>
      </c>
      <c r="L72" s="27">
        <v>1</v>
      </c>
      <c r="M72" s="27">
        <v>0</v>
      </c>
      <c r="N72" s="27">
        <v>0</v>
      </c>
      <c r="O72" s="27">
        <v>0</v>
      </c>
      <c r="P72" s="29">
        <v>1</v>
      </c>
    </row>
    <row r="73" spans="1:16" x14ac:dyDescent="0.25">
      <c r="A73" s="30" t="s">
        <v>440</v>
      </c>
      <c r="B73" s="30" t="s">
        <v>441</v>
      </c>
      <c r="C73" s="14">
        <v>4</v>
      </c>
      <c r="D73" s="14">
        <v>1</v>
      </c>
      <c r="E73" s="31">
        <v>3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4">
        <v>1</v>
      </c>
    </row>
    <row r="74" spans="1:16" x14ac:dyDescent="0.25">
      <c r="A74" s="189" t="s">
        <v>442</v>
      </c>
      <c r="B74" s="190"/>
      <c r="C74" s="27">
        <v>17</v>
      </c>
      <c r="D74" s="27">
        <v>36</v>
      </c>
      <c r="E74" s="28">
        <v>-0.52777777777777801</v>
      </c>
      <c r="F74" s="27">
        <v>0</v>
      </c>
      <c r="G74" s="27">
        <v>0</v>
      </c>
      <c r="H74" s="27">
        <v>9</v>
      </c>
      <c r="I74" s="27">
        <v>17</v>
      </c>
      <c r="J74" s="27">
        <v>0</v>
      </c>
      <c r="K74" s="27">
        <v>1</v>
      </c>
      <c r="L74" s="27">
        <v>1</v>
      </c>
      <c r="M74" s="27">
        <v>1</v>
      </c>
      <c r="N74" s="27">
        <v>2</v>
      </c>
      <c r="O74" s="27">
        <v>0</v>
      </c>
      <c r="P74" s="29">
        <v>3</v>
      </c>
    </row>
    <row r="75" spans="1:16" x14ac:dyDescent="0.25">
      <c r="A75" s="30" t="s">
        <v>443</v>
      </c>
      <c r="B75" s="30" t="s">
        <v>444</v>
      </c>
      <c r="C75" s="14">
        <v>6</v>
      </c>
      <c r="D75" s="14">
        <v>12</v>
      </c>
      <c r="E75" s="31">
        <v>-0.5</v>
      </c>
      <c r="F75" s="14">
        <v>0</v>
      </c>
      <c r="G75" s="14">
        <v>0</v>
      </c>
      <c r="H75" s="14">
        <v>6</v>
      </c>
      <c r="I75" s="14">
        <v>6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445</v>
      </c>
      <c r="B76" s="30" t="s">
        <v>446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6</v>
      </c>
      <c r="D77" s="14">
        <v>9</v>
      </c>
      <c r="E77" s="31">
        <v>-0.33333333333333298</v>
      </c>
      <c r="F77" s="14">
        <v>0</v>
      </c>
      <c r="G77" s="14">
        <v>0</v>
      </c>
      <c r="H77" s="14">
        <v>2</v>
      </c>
      <c r="I77" s="14">
        <v>3</v>
      </c>
      <c r="J77" s="14">
        <v>0</v>
      </c>
      <c r="K77" s="14">
        <v>0</v>
      </c>
      <c r="L77" s="14">
        <v>1</v>
      </c>
      <c r="M77" s="14">
        <v>1</v>
      </c>
      <c r="N77" s="14">
        <v>2</v>
      </c>
      <c r="O77" s="14">
        <v>0</v>
      </c>
      <c r="P77" s="24">
        <v>0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5</v>
      </c>
      <c r="D79" s="14">
        <v>12</v>
      </c>
      <c r="E79" s="31">
        <v>-0.58333333333333304</v>
      </c>
      <c r="F79" s="14">
        <v>0</v>
      </c>
      <c r="G79" s="14">
        <v>0</v>
      </c>
      <c r="H79" s="14">
        <v>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3.75" x14ac:dyDescent="0.25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3</v>
      </c>
      <c r="E81" s="31">
        <v>-1</v>
      </c>
      <c r="F81" s="14">
        <v>0</v>
      </c>
      <c r="G81" s="14">
        <v>0</v>
      </c>
      <c r="H81" s="14">
        <v>1</v>
      </c>
      <c r="I81" s="14">
        <v>3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9" t="s">
        <v>457</v>
      </c>
      <c r="B82" s="190"/>
      <c r="C82" s="27">
        <v>75</v>
      </c>
      <c r="D82" s="27">
        <v>74</v>
      </c>
      <c r="E82" s="28">
        <v>1.35135135135135E-2</v>
      </c>
      <c r="F82" s="27">
        <v>9</v>
      </c>
      <c r="G82" s="27">
        <v>21</v>
      </c>
      <c r="H82" s="27">
        <v>5</v>
      </c>
      <c r="I82" s="27">
        <v>35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37</v>
      </c>
    </row>
    <row r="83" spans="1:16" x14ac:dyDescent="0.25">
      <c r="A83" s="30" t="s">
        <v>458</v>
      </c>
      <c r="B83" s="30" t="s">
        <v>459</v>
      </c>
      <c r="C83" s="14">
        <v>15</v>
      </c>
      <c r="D83" s="14">
        <v>23</v>
      </c>
      <c r="E83" s="31">
        <v>-0.34782608695652201</v>
      </c>
      <c r="F83" s="14">
        <v>1</v>
      </c>
      <c r="G83" s="14">
        <v>1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1</v>
      </c>
    </row>
    <row r="84" spans="1:16" x14ac:dyDescent="0.25">
      <c r="A84" s="30" t="s">
        <v>460</v>
      </c>
      <c r="B84" s="30" t="s">
        <v>461</v>
      </c>
      <c r="C84" s="14">
        <v>60</v>
      </c>
      <c r="D84" s="14">
        <v>51</v>
      </c>
      <c r="E84" s="31">
        <v>0.17647058823529399</v>
      </c>
      <c r="F84" s="14">
        <v>8</v>
      </c>
      <c r="G84" s="14">
        <v>20</v>
      </c>
      <c r="H84" s="14">
        <v>2</v>
      </c>
      <c r="I84" s="14">
        <v>35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36</v>
      </c>
    </row>
    <row r="85" spans="1:16" x14ac:dyDescent="0.25">
      <c r="A85" s="189" t="s">
        <v>462</v>
      </c>
      <c r="B85" s="190"/>
      <c r="C85" s="27">
        <v>371</v>
      </c>
      <c r="D85" s="27">
        <v>381</v>
      </c>
      <c r="E85" s="28">
        <v>-2.6246719160105E-2</v>
      </c>
      <c r="F85" s="27">
        <v>9</v>
      </c>
      <c r="G85" s="27">
        <v>8</v>
      </c>
      <c r="H85" s="27">
        <v>265</v>
      </c>
      <c r="I85" s="27">
        <v>206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99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1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0</v>
      </c>
      <c r="D89" s="14">
        <v>1</v>
      </c>
      <c r="E89" s="31">
        <v>-1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8</v>
      </c>
      <c r="D91" s="14">
        <v>13</v>
      </c>
      <c r="E91" s="31">
        <v>-0.38461538461538503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90</v>
      </c>
      <c r="D92" s="14">
        <v>115</v>
      </c>
      <c r="E92" s="31">
        <v>-0.217391304347826</v>
      </c>
      <c r="F92" s="14">
        <v>1</v>
      </c>
      <c r="G92" s="14">
        <v>1</v>
      </c>
      <c r="H92" s="14">
        <v>35</v>
      </c>
      <c r="I92" s="14">
        <v>62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40</v>
      </c>
    </row>
    <row r="93" spans="1:16" x14ac:dyDescent="0.25">
      <c r="A93" s="30" t="s">
        <v>477</v>
      </c>
      <c r="B93" s="30" t="s">
        <v>478</v>
      </c>
      <c r="C93" s="14">
        <v>17</v>
      </c>
      <c r="D93" s="14">
        <v>10</v>
      </c>
      <c r="E93" s="31">
        <v>0.7</v>
      </c>
      <c r="F93" s="14">
        <v>1</v>
      </c>
      <c r="G93" s="14">
        <v>2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5</v>
      </c>
    </row>
    <row r="94" spans="1:16" x14ac:dyDescent="0.25">
      <c r="A94" s="30" t="s">
        <v>479</v>
      </c>
      <c r="B94" s="30" t="s">
        <v>480</v>
      </c>
      <c r="C94" s="14">
        <v>255</v>
      </c>
      <c r="D94" s="14">
        <v>238</v>
      </c>
      <c r="E94" s="31">
        <v>7.1428571428571397E-2</v>
      </c>
      <c r="F94" s="14">
        <v>6</v>
      </c>
      <c r="G94" s="14">
        <v>4</v>
      </c>
      <c r="H94" s="14">
        <v>225</v>
      </c>
      <c r="I94" s="14">
        <v>139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54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2</v>
      </c>
      <c r="E95" s="31">
        <v>-1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9" t="s">
        <v>485</v>
      </c>
      <c r="B97" s="190"/>
      <c r="C97" s="27">
        <v>3094</v>
      </c>
      <c r="D97" s="27">
        <v>2831</v>
      </c>
      <c r="E97" s="28">
        <v>9.29000353232073E-2</v>
      </c>
      <c r="F97" s="27">
        <v>417</v>
      </c>
      <c r="G97" s="27">
        <v>450</v>
      </c>
      <c r="H97" s="27">
        <v>1012</v>
      </c>
      <c r="I97" s="27">
        <v>857</v>
      </c>
      <c r="J97" s="27">
        <v>1</v>
      </c>
      <c r="K97" s="27">
        <v>1</v>
      </c>
      <c r="L97" s="27">
        <v>0</v>
      </c>
      <c r="M97" s="27">
        <v>1</v>
      </c>
      <c r="N97" s="27">
        <v>15</v>
      </c>
      <c r="O97" s="27">
        <v>59</v>
      </c>
      <c r="P97" s="29">
        <v>754</v>
      </c>
    </row>
    <row r="98" spans="1:16" x14ac:dyDescent="0.25">
      <c r="A98" s="30" t="s">
        <v>486</v>
      </c>
      <c r="B98" s="30" t="s">
        <v>487</v>
      </c>
      <c r="C98" s="14">
        <v>427</v>
      </c>
      <c r="D98" s="14">
        <v>344</v>
      </c>
      <c r="E98" s="31">
        <v>0.24127906976744201</v>
      </c>
      <c r="F98" s="14">
        <v>76</v>
      </c>
      <c r="G98" s="14">
        <v>73</v>
      </c>
      <c r="H98" s="14">
        <v>111</v>
      </c>
      <c r="I98" s="14">
        <v>82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119</v>
      </c>
    </row>
    <row r="99" spans="1:16" x14ac:dyDescent="0.25">
      <c r="A99" s="30" t="s">
        <v>488</v>
      </c>
      <c r="B99" s="30" t="s">
        <v>489</v>
      </c>
      <c r="C99" s="14">
        <v>310</v>
      </c>
      <c r="D99" s="14">
        <v>298</v>
      </c>
      <c r="E99" s="31">
        <v>4.0268456375838903E-2</v>
      </c>
      <c r="F99" s="14">
        <v>86</v>
      </c>
      <c r="G99" s="14">
        <v>89</v>
      </c>
      <c r="H99" s="14">
        <v>185</v>
      </c>
      <c r="I99" s="14">
        <v>102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10</v>
      </c>
      <c r="P99" s="24">
        <v>121</v>
      </c>
    </row>
    <row r="100" spans="1:16" ht="33.75" x14ac:dyDescent="0.25">
      <c r="A100" s="30" t="s">
        <v>490</v>
      </c>
      <c r="B100" s="30" t="s">
        <v>491</v>
      </c>
      <c r="C100" s="14">
        <v>42</v>
      </c>
      <c r="D100" s="14">
        <v>36</v>
      </c>
      <c r="E100" s="31">
        <v>0.16666666666666699</v>
      </c>
      <c r="F100" s="14">
        <v>68</v>
      </c>
      <c r="G100" s="14">
        <v>69</v>
      </c>
      <c r="H100" s="14">
        <v>42</v>
      </c>
      <c r="I100" s="14">
        <v>75</v>
      </c>
      <c r="J100" s="14">
        <v>0</v>
      </c>
      <c r="K100" s="14">
        <v>0</v>
      </c>
      <c r="L100" s="14">
        <v>0</v>
      </c>
      <c r="M100" s="14">
        <v>0</v>
      </c>
      <c r="N100" s="14">
        <v>1</v>
      </c>
      <c r="O100" s="14">
        <v>16</v>
      </c>
      <c r="P100" s="24">
        <v>77</v>
      </c>
    </row>
    <row r="101" spans="1:16" ht="22.5" x14ac:dyDescent="0.25">
      <c r="A101" s="30" t="s">
        <v>492</v>
      </c>
      <c r="B101" s="30" t="s">
        <v>493</v>
      </c>
      <c r="C101" s="14">
        <v>341</v>
      </c>
      <c r="D101" s="14">
        <v>253</v>
      </c>
      <c r="E101" s="31">
        <v>0.34782608695652201</v>
      </c>
      <c r="F101" s="14">
        <v>107</v>
      </c>
      <c r="G101" s="14">
        <v>110</v>
      </c>
      <c r="H101" s="14">
        <v>85</v>
      </c>
      <c r="I101" s="14">
        <v>65</v>
      </c>
      <c r="J101" s="14">
        <v>1</v>
      </c>
      <c r="K101" s="14">
        <v>1</v>
      </c>
      <c r="L101" s="14">
        <v>0</v>
      </c>
      <c r="M101" s="14">
        <v>1</v>
      </c>
      <c r="N101" s="14">
        <v>0</v>
      </c>
      <c r="O101" s="14">
        <v>28</v>
      </c>
      <c r="P101" s="24">
        <v>82</v>
      </c>
    </row>
    <row r="102" spans="1:16" x14ac:dyDescent="0.25">
      <c r="A102" s="30" t="s">
        <v>494</v>
      </c>
      <c r="B102" s="30" t="s">
        <v>495</v>
      </c>
      <c r="C102" s="14">
        <v>19</v>
      </c>
      <c r="D102" s="14">
        <v>10</v>
      </c>
      <c r="E102" s="31">
        <v>0.9</v>
      </c>
      <c r="F102" s="14">
        <v>0</v>
      </c>
      <c r="G102" s="14">
        <v>0</v>
      </c>
      <c r="H102" s="14">
        <v>2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5</v>
      </c>
      <c r="P102" s="24">
        <v>3</v>
      </c>
    </row>
    <row r="103" spans="1:16" ht="22.5" x14ac:dyDescent="0.25">
      <c r="A103" s="30" t="s">
        <v>496</v>
      </c>
      <c r="B103" s="30" t="s">
        <v>497</v>
      </c>
      <c r="C103" s="14">
        <v>54</v>
      </c>
      <c r="D103" s="14">
        <v>46</v>
      </c>
      <c r="E103" s="31">
        <v>0.173913043478261</v>
      </c>
      <c r="F103" s="14">
        <v>4</v>
      </c>
      <c r="G103" s="14">
        <v>5</v>
      </c>
      <c r="H103" s="14">
        <v>19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13</v>
      </c>
    </row>
    <row r="104" spans="1:16" x14ac:dyDescent="0.25">
      <c r="A104" s="30" t="s">
        <v>498</v>
      </c>
      <c r="B104" s="30" t="s">
        <v>499</v>
      </c>
      <c r="C104" s="14">
        <v>172</v>
      </c>
      <c r="D104" s="14">
        <v>167</v>
      </c>
      <c r="E104" s="31">
        <v>2.9940119760479E-2</v>
      </c>
      <c r="F104" s="14">
        <v>1</v>
      </c>
      <c r="G104" s="14">
        <v>2</v>
      </c>
      <c r="H104" s="14">
        <v>14</v>
      </c>
      <c r="I104" s="14">
        <v>10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25">
      <c r="A105" s="30" t="s">
        <v>500</v>
      </c>
      <c r="B105" s="30" t="s">
        <v>501</v>
      </c>
      <c r="C105" s="14">
        <v>853</v>
      </c>
      <c r="D105" s="14">
        <v>842</v>
      </c>
      <c r="E105" s="31">
        <v>1.3064133016627099E-2</v>
      </c>
      <c r="F105" s="14">
        <v>11</v>
      </c>
      <c r="G105" s="14">
        <v>12</v>
      </c>
      <c r="H105" s="14">
        <v>299</v>
      </c>
      <c r="I105" s="14">
        <v>204</v>
      </c>
      <c r="J105" s="14">
        <v>0</v>
      </c>
      <c r="K105" s="14">
        <v>0</v>
      </c>
      <c r="L105" s="14">
        <v>0</v>
      </c>
      <c r="M105" s="14">
        <v>0</v>
      </c>
      <c r="N105" s="14">
        <v>7</v>
      </c>
      <c r="O105" s="14">
        <v>0</v>
      </c>
      <c r="P105" s="24">
        <v>86</v>
      </c>
    </row>
    <row r="106" spans="1:16" ht="22.5" x14ac:dyDescent="0.25">
      <c r="A106" s="30" t="s">
        <v>502</v>
      </c>
      <c r="B106" s="30" t="s">
        <v>503</v>
      </c>
      <c r="C106" s="14">
        <v>243</v>
      </c>
      <c r="D106" s="14">
        <v>211</v>
      </c>
      <c r="E106" s="31">
        <v>0.151658767772512</v>
      </c>
      <c r="F106" s="14">
        <v>1</v>
      </c>
      <c r="G106" s="14">
        <v>1</v>
      </c>
      <c r="H106" s="14">
        <v>89</v>
      </c>
      <c r="I106" s="14">
        <v>62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26</v>
      </c>
    </row>
    <row r="107" spans="1:16" ht="22.5" x14ac:dyDescent="0.25">
      <c r="A107" s="30" t="s">
        <v>504</v>
      </c>
      <c r="B107" s="30" t="s">
        <v>505</v>
      </c>
      <c r="C107" s="14">
        <v>17</v>
      </c>
      <c r="D107" s="14">
        <v>20</v>
      </c>
      <c r="E107" s="31">
        <v>-0.15</v>
      </c>
      <c r="F107" s="14">
        <v>0</v>
      </c>
      <c r="G107" s="14">
        <v>7</v>
      </c>
      <c r="H107" s="14">
        <v>7</v>
      </c>
      <c r="I107" s="14">
        <v>82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66</v>
      </c>
    </row>
    <row r="108" spans="1:16" x14ac:dyDescent="0.25">
      <c r="A108" s="30" t="s">
        <v>506</v>
      </c>
      <c r="B108" s="30" t="s">
        <v>507</v>
      </c>
      <c r="C108" s="14">
        <v>6</v>
      </c>
      <c r="D108" s="14">
        <v>1</v>
      </c>
      <c r="E108" s="31">
        <v>5</v>
      </c>
      <c r="F108" s="14">
        <v>0</v>
      </c>
      <c r="G108" s="14">
        <v>0</v>
      </c>
      <c r="H108" s="14">
        <v>11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2</v>
      </c>
    </row>
    <row r="109" spans="1:16" x14ac:dyDescent="0.25">
      <c r="A109" s="30" t="s">
        <v>508</v>
      </c>
      <c r="B109" s="30" t="s">
        <v>509</v>
      </c>
      <c r="C109" s="14">
        <v>5</v>
      </c>
      <c r="D109" s="14">
        <v>7</v>
      </c>
      <c r="E109" s="31">
        <v>-0.28571428571428598</v>
      </c>
      <c r="F109" s="14">
        <v>0</v>
      </c>
      <c r="G109" s="14">
        <v>0</v>
      </c>
      <c r="H109" s="14">
        <v>4</v>
      </c>
      <c r="I109" s="14">
        <v>7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5</v>
      </c>
    </row>
    <row r="110" spans="1:16" ht="33.75" x14ac:dyDescent="0.25">
      <c r="A110" s="30" t="s">
        <v>510</v>
      </c>
      <c r="B110" s="30" t="s">
        <v>511</v>
      </c>
      <c r="C110" s="14">
        <v>1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552</v>
      </c>
      <c r="D111" s="14">
        <v>532</v>
      </c>
      <c r="E111" s="31">
        <v>3.7593984962405999E-2</v>
      </c>
      <c r="F111" s="14">
        <v>59</v>
      </c>
      <c r="G111" s="14">
        <v>77</v>
      </c>
      <c r="H111" s="14">
        <v>109</v>
      </c>
      <c r="I111" s="14">
        <v>114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4">
        <v>119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5</v>
      </c>
      <c r="D114" s="14">
        <v>11</v>
      </c>
      <c r="E114" s="31">
        <v>-0.54545454545454497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</v>
      </c>
      <c r="D115" s="14">
        <v>4</v>
      </c>
      <c r="E115" s="31">
        <v>-0.75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3</v>
      </c>
      <c r="D116" s="14">
        <v>0</v>
      </c>
      <c r="E116" s="31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1</v>
      </c>
      <c r="D120" s="14">
        <v>5</v>
      </c>
      <c r="E120" s="31">
        <v>-0.8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532</v>
      </c>
      <c r="B121" s="30" t="s">
        <v>533</v>
      </c>
      <c r="C121" s="14">
        <v>33</v>
      </c>
      <c r="D121" s="14">
        <v>29</v>
      </c>
      <c r="E121" s="31">
        <v>0.13793103448275901</v>
      </c>
      <c r="F121" s="14">
        <v>4</v>
      </c>
      <c r="G121" s="14">
        <v>5</v>
      </c>
      <c r="H121" s="14">
        <v>24</v>
      </c>
      <c r="I121" s="14">
        <v>27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24</v>
      </c>
    </row>
    <row r="122" spans="1:16" x14ac:dyDescent="0.25">
      <c r="A122" s="30" t="s">
        <v>534</v>
      </c>
      <c r="B122" s="30" t="s">
        <v>535</v>
      </c>
      <c r="C122" s="14">
        <v>0</v>
      </c>
      <c r="D122" s="14">
        <v>6</v>
      </c>
      <c r="E122" s="31">
        <v>-1</v>
      </c>
      <c r="F122" s="14">
        <v>0</v>
      </c>
      <c r="G122" s="14">
        <v>0</v>
      </c>
      <c r="H122" s="14">
        <v>0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4</v>
      </c>
    </row>
    <row r="123" spans="1:16" x14ac:dyDescent="0.25">
      <c r="A123" s="30" t="s">
        <v>536</v>
      </c>
      <c r="B123" s="30" t="s">
        <v>537</v>
      </c>
      <c r="C123" s="14">
        <v>1</v>
      </c>
      <c r="D123" s="14">
        <v>1</v>
      </c>
      <c r="E123" s="31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3</v>
      </c>
      <c r="D126" s="14">
        <v>5</v>
      </c>
      <c r="E126" s="31">
        <v>-0.4</v>
      </c>
      <c r="F126" s="14">
        <v>0</v>
      </c>
      <c r="G126" s="14">
        <v>0</v>
      </c>
      <c r="H126" s="14">
        <v>0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2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4</v>
      </c>
      <c r="D128" s="14">
        <v>3</v>
      </c>
      <c r="E128" s="31">
        <v>0.33333333333333298</v>
      </c>
      <c r="F128" s="14">
        <v>0</v>
      </c>
      <c r="G128" s="14">
        <v>0</v>
      </c>
      <c r="H128" s="14">
        <v>7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1</v>
      </c>
      <c r="D130" s="14">
        <v>0</v>
      </c>
      <c r="E130" s="31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9" t="s">
        <v>552</v>
      </c>
      <c r="B131" s="190"/>
      <c r="C131" s="27">
        <v>10</v>
      </c>
      <c r="D131" s="27">
        <v>5</v>
      </c>
      <c r="E131" s="28">
        <v>1</v>
      </c>
      <c r="F131" s="27">
        <v>0</v>
      </c>
      <c r="G131" s="27">
        <v>0</v>
      </c>
      <c r="H131" s="27">
        <v>17</v>
      </c>
      <c r="I131" s="27">
        <v>16</v>
      </c>
      <c r="J131" s="27">
        <v>0</v>
      </c>
      <c r="K131" s="27">
        <v>0</v>
      </c>
      <c r="L131" s="27">
        <v>0</v>
      </c>
      <c r="M131" s="27">
        <v>0</v>
      </c>
      <c r="N131" s="27">
        <v>16</v>
      </c>
      <c r="O131" s="27">
        <v>0</v>
      </c>
      <c r="P131" s="29">
        <v>7</v>
      </c>
    </row>
    <row r="132" spans="1:16" x14ac:dyDescent="0.25">
      <c r="A132" s="30" t="s">
        <v>553</v>
      </c>
      <c r="B132" s="30" t="s">
        <v>554</v>
      </c>
      <c r="C132" s="14">
        <v>1</v>
      </c>
      <c r="D132" s="14">
        <v>0</v>
      </c>
      <c r="E132" s="31">
        <v>0</v>
      </c>
      <c r="F132" s="14">
        <v>0</v>
      </c>
      <c r="G132" s="14">
        <v>0</v>
      </c>
      <c r="H132" s="14">
        <v>4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8</v>
      </c>
      <c r="D134" s="14">
        <v>5</v>
      </c>
      <c r="E134" s="31">
        <v>0.6</v>
      </c>
      <c r="F134" s="14">
        <v>0</v>
      </c>
      <c r="G134" s="14">
        <v>0</v>
      </c>
      <c r="H134" s="14">
        <v>13</v>
      </c>
      <c r="I134" s="14">
        <v>12</v>
      </c>
      <c r="J134" s="14">
        <v>0</v>
      </c>
      <c r="K134" s="14">
        <v>0</v>
      </c>
      <c r="L134" s="14">
        <v>0</v>
      </c>
      <c r="M134" s="14">
        <v>0</v>
      </c>
      <c r="N134" s="14">
        <v>16</v>
      </c>
      <c r="O134" s="14">
        <v>0</v>
      </c>
      <c r="P134" s="24">
        <v>7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1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9" t="s">
        <v>563</v>
      </c>
      <c r="B137" s="190"/>
      <c r="C137" s="27">
        <v>10</v>
      </c>
      <c r="D137" s="27">
        <v>3</v>
      </c>
      <c r="E137" s="28">
        <v>2.3333333333333299</v>
      </c>
      <c r="F137" s="27">
        <v>0</v>
      </c>
      <c r="G137" s="27">
        <v>0</v>
      </c>
      <c r="H137" s="27">
        <v>2</v>
      </c>
      <c r="I137" s="27">
        <v>5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1</v>
      </c>
    </row>
    <row r="138" spans="1:16" ht="22.5" x14ac:dyDescent="0.25">
      <c r="A138" s="30" t="s">
        <v>564</v>
      </c>
      <c r="B138" s="30" t="s">
        <v>565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1</v>
      </c>
      <c r="E139" s="31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1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1</v>
      </c>
      <c r="E141" s="31">
        <v>-1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6</v>
      </c>
      <c r="D142" s="14">
        <v>1</v>
      </c>
      <c r="E142" s="31">
        <v>5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3</v>
      </c>
      <c r="D143" s="14">
        <v>0</v>
      </c>
      <c r="E143" s="31">
        <v>0</v>
      </c>
      <c r="F143" s="14">
        <v>0</v>
      </c>
      <c r="G143" s="14">
        <v>0</v>
      </c>
      <c r="H143" s="14">
        <v>1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4">
        <v>0</v>
      </c>
    </row>
    <row r="144" spans="1:16" x14ac:dyDescent="0.25">
      <c r="A144" s="189" t="s">
        <v>576</v>
      </c>
      <c r="B144" s="190"/>
      <c r="C144" s="27">
        <v>316</v>
      </c>
      <c r="D144" s="27">
        <v>372</v>
      </c>
      <c r="E144" s="28">
        <v>-0.15053763440860199</v>
      </c>
      <c r="F144" s="27">
        <v>3</v>
      </c>
      <c r="G144" s="27">
        <v>4</v>
      </c>
      <c r="H144" s="27">
        <v>65</v>
      </c>
      <c r="I144" s="27">
        <v>56</v>
      </c>
      <c r="J144" s="27">
        <v>2</v>
      </c>
      <c r="K144" s="27">
        <v>0</v>
      </c>
      <c r="L144" s="27">
        <v>0</v>
      </c>
      <c r="M144" s="27">
        <v>0</v>
      </c>
      <c r="N144" s="27">
        <v>0</v>
      </c>
      <c r="O144" s="27">
        <v>42</v>
      </c>
      <c r="P144" s="29">
        <v>40</v>
      </c>
    </row>
    <row r="145" spans="1:16" ht="33.75" x14ac:dyDescent="0.25">
      <c r="A145" s="30" t="s">
        <v>577</v>
      </c>
      <c r="B145" s="30" t="s">
        <v>578</v>
      </c>
      <c r="C145" s="14">
        <v>5</v>
      </c>
      <c r="D145" s="14">
        <v>0</v>
      </c>
      <c r="E145" s="31">
        <v>0</v>
      </c>
      <c r="F145" s="14">
        <v>2</v>
      </c>
      <c r="G145" s="14">
        <v>1</v>
      </c>
      <c r="H145" s="14">
        <v>3</v>
      </c>
      <c r="I145" s="14">
        <v>5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6</v>
      </c>
      <c r="P145" s="24">
        <v>3</v>
      </c>
    </row>
    <row r="146" spans="1:16" ht="22.5" x14ac:dyDescent="0.25">
      <c r="A146" s="30" t="s">
        <v>579</v>
      </c>
      <c r="B146" s="30" t="s">
        <v>580</v>
      </c>
      <c r="C146" s="14">
        <v>311</v>
      </c>
      <c r="D146" s="14">
        <v>372</v>
      </c>
      <c r="E146" s="31">
        <v>-0.16397849462365599</v>
      </c>
      <c r="F146" s="14">
        <v>1</v>
      </c>
      <c r="G146" s="14">
        <v>3</v>
      </c>
      <c r="H146" s="14">
        <v>62</v>
      </c>
      <c r="I146" s="14">
        <v>51</v>
      </c>
      <c r="J146" s="14">
        <v>2</v>
      </c>
      <c r="K146" s="14">
        <v>0</v>
      </c>
      <c r="L146" s="14">
        <v>0</v>
      </c>
      <c r="M146" s="14">
        <v>0</v>
      </c>
      <c r="N146" s="14">
        <v>0</v>
      </c>
      <c r="O146" s="14">
        <v>36</v>
      </c>
      <c r="P146" s="24">
        <v>37</v>
      </c>
    </row>
    <row r="147" spans="1:16" x14ac:dyDescent="0.25">
      <c r="A147" s="189" t="s">
        <v>581</v>
      </c>
      <c r="B147" s="190"/>
      <c r="C147" s="27">
        <v>26</v>
      </c>
      <c r="D147" s="27">
        <v>39</v>
      </c>
      <c r="E147" s="28">
        <v>-0.33333333333333298</v>
      </c>
      <c r="F147" s="27">
        <v>0</v>
      </c>
      <c r="G147" s="27">
        <v>1</v>
      </c>
      <c r="H147" s="27">
        <v>28</v>
      </c>
      <c r="I147" s="27">
        <v>15</v>
      </c>
      <c r="J147" s="27">
        <v>0</v>
      </c>
      <c r="K147" s="27">
        <v>0</v>
      </c>
      <c r="L147" s="27">
        <v>0</v>
      </c>
      <c r="M147" s="27">
        <v>0</v>
      </c>
      <c r="N147" s="27">
        <v>17</v>
      </c>
      <c r="O147" s="27">
        <v>0</v>
      </c>
      <c r="P147" s="29">
        <v>15</v>
      </c>
    </row>
    <row r="148" spans="1:16" ht="22.5" x14ac:dyDescent="0.25">
      <c r="A148" s="30" t="s">
        <v>582</v>
      </c>
      <c r="B148" s="30" t="s">
        <v>583</v>
      </c>
      <c r="C148" s="14">
        <v>6</v>
      </c>
      <c r="D148" s="14">
        <v>16</v>
      </c>
      <c r="E148" s="31">
        <v>-0.625</v>
      </c>
      <c r="F148" s="14">
        <v>0</v>
      </c>
      <c r="G148" s="14">
        <v>0</v>
      </c>
      <c r="H148" s="14">
        <v>9</v>
      </c>
      <c r="I148" s="14">
        <v>5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4">
        <v>3</v>
      </c>
    </row>
    <row r="149" spans="1:16" ht="22.5" x14ac:dyDescent="0.25">
      <c r="A149" s="30" t="s">
        <v>584</v>
      </c>
      <c r="B149" s="30" t="s">
        <v>585</v>
      </c>
      <c r="C149" s="14">
        <v>2</v>
      </c>
      <c r="D149" s="14">
        <v>2</v>
      </c>
      <c r="E149" s="31">
        <v>0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1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4</v>
      </c>
      <c r="D151" s="14">
        <v>1</v>
      </c>
      <c r="E151" s="31">
        <v>3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14</v>
      </c>
      <c r="O151" s="14">
        <v>0</v>
      </c>
      <c r="P151" s="24">
        <v>1</v>
      </c>
    </row>
    <row r="152" spans="1:16" ht="33.75" x14ac:dyDescent="0.25">
      <c r="A152" s="30" t="s">
        <v>590</v>
      </c>
      <c r="B152" s="30" t="s">
        <v>591</v>
      </c>
      <c r="C152" s="14">
        <v>1</v>
      </c>
      <c r="D152" s="14">
        <v>2</v>
      </c>
      <c r="E152" s="31">
        <v>-0.5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1</v>
      </c>
      <c r="E153" s="31">
        <v>0</v>
      </c>
      <c r="F153" s="14">
        <v>0</v>
      </c>
      <c r="G153" s="14">
        <v>0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25">
      <c r="A154" s="30" t="s">
        <v>594</v>
      </c>
      <c r="B154" s="30" t="s">
        <v>595</v>
      </c>
      <c r="C154" s="14">
        <v>6</v>
      </c>
      <c r="D154" s="14">
        <v>10</v>
      </c>
      <c r="E154" s="31">
        <v>-0.4</v>
      </c>
      <c r="F154" s="14">
        <v>0</v>
      </c>
      <c r="G154" s="14">
        <v>0</v>
      </c>
      <c r="H154" s="14">
        <v>11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6</v>
      </c>
    </row>
    <row r="155" spans="1:16" ht="22.5" x14ac:dyDescent="0.25">
      <c r="A155" s="30" t="s">
        <v>596</v>
      </c>
      <c r="B155" s="30" t="s">
        <v>597</v>
      </c>
      <c r="C155" s="14">
        <v>5</v>
      </c>
      <c r="D155" s="14">
        <v>7</v>
      </c>
      <c r="E155" s="31">
        <v>-0.28571428571428598</v>
      </c>
      <c r="F155" s="14">
        <v>0</v>
      </c>
      <c r="G155" s="14">
        <v>1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4</v>
      </c>
    </row>
    <row r="156" spans="1:16" x14ac:dyDescent="0.25">
      <c r="A156" s="189" t="s">
        <v>598</v>
      </c>
      <c r="B156" s="190"/>
      <c r="C156" s="27">
        <v>19</v>
      </c>
      <c r="D156" s="27">
        <v>22</v>
      </c>
      <c r="E156" s="28">
        <v>-0.13636363636363599</v>
      </c>
      <c r="F156" s="27">
        <v>1</v>
      </c>
      <c r="G156" s="27">
        <v>1</v>
      </c>
      <c r="H156" s="27">
        <v>8</v>
      </c>
      <c r="I156" s="27">
        <v>2</v>
      </c>
      <c r="J156" s="27">
        <v>0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9">
        <v>1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1</v>
      </c>
      <c r="G158" s="14">
        <v>1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1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3</v>
      </c>
      <c r="D161" s="14">
        <v>2</v>
      </c>
      <c r="E161" s="31">
        <v>0.5</v>
      </c>
      <c r="F161" s="14">
        <v>0</v>
      </c>
      <c r="G161" s="14">
        <v>0</v>
      </c>
      <c r="H161" s="14">
        <v>3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10</v>
      </c>
      <c r="D162" s="14">
        <v>16</v>
      </c>
      <c r="E162" s="31">
        <v>-0.375</v>
      </c>
      <c r="F162" s="14">
        <v>0</v>
      </c>
      <c r="G162" s="14">
        <v>0</v>
      </c>
      <c r="H162" s="14">
        <v>4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611</v>
      </c>
      <c r="B163" s="30" t="s">
        <v>612</v>
      </c>
      <c r="C163" s="14">
        <v>3</v>
      </c>
      <c r="D163" s="14">
        <v>0</v>
      </c>
      <c r="E163" s="31">
        <v>0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1</v>
      </c>
      <c r="D164" s="14">
        <v>3</v>
      </c>
      <c r="E164" s="31">
        <v>-0.66666666666666696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2</v>
      </c>
      <c r="D165" s="14">
        <v>1</v>
      </c>
      <c r="E165" s="31">
        <v>1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9" t="s">
        <v>617</v>
      </c>
      <c r="B166" s="190"/>
      <c r="C166" s="27">
        <v>402</v>
      </c>
      <c r="D166" s="27">
        <v>505</v>
      </c>
      <c r="E166" s="28">
        <v>-0.203960396039604</v>
      </c>
      <c r="F166" s="27">
        <v>28</v>
      </c>
      <c r="G166" s="27">
        <v>24</v>
      </c>
      <c r="H166" s="27">
        <v>367</v>
      </c>
      <c r="I166" s="27">
        <v>274</v>
      </c>
      <c r="J166" s="27">
        <v>0</v>
      </c>
      <c r="K166" s="27">
        <v>0</v>
      </c>
      <c r="L166" s="27">
        <v>1</v>
      </c>
      <c r="M166" s="27">
        <v>0</v>
      </c>
      <c r="N166" s="27">
        <v>0</v>
      </c>
      <c r="O166" s="27">
        <v>62</v>
      </c>
      <c r="P166" s="29">
        <v>193</v>
      </c>
    </row>
    <row r="167" spans="1:16" ht="22.5" x14ac:dyDescent="0.25">
      <c r="A167" s="30" t="s">
        <v>618</v>
      </c>
      <c r="B167" s="30" t="s">
        <v>619</v>
      </c>
      <c r="C167" s="14">
        <v>0</v>
      </c>
      <c r="D167" s="14">
        <v>5</v>
      </c>
      <c r="E167" s="31">
        <v>-1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41</v>
      </c>
      <c r="D173" s="14">
        <v>89</v>
      </c>
      <c r="E173" s="31">
        <v>-0.53932584269662898</v>
      </c>
      <c r="F173" s="14">
        <v>1</v>
      </c>
      <c r="G173" s="14">
        <v>0</v>
      </c>
      <c r="H173" s="14">
        <v>72</v>
      </c>
      <c r="I173" s="14">
        <v>37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4">
        <v>36</v>
      </c>
    </row>
    <row r="174" spans="1:16" ht="22.5" x14ac:dyDescent="0.25">
      <c r="A174" s="30" t="s">
        <v>632</v>
      </c>
      <c r="B174" s="30" t="s">
        <v>633</v>
      </c>
      <c r="C174" s="14">
        <v>347</v>
      </c>
      <c r="D174" s="14">
        <v>405</v>
      </c>
      <c r="E174" s="31">
        <v>-0.14320987654320999</v>
      </c>
      <c r="F174" s="14">
        <v>27</v>
      </c>
      <c r="G174" s="14">
        <v>24</v>
      </c>
      <c r="H174" s="14">
        <v>280</v>
      </c>
      <c r="I174" s="14">
        <v>224</v>
      </c>
      <c r="J174" s="14">
        <v>0</v>
      </c>
      <c r="K174" s="14">
        <v>0</v>
      </c>
      <c r="L174" s="14">
        <v>1</v>
      </c>
      <c r="M174" s="14">
        <v>0</v>
      </c>
      <c r="N174" s="14">
        <v>0</v>
      </c>
      <c r="O174" s="14">
        <v>49</v>
      </c>
      <c r="P174" s="24">
        <v>154</v>
      </c>
    </row>
    <row r="175" spans="1:16" x14ac:dyDescent="0.25">
      <c r="A175" s="30" t="s">
        <v>634</v>
      </c>
      <c r="B175" s="30" t="s">
        <v>635</v>
      </c>
      <c r="C175" s="14">
        <v>14</v>
      </c>
      <c r="D175" s="14">
        <v>6</v>
      </c>
      <c r="E175" s="31">
        <v>1.3333333333333299</v>
      </c>
      <c r="F175" s="14">
        <v>0</v>
      </c>
      <c r="G175" s="14">
        <v>0</v>
      </c>
      <c r="H175" s="14">
        <v>13</v>
      </c>
      <c r="I175" s="14">
        <v>12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11</v>
      </c>
      <c r="P175" s="24">
        <v>3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9" t="s">
        <v>640</v>
      </c>
      <c r="B178" s="190"/>
      <c r="C178" s="27">
        <v>211</v>
      </c>
      <c r="D178" s="27">
        <v>259</v>
      </c>
      <c r="E178" s="28">
        <v>-0.18532818532818501</v>
      </c>
      <c r="F178" s="27">
        <v>1506</v>
      </c>
      <c r="G178" s="27">
        <v>1560</v>
      </c>
      <c r="H178" s="27">
        <v>277</v>
      </c>
      <c r="I178" s="27">
        <v>277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1797</v>
      </c>
    </row>
    <row r="179" spans="1:16" ht="22.5" x14ac:dyDescent="0.25">
      <c r="A179" s="30" t="s">
        <v>641</v>
      </c>
      <c r="B179" s="30" t="s">
        <v>642</v>
      </c>
      <c r="C179" s="14">
        <v>1</v>
      </c>
      <c r="D179" s="14">
        <v>3</v>
      </c>
      <c r="E179" s="31">
        <v>-0.66666666666666696</v>
      </c>
      <c r="F179" s="14">
        <v>4</v>
      </c>
      <c r="G179" s="14">
        <v>4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3</v>
      </c>
    </row>
    <row r="180" spans="1:16" ht="22.5" x14ac:dyDescent="0.25">
      <c r="A180" s="30" t="s">
        <v>643</v>
      </c>
      <c r="B180" s="30" t="s">
        <v>644</v>
      </c>
      <c r="C180" s="14">
        <v>81</v>
      </c>
      <c r="D180" s="14">
        <v>119</v>
      </c>
      <c r="E180" s="31">
        <v>-0.31932773109243701</v>
      </c>
      <c r="F180" s="14">
        <v>685</v>
      </c>
      <c r="G180" s="14">
        <v>687</v>
      </c>
      <c r="H180" s="14">
        <v>124</v>
      </c>
      <c r="I180" s="14">
        <v>113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785</v>
      </c>
    </row>
    <row r="181" spans="1:16" x14ac:dyDescent="0.25">
      <c r="A181" s="30" t="s">
        <v>645</v>
      </c>
      <c r="B181" s="30" t="s">
        <v>646</v>
      </c>
      <c r="C181" s="14">
        <v>23</v>
      </c>
      <c r="D181" s="14">
        <v>18</v>
      </c>
      <c r="E181" s="31">
        <v>0.27777777777777801</v>
      </c>
      <c r="F181" s="14">
        <v>22</v>
      </c>
      <c r="G181" s="14">
        <v>31</v>
      </c>
      <c r="H181" s="14">
        <v>20</v>
      </c>
      <c r="I181" s="14">
        <v>30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53</v>
      </c>
    </row>
    <row r="182" spans="1:16" ht="22.5" x14ac:dyDescent="0.25">
      <c r="A182" s="30" t="s">
        <v>647</v>
      </c>
      <c r="B182" s="30" t="s">
        <v>648</v>
      </c>
      <c r="C182" s="14">
        <v>2</v>
      </c>
      <c r="D182" s="14">
        <v>1</v>
      </c>
      <c r="E182" s="31">
        <v>1</v>
      </c>
      <c r="F182" s="14">
        <v>2</v>
      </c>
      <c r="G182" s="14">
        <v>3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649</v>
      </c>
      <c r="B183" s="30" t="s">
        <v>650</v>
      </c>
      <c r="C183" s="14">
        <v>3</v>
      </c>
      <c r="D183" s="14">
        <v>3</v>
      </c>
      <c r="E183" s="31">
        <v>0</v>
      </c>
      <c r="F183" s="14">
        <v>2</v>
      </c>
      <c r="G183" s="14">
        <v>34</v>
      </c>
      <c r="H183" s="14">
        <v>4</v>
      </c>
      <c r="I183" s="14">
        <v>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53</v>
      </c>
    </row>
    <row r="184" spans="1:16" ht="22.5" x14ac:dyDescent="0.25">
      <c r="A184" s="30" t="s">
        <v>651</v>
      </c>
      <c r="B184" s="30" t="s">
        <v>652</v>
      </c>
      <c r="C184" s="14">
        <v>99</v>
      </c>
      <c r="D184" s="14">
        <v>114</v>
      </c>
      <c r="E184" s="31">
        <v>-0.13157894736842099</v>
      </c>
      <c r="F184" s="14">
        <v>791</v>
      </c>
      <c r="G184" s="14">
        <v>801</v>
      </c>
      <c r="H184" s="14">
        <v>126</v>
      </c>
      <c r="I184" s="14">
        <v>127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902</v>
      </c>
    </row>
    <row r="185" spans="1:16" ht="22.5" x14ac:dyDescent="0.25">
      <c r="A185" s="30" t="s">
        <v>653</v>
      </c>
      <c r="B185" s="30" t="s">
        <v>654</v>
      </c>
      <c r="C185" s="14">
        <v>2</v>
      </c>
      <c r="D185" s="14">
        <v>1</v>
      </c>
      <c r="E185" s="31">
        <v>1</v>
      </c>
      <c r="F185" s="14">
        <v>0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9" t="s">
        <v>655</v>
      </c>
      <c r="B186" s="190"/>
      <c r="C186" s="27">
        <v>173</v>
      </c>
      <c r="D186" s="27">
        <v>170</v>
      </c>
      <c r="E186" s="28">
        <v>1.7647058823529401E-2</v>
      </c>
      <c r="F186" s="27">
        <v>20</v>
      </c>
      <c r="G186" s="27">
        <v>26</v>
      </c>
      <c r="H186" s="27">
        <v>92</v>
      </c>
      <c r="I186" s="27">
        <v>109</v>
      </c>
      <c r="J186" s="27">
        <v>0</v>
      </c>
      <c r="K186" s="27">
        <v>0</v>
      </c>
      <c r="L186" s="27">
        <v>0</v>
      </c>
      <c r="M186" s="27">
        <v>0</v>
      </c>
      <c r="N186" s="27">
        <v>12</v>
      </c>
      <c r="O186" s="27">
        <v>0</v>
      </c>
      <c r="P186" s="29">
        <v>70</v>
      </c>
    </row>
    <row r="187" spans="1:16" x14ac:dyDescent="0.25">
      <c r="A187" s="30" t="s">
        <v>656</v>
      </c>
      <c r="B187" s="30" t="s">
        <v>657</v>
      </c>
      <c r="C187" s="14">
        <v>7</v>
      </c>
      <c r="D187" s="14">
        <v>12</v>
      </c>
      <c r="E187" s="31">
        <v>-0.41666666666666702</v>
      </c>
      <c r="F187" s="14">
        <v>0</v>
      </c>
      <c r="G187" s="14">
        <v>0</v>
      </c>
      <c r="H187" s="14">
        <v>2</v>
      </c>
      <c r="I187" s="14">
        <v>3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82</v>
      </c>
      <c r="D189" s="14">
        <v>79</v>
      </c>
      <c r="E189" s="31">
        <v>3.7974683544303799E-2</v>
      </c>
      <c r="F189" s="14">
        <v>12</v>
      </c>
      <c r="G189" s="14">
        <v>13</v>
      </c>
      <c r="H189" s="14">
        <v>57</v>
      </c>
      <c r="I189" s="14">
        <v>50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32</v>
      </c>
    </row>
    <row r="190" spans="1:16" ht="22.5" x14ac:dyDescent="0.25">
      <c r="A190" s="30" t="s">
        <v>662</v>
      </c>
      <c r="B190" s="30" t="s">
        <v>663</v>
      </c>
      <c r="C190" s="14">
        <v>1</v>
      </c>
      <c r="D190" s="14">
        <v>0</v>
      </c>
      <c r="E190" s="31">
        <v>0</v>
      </c>
      <c r="F190" s="14">
        <v>0</v>
      </c>
      <c r="G190" s="14">
        <v>1</v>
      </c>
      <c r="H190" s="14">
        <v>0</v>
      </c>
      <c r="I190" s="14">
        <v>4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18</v>
      </c>
      <c r="D191" s="14">
        <v>17</v>
      </c>
      <c r="E191" s="31">
        <v>5.8823529411764698E-2</v>
      </c>
      <c r="F191" s="14">
        <v>4</v>
      </c>
      <c r="G191" s="14">
        <v>7</v>
      </c>
      <c r="H191" s="14">
        <v>15</v>
      </c>
      <c r="I191" s="14">
        <v>37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25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19</v>
      </c>
      <c r="D193" s="14">
        <v>18</v>
      </c>
      <c r="E193" s="31">
        <v>5.5555555555555601E-2</v>
      </c>
      <c r="F193" s="14">
        <v>0</v>
      </c>
      <c r="G193" s="14">
        <v>1</v>
      </c>
      <c r="H193" s="14">
        <v>7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5</v>
      </c>
      <c r="O193" s="14">
        <v>0</v>
      </c>
      <c r="P193" s="24">
        <v>5</v>
      </c>
    </row>
    <row r="194" spans="1:16" x14ac:dyDescent="0.25">
      <c r="A194" s="30" t="s">
        <v>670</v>
      </c>
      <c r="B194" s="30" t="s">
        <v>671</v>
      </c>
      <c r="C194" s="14">
        <v>0</v>
      </c>
      <c r="D194" s="14">
        <v>1</v>
      </c>
      <c r="E194" s="31">
        <v>-1</v>
      </c>
      <c r="F194" s="14">
        <v>0</v>
      </c>
      <c r="G194" s="14">
        <v>1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1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7</v>
      </c>
      <c r="D196" s="14">
        <v>3</v>
      </c>
      <c r="E196" s="31">
        <v>1.3333333333333299</v>
      </c>
      <c r="F196" s="14">
        <v>4</v>
      </c>
      <c r="G196" s="14">
        <v>3</v>
      </c>
      <c r="H196" s="14">
        <v>6</v>
      </c>
      <c r="I196" s="14">
        <v>5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5</v>
      </c>
    </row>
    <row r="197" spans="1:16" x14ac:dyDescent="0.25">
      <c r="A197" s="30" t="s">
        <v>676</v>
      </c>
      <c r="B197" s="30" t="s">
        <v>677</v>
      </c>
      <c r="C197" s="14">
        <v>33</v>
      </c>
      <c r="D197" s="14">
        <v>36</v>
      </c>
      <c r="E197" s="31">
        <v>-8.3333333333333301E-2</v>
      </c>
      <c r="F197" s="14">
        <v>0</v>
      </c>
      <c r="G197" s="14">
        <v>0</v>
      </c>
      <c r="H197" s="14">
        <v>5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1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5</v>
      </c>
      <c r="D199" s="14">
        <v>3</v>
      </c>
      <c r="E199" s="31">
        <v>0.66666666666666696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3</v>
      </c>
      <c r="O199" s="14">
        <v>0</v>
      </c>
      <c r="P199" s="24">
        <v>2</v>
      </c>
    </row>
    <row r="200" spans="1:16" ht="22.5" x14ac:dyDescent="0.25">
      <c r="A200" s="30" t="s">
        <v>682</v>
      </c>
      <c r="B200" s="30" t="s">
        <v>683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9" t="s">
        <v>684</v>
      </c>
      <c r="B201" s="190"/>
      <c r="C201" s="27">
        <v>70</v>
      </c>
      <c r="D201" s="27">
        <v>68</v>
      </c>
      <c r="E201" s="28">
        <v>2.9411764705882401E-2</v>
      </c>
      <c r="F201" s="27">
        <v>27</v>
      </c>
      <c r="G201" s="27">
        <v>33</v>
      </c>
      <c r="H201" s="27">
        <v>44</v>
      </c>
      <c r="I201" s="27">
        <v>31</v>
      </c>
      <c r="J201" s="27">
        <v>0</v>
      </c>
      <c r="K201" s="27">
        <v>0</v>
      </c>
      <c r="L201" s="27">
        <v>0</v>
      </c>
      <c r="M201" s="27">
        <v>2</v>
      </c>
      <c r="N201" s="27">
        <v>20</v>
      </c>
      <c r="O201" s="27">
        <v>0</v>
      </c>
      <c r="P201" s="29">
        <v>53</v>
      </c>
    </row>
    <row r="202" spans="1:16" x14ac:dyDescent="0.25">
      <c r="A202" s="30" t="s">
        <v>685</v>
      </c>
      <c r="B202" s="30" t="s">
        <v>686</v>
      </c>
      <c r="C202" s="14">
        <v>14</v>
      </c>
      <c r="D202" s="14">
        <v>9</v>
      </c>
      <c r="E202" s="31">
        <v>0.55555555555555503</v>
      </c>
      <c r="F202" s="14">
        <v>0</v>
      </c>
      <c r="G202" s="14">
        <v>0</v>
      </c>
      <c r="H202" s="14">
        <v>3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0</v>
      </c>
      <c r="P202" s="24">
        <v>1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45</v>
      </c>
      <c r="D206" s="14">
        <v>54</v>
      </c>
      <c r="E206" s="31">
        <v>-0.16666666666666699</v>
      </c>
      <c r="F206" s="14">
        <v>27</v>
      </c>
      <c r="G206" s="14">
        <v>33</v>
      </c>
      <c r="H206" s="14">
        <v>39</v>
      </c>
      <c r="I206" s="14">
        <v>23</v>
      </c>
      <c r="J206" s="14">
        <v>0</v>
      </c>
      <c r="K206" s="14">
        <v>0</v>
      </c>
      <c r="L206" s="14">
        <v>0</v>
      </c>
      <c r="M206" s="14">
        <v>0</v>
      </c>
      <c r="N206" s="14">
        <v>6</v>
      </c>
      <c r="O206" s="14">
        <v>0</v>
      </c>
      <c r="P206" s="24">
        <v>52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1</v>
      </c>
      <c r="D212" s="14">
        <v>1</v>
      </c>
      <c r="E212" s="31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1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3</v>
      </c>
      <c r="D214" s="14">
        <v>1</v>
      </c>
      <c r="E214" s="31">
        <v>2</v>
      </c>
      <c r="F214" s="14">
        <v>0</v>
      </c>
      <c r="G214" s="14">
        <v>0</v>
      </c>
      <c r="H214" s="14">
        <v>1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1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6</v>
      </c>
      <c r="D218" s="14">
        <v>2</v>
      </c>
      <c r="E218" s="31">
        <v>2</v>
      </c>
      <c r="F218" s="14">
        <v>0</v>
      </c>
      <c r="G218" s="14">
        <v>0</v>
      </c>
      <c r="H218" s="14">
        <v>1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9" t="s">
        <v>727</v>
      </c>
      <c r="B223" s="190"/>
      <c r="C223" s="27">
        <v>578</v>
      </c>
      <c r="D223" s="27">
        <v>655</v>
      </c>
      <c r="E223" s="28">
        <v>-0.117557251908397</v>
      </c>
      <c r="F223" s="27">
        <v>333</v>
      </c>
      <c r="G223" s="27">
        <v>303</v>
      </c>
      <c r="H223" s="27">
        <v>241</v>
      </c>
      <c r="I223" s="27">
        <v>170</v>
      </c>
      <c r="J223" s="27">
        <v>0</v>
      </c>
      <c r="K223" s="27">
        <v>3</v>
      </c>
      <c r="L223" s="27">
        <v>0</v>
      </c>
      <c r="M223" s="27">
        <v>0</v>
      </c>
      <c r="N223" s="27">
        <v>2</v>
      </c>
      <c r="O223" s="27">
        <v>10</v>
      </c>
      <c r="P223" s="29">
        <v>322</v>
      </c>
    </row>
    <row r="224" spans="1:16" x14ac:dyDescent="0.25">
      <c r="A224" s="30" t="s">
        <v>728</v>
      </c>
      <c r="B224" s="30" t="s">
        <v>729</v>
      </c>
      <c r="C224" s="14">
        <v>3</v>
      </c>
      <c r="D224" s="14">
        <v>1</v>
      </c>
      <c r="E224" s="31">
        <v>2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740</v>
      </c>
      <c r="B230" s="30" t="s">
        <v>741</v>
      </c>
      <c r="C230" s="14">
        <v>1</v>
      </c>
      <c r="D230" s="14">
        <v>2</v>
      </c>
      <c r="E230" s="31">
        <v>-0.5</v>
      </c>
      <c r="F230" s="14">
        <v>3</v>
      </c>
      <c r="G230" s="14">
        <v>2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3</v>
      </c>
    </row>
    <row r="231" spans="1:16" x14ac:dyDescent="0.25">
      <c r="A231" s="30" t="s">
        <v>742</v>
      </c>
      <c r="B231" s="30" t="s">
        <v>743</v>
      </c>
      <c r="C231" s="14">
        <v>15</v>
      </c>
      <c r="D231" s="14">
        <v>28</v>
      </c>
      <c r="E231" s="31">
        <v>-0.46428571428571402</v>
      </c>
      <c r="F231" s="14">
        <v>1</v>
      </c>
      <c r="G231" s="14">
        <v>1</v>
      </c>
      <c r="H231" s="14">
        <v>17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5</v>
      </c>
    </row>
    <row r="232" spans="1:16" x14ac:dyDescent="0.25">
      <c r="A232" s="30" t="s">
        <v>744</v>
      </c>
      <c r="B232" s="30" t="s">
        <v>745</v>
      </c>
      <c r="C232" s="14">
        <v>22</v>
      </c>
      <c r="D232" s="14">
        <v>27</v>
      </c>
      <c r="E232" s="31">
        <v>-0.18518518518518501</v>
      </c>
      <c r="F232" s="14">
        <v>0</v>
      </c>
      <c r="G232" s="14">
        <v>0</v>
      </c>
      <c r="H232" s="14">
        <v>11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8</v>
      </c>
    </row>
    <row r="233" spans="1:16" x14ac:dyDescent="0.25">
      <c r="A233" s="30" t="s">
        <v>746</v>
      </c>
      <c r="B233" s="30" t="s">
        <v>747</v>
      </c>
      <c r="C233" s="14">
        <v>2</v>
      </c>
      <c r="D233" s="14">
        <v>16</v>
      </c>
      <c r="E233" s="31">
        <v>-0.875</v>
      </c>
      <c r="F233" s="14">
        <v>1</v>
      </c>
      <c r="G233" s="14">
        <v>1</v>
      </c>
      <c r="H233" s="14">
        <v>1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2</v>
      </c>
    </row>
    <row r="234" spans="1:16" ht="22.5" x14ac:dyDescent="0.25">
      <c r="A234" s="30" t="s">
        <v>748</v>
      </c>
      <c r="B234" s="30" t="s">
        <v>749</v>
      </c>
      <c r="C234" s="14">
        <v>0</v>
      </c>
      <c r="D234" s="14">
        <v>0</v>
      </c>
      <c r="E234" s="31">
        <v>0</v>
      </c>
      <c r="F234" s="14">
        <v>1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1</v>
      </c>
      <c r="D235" s="14">
        <v>0</v>
      </c>
      <c r="E235" s="31">
        <v>0</v>
      </c>
      <c r="F235" s="14">
        <v>1</v>
      </c>
      <c r="G235" s="14">
        <v>1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752</v>
      </c>
      <c r="B236" s="30" t="s">
        <v>753</v>
      </c>
      <c r="C236" s="14">
        <v>2</v>
      </c>
      <c r="D236" s="14">
        <v>1</v>
      </c>
      <c r="E236" s="31">
        <v>1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1</v>
      </c>
    </row>
    <row r="237" spans="1:16" ht="22.5" x14ac:dyDescent="0.25">
      <c r="A237" s="30" t="s">
        <v>754</v>
      </c>
      <c r="B237" s="30" t="s">
        <v>755</v>
      </c>
      <c r="C237" s="14">
        <v>1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530</v>
      </c>
      <c r="D238" s="14">
        <v>579</v>
      </c>
      <c r="E238" s="31">
        <v>-8.46286701208981E-2</v>
      </c>
      <c r="F238" s="14">
        <v>326</v>
      </c>
      <c r="G238" s="14">
        <v>296</v>
      </c>
      <c r="H238" s="14">
        <v>212</v>
      </c>
      <c r="I238" s="14">
        <v>152</v>
      </c>
      <c r="J238" s="14">
        <v>0</v>
      </c>
      <c r="K238" s="14">
        <v>3</v>
      </c>
      <c r="L238" s="14">
        <v>0</v>
      </c>
      <c r="M238" s="14">
        <v>0</v>
      </c>
      <c r="N238" s="14">
        <v>0</v>
      </c>
      <c r="O238" s="14">
        <v>10</v>
      </c>
      <c r="P238" s="24">
        <v>301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9" t="s">
        <v>768</v>
      </c>
      <c r="B244" s="190"/>
      <c r="C244" s="27">
        <v>2</v>
      </c>
      <c r="D244" s="27">
        <v>5</v>
      </c>
      <c r="E244" s="28">
        <v>-0.6</v>
      </c>
      <c r="F244" s="27">
        <v>0</v>
      </c>
      <c r="G244" s="27">
        <v>0</v>
      </c>
      <c r="H244" s="27">
        <v>2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3</v>
      </c>
      <c r="P244" s="29">
        <v>2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1</v>
      </c>
      <c r="D248" s="14">
        <v>2</v>
      </c>
      <c r="E248" s="31">
        <v>-0.5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2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1</v>
      </c>
      <c r="E250" s="31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2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1</v>
      </c>
      <c r="E253" s="31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3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1</v>
      </c>
      <c r="E268" s="31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9" t="s">
        <v>821</v>
      </c>
      <c r="B271" s="190"/>
      <c r="C271" s="27">
        <v>112</v>
      </c>
      <c r="D271" s="27">
        <v>157</v>
      </c>
      <c r="E271" s="28">
        <v>-0.28662420382165599</v>
      </c>
      <c r="F271" s="27">
        <v>245</v>
      </c>
      <c r="G271" s="27">
        <v>256</v>
      </c>
      <c r="H271" s="27">
        <v>104</v>
      </c>
      <c r="I271" s="27">
        <v>152</v>
      </c>
      <c r="J271" s="27">
        <v>2</v>
      </c>
      <c r="K271" s="27">
        <v>2</v>
      </c>
      <c r="L271" s="27">
        <v>1</v>
      </c>
      <c r="M271" s="27">
        <v>2</v>
      </c>
      <c r="N271" s="27">
        <v>0</v>
      </c>
      <c r="O271" s="27">
        <v>3</v>
      </c>
      <c r="P271" s="29">
        <v>372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46</v>
      </c>
      <c r="D273" s="14">
        <v>91</v>
      </c>
      <c r="E273" s="31">
        <v>-0.49450549450549403</v>
      </c>
      <c r="F273" s="14">
        <v>117</v>
      </c>
      <c r="G273" s="14">
        <v>114</v>
      </c>
      <c r="H273" s="14">
        <v>64</v>
      </c>
      <c r="I273" s="14">
        <v>86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3</v>
      </c>
      <c r="P273" s="24">
        <v>163</v>
      </c>
    </row>
    <row r="274" spans="1:16" ht="33.75" x14ac:dyDescent="0.25">
      <c r="A274" s="30" t="s">
        <v>826</v>
      </c>
      <c r="B274" s="30" t="s">
        <v>827</v>
      </c>
      <c r="C274" s="14">
        <v>36</v>
      </c>
      <c r="D274" s="14">
        <v>40</v>
      </c>
      <c r="E274" s="31">
        <v>-0.1</v>
      </c>
      <c r="F274" s="14">
        <v>122</v>
      </c>
      <c r="G274" s="14">
        <v>137</v>
      </c>
      <c r="H274" s="14">
        <v>26</v>
      </c>
      <c r="I274" s="14">
        <v>30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171</v>
      </c>
    </row>
    <row r="275" spans="1:16" ht="22.5" x14ac:dyDescent="0.25">
      <c r="A275" s="30" t="s">
        <v>828</v>
      </c>
      <c r="B275" s="30" t="s">
        <v>829</v>
      </c>
      <c r="C275" s="14">
        <v>4</v>
      </c>
      <c r="D275" s="14">
        <v>3</v>
      </c>
      <c r="E275" s="31">
        <v>0.33333333333333298</v>
      </c>
      <c r="F275" s="14">
        <v>3</v>
      </c>
      <c r="G275" s="14">
        <v>3</v>
      </c>
      <c r="H275" s="14">
        <v>1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6</v>
      </c>
    </row>
    <row r="276" spans="1:16" x14ac:dyDescent="0.25">
      <c r="A276" s="30" t="s">
        <v>830</v>
      </c>
      <c r="B276" s="30" t="s">
        <v>831</v>
      </c>
      <c r="C276" s="14">
        <v>0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1</v>
      </c>
      <c r="D277" s="14">
        <v>5</v>
      </c>
      <c r="E277" s="31">
        <v>-0.8</v>
      </c>
      <c r="F277" s="14">
        <v>0</v>
      </c>
      <c r="G277" s="14">
        <v>0</v>
      </c>
      <c r="H277" s="14">
        <v>5</v>
      </c>
      <c r="I277" s="14">
        <v>9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4">
        <v>11</v>
      </c>
    </row>
    <row r="278" spans="1:16" ht="22.5" x14ac:dyDescent="0.25">
      <c r="A278" s="30" t="s">
        <v>834</v>
      </c>
      <c r="B278" s="30" t="s">
        <v>835</v>
      </c>
      <c r="C278" s="14">
        <v>11</v>
      </c>
      <c r="D278" s="14">
        <v>8</v>
      </c>
      <c r="E278" s="31">
        <v>0.375</v>
      </c>
      <c r="F278" s="14">
        <v>2</v>
      </c>
      <c r="G278" s="14">
        <v>2</v>
      </c>
      <c r="H278" s="14">
        <v>5</v>
      </c>
      <c r="I278" s="14">
        <v>16</v>
      </c>
      <c r="J278" s="14">
        <v>2</v>
      </c>
      <c r="K278" s="14">
        <v>1</v>
      </c>
      <c r="L278" s="14">
        <v>0</v>
      </c>
      <c r="M278" s="14">
        <v>1</v>
      </c>
      <c r="N278" s="14">
        <v>0</v>
      </c>
      <c r="O278" s="14">
        <v>0</v>
      </c>
      <c r="P278" s="24">
        <v>16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1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1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2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1</v>
      </c>
      <c r="D291" s="14">
        <v>1</v>
      </c>
      <c r="E291" s="31">
        <v>0</v>
      </c>
      <c r="F291" s="14">
        <v>0</v>
      </c>
      <c r="G291" s="14">
        <v>0</v>
      </c>
      <c r="H291" s="14">
        <v>0</v>
      </c>
      <c r="I291" s="14">
        <v>4</v>
      </c>
      <c r="J291" s="14">
        <v>0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1</v>
      </c>
      <c r="D294" s="14">
        <v>1</v>
      </c>
      <c r="E294" s="31">
        <v>0</v>
      </c>
      <c r="F294" s="14">
        <v>0</v>
      </c>
      <c r="G294" s="14">
        <v>0</v>
      </c>
      <c r="H294" s="14">
        <v>1</v>
      </c>
      <c r="I294" s="14">
        <v>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4</v>
      </c>
    </row>
    <row r="295" spans="1:16" ht="22.5" x14ac:dyDescent="0.25">
      <c r="A295" s="30" t="s">
        <v>868</v>
      </c>
      <c r="B295" s="30" t="s">
        <v>869</v>
      </c>
      <c r="C295" s="14">
        <v>9</v>
      </c>
      <c r="D295" s="14">
        <v>8</v>
      </c>
      <c r="E295" s="31">
        <v>0.125</v>
      </c>
      <c r="F295" s="14">
        <v>0</v>
      </c>
      <c r="G295" s="14">
        <v>0</v>
      </c>
      <c r="H295" s="14">
        <v>2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9" t="s">
        <v>880</v>
      </c>
      <c r="B301" s="190"/>
      <c r="C301" s="27">
        <v>0</v>
      </c>
      <c r="D301" s="27">
        <v>1</v>
      </c>
      <c r="E301" s="28">
        <v>-1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1</v>
      </c>
      <c r="E304" s="31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9" t="s">
        <v>887</v>
      </c>
      <c r="B305" s="190"/>
      <c r="C305" s="27">
        <v>14</v>
      </c>
      <c r="D305" s="27">
        <v>12</v>
      </c>
      <c r="E305" s="28">
        <v>0.16666666666666699</v>
      </c>
      <c r="F305" s="27">
        <v>0</v>
      </c>
      <c r="G305" s="27">
        <v>0</v>
      </c>
      <c r="H305" s="27">
        <v>1</v>
      </c>
      <c r="I305" s="27">
        <v>2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2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1</v>
      </c>
      <c r="E306" s="31">
        <v>-1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2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14</v>
      </c>
      <c r="D308" s="14">
        <v>11</v>
      </c>
      <c r="E308" s="31">
        <v>0.27272727272727298</v>
      </c>
      <c r="F308" s="14">
        <v>0</v>
      </c>
      <c r="G308" s="14">
        <v>0</v>
      </c>
      <c r="H308" s="14">
        <v>1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9" t="s">
        <v>900</v>
      </c>
      <c r="B312" s="190"/>
      <c r="C312" s="27">
        <v>3</v>
      </c>
      <c r="D312" s="27">
        <v>24</v>
      </c>
      <c r="E312" s="28">
        <v>-0.875</v>
      </c>
      <c r="F312" s="27">
        <v>0</v>
      </c>
      <c r="G312" s="27">
        <v>0</v>
      </c>
      <c r="H312" s="27">
        <v>8</v>
      </c>
      <c r="I312" s="27">
        <v>4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1</v>
      </c>
      <c r="P312" s="29">
        <v>3</v>
      </c>
    </row>
    <row r="313" spans="1:16" x14ac:dyDescent="0.25">
      <c r="A313" s="30" t="s">
        <v>901</v>
      </c>
      <c r="B313" s="30" t="s">
        <v>902</v>
      </c>
      <c r="C313" s="14">
        <v>2</v>
      </c>
      <c r="D313" s="14">
        <v>20</v>
      </c>
      <c r="E313" s="31">
        <v>-0.9</v>
      </c>
      <c r="F313" s="14">
        <v>0</v>
      </c>
      <c r="G313" s="14">
        <v>0</v>
      </c>
      <c r="H313" s="14">
        <v>7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4">
        <v>3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1</v>
      </c>
      <c r="D315" s="14">
        <v>4</v>
      </c>
      <c r="E315" s="31">
        <v>-0.75</v>
      </c>
      <c r="F315" s="14">
        <v>0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9" t="s">
        <v>911</v>
      </c>
      <c r="B318" s="190"/>
      <c r="C318" s="27">
        <v>1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1</v>
      </c>
    </row>
    <row r="319" spans="1:16" x14ac:dyDescent="0.25">
      <c r="A319" s="30" t="s">
        <v>912</v>
      </c>
      <c r="B319" s="30" t="s">
        <v>913</v>
      </c>
      <c r="C319" s="14">
        <v>1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1</v>
      </c>
    </row>
    <row r="320" spans="1:16" x14ac:dyDescent="0.25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9" t="s">
        <v>919</v>
      </c>
      <c r="B323" s="190"/>
      <c r="C323" s="27">
        <v>4898</v>
      </c>
      <c r="D323" s="27">
        <v>4576</v>
      </c>
      <c r="E323" s="28">
        <v>7.0367132867132906E-2</v>
      </c>
      <c r="F323" s="27">
        <v>22</v>
      </c>
      <c r="G323" s="27">
        <v>0</v>
      </c>
      <c r="H323" s="27">
        <v>109</v>
      </c>
      <c r="I323" s="27">
        <v>0</v>
      </c>
      <c r="J323" s="27">
        <v>3</v>
      </c>
      <c r="K323" s="27">
        <v>0</v>
      </c>
      <c r="L323" s="27">
        <v>0</v>
      </c>
      <c r="M323" s="27">
        <v>0</v>
      </c>
      <c r="N323" s="27">
        <v>23</v>
      </c>
      <c r="O323" s="27">
        <v>3</v>
      </c>
      <c r="P323" s="29">
        <v>3</v>
      </c>
    </row>
    <row r="324" spans="1:16" x14ac:dyDescent="0.25">
      <c r="A324" s="30" t="s">
        <v>920</v>
      </c>
      <c r="B324" s="30" t="s">
        <v>921</v>
      </c>
      <c r="C324" s="14">
        <v>4898</v>
      </c>
      <c r="D324" s="14">
        <v>4576</v>
      </c>
      <c r="E324" s="31">
        <v>7.0367132867132906E-2</v>
      </c>
      <c r="F324" s="14">
        <v>22</v>
      </c>
      <c r="G324" s="14">
        <v>0</v>
      </c>
      <c r="H324" s="14">
        <v>109</v>
      </c>
      <c r="I324" s="14">
        <v>0</v>
      </c>
      <c r="J324" s="14">
        <v>3</v>
      </c>
      <c r="K324" s="14">
        <v>0</v>
      </c>
      <c r="L324" s="14">
        <v>0</v>
      </c>
      <c r="M324" s="14">
        <v>0</v>
      </c>
      <c r="N324" s="14">
        <v>23</v>
      </c>
      <c r="O324" s="14">
        <v>3</v>
      </c>
      <c r="P324" s="24">
        <v>3</v>
      </c>
    </row>
    <row r="325" spans="1:16" x14ac:dyDescent="0.25">
      <c r="A325" s="189" t="s">
        <v>922</v>
      </c>
      <c r="B325" s="190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1" t="s">
        <v>951</v>
      </c>
      <c r="B341" s="192"/>
      <c r="C341" s="32">
        <v>18955</v>
      </c>
      <c r="D341" s="32">
        <v>18392</v>
      </c>
      <c r="E341" s="33">
        <v>3.0611135276206999E-2</v>
      </c>
      <c r="F341" s="32">
        <v>3876</v>
      </c>
      <c r="G341" s="32">
        <v>3993</v>
      </c>
      <c r="H341" s="32">
        <v>3418</v>
      </c>
      <c r="I341" s="32">
        <v>2964</v>
      </c>
      <c r="J341" s="32">
        <v>58</v>
      </c>
      <c r="K341" s="32">
        <v>91</v>
      </c>
      <c r="L341" s="32">
        <v>11</v>
      </c>
      <c r="M341" s="32">
        <v>14</v>
      </c>
      <c r="N341" s="32">
        <v>179</v>
      </c>
      <c r="O341" s="32">
        <v>226</v>
      </c>
      <c r="P341" s="32">
        <v>5395</v>
      </c>
    </row>
  </sheetData>
  <sheetProtection algorithmName="SHA-512" hashValue="qtNsKC90gfOysqlZlsQjM2Ym7NB9MbYG6n756VXejWA2mA7QbtLMUWx6W9NpJKtNmRVjWY7qs2jiHm6tZJyXoQ==" saltValue="XFxnR3mcNq+u7nV/X7jXz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4">
        <v>1</v>
      </c>
    </row>
    <row r="6" spans="1:3" x14ac:dyDescent="0.25">
      <c r="A6" s="180"/>
      <c r="B6" s="13" t="s">
        <v>329</v>
      </c>
      <c r="C6" s="24">
        <v>322</v>
      </c>
    </row>
    <row r="7" spans="1:3" x14ac:dyDescent="0.25">
      <c r="A7" s="180"/>
      <c r="B7" s="13" t="s">
        <v>956</v>
      </c>
      <c r="C7" s="24">
        <v>9</v>
      </c>
    </row>
    <row r="8" spans="1:3" x14ac:dyDescent="0.25">
      <c r="A8" s="180"/>
      <c r="B8" s="13" t="s">
        <v>957</v>
      </c>
      <c r="C8" s="24">
        <v>12</v>
      </c>
    </row>
    <row r="9" spans="1:3" x14ac:dyDescent="0.25">
      <c r="A9" s="180"/>
      <c r="B9" s="13" t="s">
        <v>958</v>
      </c>
      <c r="C9" s="24">
        <v>34</v>
      </c>
    </row>
    <row r="10" spans="1:3" x14ac:dyDescent="0.25">
      <c r="A10" s="180"/>
      <c r="B10" s="13" t="s">
        <v>959</v>
      </c>
      <c r="C10" s="24">
        <v>23</v>
      </c>
    </row>
    <row r="11" spans="1:3" x14ac:dyDescent="0.25">
      <c r="A11" s="180"/>
      <c r="B11" s="13" t="s">
        <v>960</v>
      </c>
      <c r="C11" s="24">
        <v>161</v>
      </c>
    </row>
    <row r="12" spans="1:3" x14ac:dyDescent="0.25">
      <c r="A12" s="180"/>
      <c r="B12" s="13" t="s">
        <v>513</v>
      </c>
      <c r="C12" s="24">
        <v>42</v>
      </c>
    </row>
    <row r="13" spans="1:3" x14ac:dyDescent="0.25">
      <c r="A13" s="180"/>
      <c r="B13" s="13" t="s">
        <v>961</v>
      </c>
      <c r="C13" s="24">
        <v>9</v>
      </c>
    </row>
    <row r="14" spans="1:3" x14ac:dyDescent="0.25">
      <c r="A14" s="180"/>
      <c r="B14" s="13" t="s">
        <v>962</v>
      </c>
      <c r="C14" s="24">
        <v>1</v>
      </c>
    </row>
    <row r="15" spans="1:3" x14ac:dyDescent="0.25">
      <c r="A15" s="180"/>
      <c r="B15" s="13" t="s">
        <v>646</v>
      </c>
      <c r="C15" s="24">
        <v>3</v>
      </c>
    </row>
    <row r="16" spans="1:3" x14ac:dyDescent="0.25">
      <c r="A16" s="180"/>
      <c r="B16" s="13" t="s">
        <v>963</v>
      </c>
      <c r="C16" s="24">
        <v>40</v>
      </c>
    </row>
    <row r="17" spans="1:3" x14ac:dyDescent="0.25">
      <c r="A17" s="180"/>
      <c r="B17" s="13" t="s">
        <v>964</v>
      </c>
      <c r="C17" s="24">
        <v>67</v>
      </c>
    </row>
    <row r="18" spans="1:3" x14ac:dyDescent="0.25">
      <c r="A18" s="180"/>
      <c r="B18" s="13" t="s">
        <v>965</v>
      </c>
      <c r="C18" s="24">
        <v>4</v>
      </c>
    </row>
    <row r="19" spans="1:3" x14ac:dyDescent="0.25">
      <c r="A19" s="181"/>
      <c r="B19" s="13" t="s">
        <v>106</v>
      </c>
      <c r="C19" s="24">
        <v>42</v>
      </c>
    </row>
    <row r="20" spans="1:3" x14ac:dyDescent="0.25">
      <c r="A20" s="179" t="s">
        <v>966</v>
      </c>
      <c r="B20" s="13" t="s">
        <v>967</v>
      </c>
      <c r="C20" s="24">
        <v>30</v>
      </c>
    </row>
    <row r="21" spans="1:3" x14ac:dyDescent="0.25">
      <c r="A21" s="181"/>
      <c r="B21" s="13" t="s">
        <v>968</v>
      </c>
      <c r="C21" s="24">
        <v>14</v>
      </c>
    </row>
    <row r="22" spans="1:3" x14ac:dyDescent="0.25">
      <c r="A22" s="179" t="s">
        <v>969</v>
      </c>
      <c r="B22" s="13" t="s">
        <v>970</v>
      </c>
      <c r="C22" s="24">
        <v>61</v>
      </c>
    </row>
    <row r="23" spans="1:3" x14ac:dyDescent="0.25">
      <c r="A23" s="180"/>
      <c r="B23" s="13" t="s">
        <v>971</v>
      </c>
      <c r="C23" s="24">
        <v>70</v>
      </c>
    </row>
    <row r="24" spans="1:3" x14ac:dyDescent="0.25">
      <c r="A24" s="181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204</v>
      </c>
    </row>
    <row r="29" spans="1:3" x14ac:dyDescent="0.25">
      <c r="A29" s="179" t="s">
        <v>975</v>
      </c>
      <c r="B29" s="13" t="s">
        <v>976</v>
      </c>
      <c r="C29" s="24">
        <v>4</v>
      </c>
    </row>
    <row r="30" spans="1:3" x14ac:dyDescent="0.25">
      <c r="A30" s="180"/>
      <c r="B30" s="13" t="s">
        <v>977</v>
      </c>
      <c r="C30" s="24">
        <v>48</v>
      </c>
    </row>
    <row r="31" spans="1:3" x14ac:dyDescent="0.25">
      <c r="A31" s="180"/>
      <c r="B31" s="13" t="s">
        <v>978</v>
      </c>
      <c r="C31" s="24">
        <v>3</v>
      </c>
    </row>
    <row r="32" spans="1:3" x14ac:dyDescent="0.25">
      <c r="A32" s="181"/>
      <c r="B32" s="13" t="s">
        <v>979</v>
      </c>
      <c r="C32" s="24">
        <v>8</v>
      </c>
    </row>
    <row r="33" spans="1:3" x14ac:dyDescent="0.25">
      <c r="A33" s="12" t="s">
        <v>980</v>
      </c>
      <c r="B33" s="17"/>
      <c r="C33" s="24">
        <v>12</v>
      </c>
    </row>
    <row r="34" spans="1:3" x14ac:dyDescent="0.25">
      <c r="A34" s="12" t="s">
        <v>981</v>
      </c>
      <c r="B34" s="17"/>
      <c r="C34" s="24">
        <v>115</v>
      </c>
    </row>
    <row r="35" spans="1:3" x14ac:dyDescent="0.25">
      <c r="A35" s="12" t="s">
        <v>982</v>
      </c>
      <c r="B35" s="17"/>
      <c r="C35" s="24">
        <v>50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32</v>
      </c>
    </row>
    <row r="38" spans="1:3" x14ac:dyDescent="0.25">
      <c r="A38" s="12" t="s">
        <v>985</v>
      </c>
      <c r="B38" s="17"/>
      <c r="C38" s="24">
        <v>11</v>
      </c>
    </row>
    <row r="39" spans="1:3" x14ac:dyDescent="0.25">
      <c r="A39" s="12" t="s">
        <v>972</v>
      </c>
      <c r="B39" s="17"/>
      <c r="C39" s="23"/>
    </row>
    <row r="40" spans="1:3" x14ac:dyDescent="0.25">
      <c r="A40" s="179" t="s">
        <v>986</v>
      </c>
      <c r="B40" s="13" t="s">
        <v>987</v>
      </c>
      <c r="C40" s="24">
        <v>54</v>
      </c>
    </row>
    <row r="41" spans="1:3" x14ac:dyDescent="0.25">
      <c r="A41" s="180"/>
      <c r="B41" s="13" t="s">
        <v>988</v>
      </c>
      <c r="C41" s="24">
        <v>43</v>
      </c>
    </row>
    <row r="42" spans="1:3" x14ac:dyDescent="0.25">
      <c r="A42" s="180"/>
      <c r="B42" s="13" t="s">
        <v>989</v>
      </c>
      <c r="C42" s="24">
        <v>39</v>
      </c>
    </row>
    <row r="43" spans="1:3" x14ac:dyDescent="0.25">
      <c r="A43" s="180"/>
      <c r="B43" s="13" t="s">
        <v>990</v>
      </c>
      <c r="C43" s="24">
        <v>0</v>
      </c>
    </row>
    <row r="44" spans="1:3" x14ac:dyDescent="0.25">
      <c r="A44" s="181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14</v>
      </c>
    </row>
    <row r="49" spans="1:3" x14ac:dyDescent="0.25">
      <c r="A49" s="179" t="s">
        <v>76</v>
      </c>
      <c r="B49" s="13" t="s">
        <v>993</v>
      </c>
      <c r="C49" s="24">
        <v>15</v>
      </c>
    </row>
    <row r="50" spans="1:3" x14ac:dyDescent="0.25">
      <c r="A50" s="181"/>
      <c r="B50" s="13" t="s">
        <v>994</v>
      </c>
      <c r="C50" s="24">
        <v>194</v>
      </c>
    </row>
    <row r="51" spans="1:3" x14ac:dyDescent="0.25">
      <c r="A51" s="179" t="s">
        <v>995</v>
      </c>
      <c r="B51" s="13" t="s">
        <v>996</v>
      </c>
      <c r="C51" s="24">
        <v>4</v>
      </c>
    </row>
    <row r="52" spans="1:3" x14ac:dyDescent="0.25">
      <c r="A52" s="181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4">
        <v>921</v>
      </c>
    </row>
    <row r="57" spans="1:3" x14ac:dyDescent="0.25">
      <c r="A57" s="180"/>
      <c r="B57" s="13" t="s">
        <v>999</v>
      </c>
      <c r="C57" s="24">
        <v>92</v>
      </c>
    </row>
    <row r="58" spans="1:3" x14ac:dyDescent="0.25">
      <c r="A58" s="180"/>
      <c r="B58" s="13" t="s">
        <v>1000</v>
      </c>
      <c r="C58" s="24">
        <v>4</v>
      </c>
    </row>
    <row r="59" spans="1:3" x14ac:dyDescent="0.25">
      <c r="A59" s="180"/>
      <c r="B59" s="13" t="s">
        <v>1001</v>
      </c>
      <c r="C59" s="24">
        <v>176</v>
      </c>
    </row>
    <row r="60" spans="1:3" x14ac:dyDescent="0.25">
      <c r="A60" s="181"/>
      <c r="B60" s="13" t="s">
        <v>1002</v>
      </c>
      <c r="C60" s="24">
        <v>11</v>
      </c>
    </row>
    <row r="61" spans="1:3" x14ac:dyDescent="0.25">
      <c r="A61" s="179" t="s">
        <v>1003</v>
      </c>
      <c r="B61" s="13" t="s">
        <v>1004</v>
      </c>
      <c r="C61" s="24">
        <v>583</v>
      </c>
    </row>
    <row r="62" spans="1:3" x14ac:dyDescent="0.25">
      <c r="A62" s="180"/>
      <c r="B62" s="13" t="s">
        <v>1005</v>
      </c>
      <c r="C62" s="24">
        <v>150</v>
      </c>
    </row>
    <row r="63" spans="1:3" x14ac:dyDescent="0.25">
      <c r="A63" s="180"/>
      <c r="B63" s="13" t="s">
        <v>1006</v>
      </c>
      <c r="C63" s="24">
        <v>18</v>
      </c>
    </row>
    <row r="64" spans="1:3" x14ac:dyDescent="0.25">
      <c r="A64" s="180"/>
      <c r="B64" s="13" t="s">
        <v>1007</v>
      </c>
      <c r="C64" s="24">
        <v>260</v>
      </c>
    </row>
    <row r="65" spans="1:3" x14ac:dyDescent="0.25">
      <c r="A65" s="181"/>
      <c r="B65" s="13" t="s">
        <v>1002</v>
      </c>
      <c r="C65" s="24">
        <v>191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115</v>
      </c>
    </row>
    <row r="70" spans="1:3" ht="22.5" x14ac:dyDescent="0.25">
      <c r="A70" s="12" t="s">
        <v>1010</v>
      </c>
      <c r="B70" s="17"/>
      <c r="C70" s="24">
        <v>0</v>
      </c>
    </row>
    <row r="71" spans="1:3" ht="22.5" x14ac:dyDescent="0.25">
      <c r="A71" s="12" t="s">
        <v>1011</v>
      </c>
      <c r="B71" s="17"/>
      <c r="C71" s="24">
        <v>997</v>
      </c>
    </row>
    <row r="72" spans="1:3" x14ac:dyDescent="0.25">
      <c r="A72" s="179" t="s">
        <v>1012</v>
      </c>
      <c r="B72" s="13" t="s">
        <v>1013</v>
      </c>
      <c r="C72" s="24">
        <v>0</v>
      </c>
    </row>
    <row r="73" spans="1:3" x14ac:dyDescent="0.25">
      <c r="A73" s="181"/>
      <c r="B73" s="13" t="s">
        <v>1014</v>
      </c>
      <c r="C73" s="24">
        <v>8</v>
      </c>
    </row>
    <row r="74" spans="1:3" x14ac:dyDescent="0.25">
      <c r="A74" s="12" t="s">
        <v>1015</v>
      </c>
      <c r="B74" s="17"/>
      <c r="C74" s="24">
        <v>11</v>
      </c>
    </row>
    <row r="75" spans="1:3" x14ac:dyDescent="0.25">
      <c r="A75" s="12" t="s">
        <v>1016</v>
      </c>
      <c r="B75" s="17"/>
      <c r="C75" s="24">
        <v>7</v>
      </c>
    </row>
    <row r="76" spans="1:3" ht="22.5" x14ac:dyDescent="0.25">
      <c r="A76" s="12" t="s">
        <v>1017</v>
      </c>
      <c r="B76" s="17"/>
      <c r="C76" s="24">
        <v>31</v>
      </c>
    </row>
    <row r="77" spans="1:3" x14ac:dyDescent="0.25">
      <c r="A77" s="12" t="s">
        <v>1018</v>
      </c>
      <c r="B77" s="17"/>
      <c r="C77" s="24">
        <v>17</v>
      </c>
    </row>
    <row r="78" spans="1:3" x14ac:dyDescent="0.25">
      <c r="A78" s="12" t="s">
        <v>1019</v>
      </c>
      <c r="B78" s="17"/>
      <c r="C78" s="24">
        <v>0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qUTelSuBZxDTTRzK8AMvtV4+ji/6ea0dAym00d34r/raiPCKMB29ZSwUXoeRr5J3Bf4G9Kmyje4AQ8ytIhRGSA==" saltValue="ktovNEEoWe95mope6Y02O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5" t="s">
        <v>1023</v>
      </c>
      <c r="B5" s="39" t="s">
        <v>1024</v>
      </c>
      <c r="C5" s="40">
        <v>33</v>
      </c>
    </row>
    <row r="6" spans="1:3" x14ac:dyDescent="0.25">
      <c r="A6" s="196"/>
      <c r="B6" s="39" t="s">
        <v>299</v>
      </c>
      <c r="C6" s="40">
        <v>111</v>
      </c>
    </row>
    <row r="7" spans="1:3" x14ac:dyDescent="0.25">
      <c r="A7" s="196"/>
      <c r="B7" s="39" t="s">
        <v>1025</v>
      </c>
      <c r="C7" s="40">
        <v>24</v>
      </c>
    </row>
    <row r="8" spans="1:3" x14ac:dyDescent="0.25">
      <c r="A8" s="196"/>
      <c r="B8" s="39" t="s">
        <v>1026</v>
      </c>
      <c r="C8" s="40">
        <v>1</v>
      </c>
    </row>
    <row r="9" spans="1:3" x14ac:dyDescent="0.25">
      <c r="A9" s="196"/>
      <c r="B9" s="39" t="s">
        <v>1027</v>
      </c>
      <c r="C9" s="40">
        <v>1</v>
      </c>
    </row>
    <row r="10" spans="1:3" x14ac:dyDescent="0.25">
      <c r="A10" s="196"/>
      <c r="B10" s="39" t="s">
        <v>1028</v>
      </c>
      <c r="C10" s="40">
        <v>0</v>
      </c>
    </row>
    <row r="11" spans="1:3" x14ac:dyDescent="0.25">
      <c r="A11" s="197"/>
      <c r="B11" s="39" t="s">
        <v>1029</v>
      </c>
      <c r="C11" s="40">
        <v>0</v>
      </c>
    </row>
    <row r="12" spans="1:3" x14ac:dyDescent="0.25">
      <c r="A12" s="195" t="s">
        <v>1030</v>
      </c>
      <c r="B12" s="39" t="s">
        <v>60</v>
      </c>
      <c r="C12" s="40">
        <v>181</v>
      </c>
    </row>
    <row r="13" spans="1:3" x14ac:dyDescent="0.25">
      <c r="A13" s="196"/>
      <c r="B13" s="39" t="s">
        <v>1031</v>
      </c>
      <c r="C13" s="40">
        <v>84</v>
      </c>
    </row>
    <row r="14" spans="1:3" x14ac:dyDescent="0.25">
      <c r="A14" s="196"/>
      <c r="B14" s="39" t="s">
        <v>1032</v>
      </c>
      <c r="C14" s="40">
        <v>21</v>
      </c>
    </row>
    <row r="15" spans="1:3" x14ac:dyDescent="0.25">
      <c r="A15" s="197"/>
      <c r="B15" s="39" t="s">
        <v>1033</v>
      </c>
      <c r="C15" s="40">
        <v>12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6</v>
      </c>
    </row>
    <row r="20" spans="1:3" x14ac:dyDescent="0.25">
      <c r="A20" s="38" t="s">
        <v>1036</v>
      </c>
      <c r="B20" s="41"/>
      <c r="C20" s="40">
        <v>3</v>
      </c>
    </row>
    <row r="21" spans="1:3" x14ac:dyDescent="0.25">
      <c r="A21" s="38" t="s">
        <v>1037</v>
      </c>
      <c r="B21" s="41"/>
      <c r="C21" s="40">
        <v>10</v>
      </c>
    </row>
    <row r="22" spans="1:3" x14ac:dyDescent="0.25">
      <c r="A22" s="38" t="s">
        <v>1038</v>
      </c>
      <c r="B22" s="41"/>
      <c r="C22" s="40">
        <v>24</v>
      </c>
    </row>
    <row r="23" spans="1:3" x14ac:dyDescent="0.25">
      <c r="A23" s="38" t="s">
        <v>1039</v>
      </c>
      <c r="B23" s="41"/>
      <c r="C23" s="40">
        <v>104</v>
      </c>
    </row>
    <row r="24" spans="1:3" x14ac:dyDescent="0.25">
      <c r="A24" s="38" t="s">
        <v>1040</v>
      </c>
      <c r="B24" s="41"/>
      <c r="C24" s="40">
        <v>59</v>
      </c>
    </row>
    <row r="25" spans="1:3" x14ac:dyDescent="0.25">
      <c r="A25" s="38" t="s">
        <v>1041</v>
      </c>
      <c r="B25" s="41"/>
      <c r="C25" s="40">
        <v>33</v>
      </c>
    </row>
    <row r="26" spans="1:3" x14ac:dyDescent="0.25">
      <c r="A26" s="38" t="s">
        <v>1042</v>
      </c>
      <c r="B26" s="41"/>
      <c r="C26" s="40">
        <v>3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23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3</v>
      </c>
    </row>
    <row r="33" spans="1:6" x14ac:dyDescent="0.25">
      <c r="A33" s="38" t="s">
        <v>1047</v>
      </c>
      <c r="B33" s="41"/>
      <c r="C33" s="40">
        <v>16</v>
      </c>
    </row>
    <row r="34" spans="1:6" x14ac:dyDescent="0.25">
      <c r="A34" s="38" t="s">
        <v>1048</v>
      </c>
      <c r="B34" s="41"/>
      <c r="C34" s="23"/>
    </row>
    <row r="35" spans="1:6" x14ac:dyDescent="0.25">
      <c r="A35" s="38" t="s">
        <v>1049</v>
      </c>
      <c r="B35" s="41"/>
      <c r="C35" s="23"/>
    </row>
    <row r="36" spans="1:6" x14ac:dyDescent="0.25">
      <c r="A36" s="38" t="s">
        <v>1050</v>
      </c>
      <c r="B36" s="41"/>
      <c r="C36" s="23"/>
    </row>
    <row r="37" spans="1:6" x14ac:dyDescent="0.25">
      <c r="A37" s="38" t="s">
        <v>1051</v>
      </c>
      <c r="B37" s="41"/>
      <c r="C37" s="23"/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23"/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199"/>
      <c r="B49" s="44" t="s">
        <v>1059</v>
      </c>
      <c r="C49" s="18"/>
      <c r="D49" s="18"/>
      <c r="E49" s="18"/>
      <c r="F49" s="23"/>
    </row>
    <row r="50" spans="1:6" x14ac:dyDescent="0.25">
      <c r="A50" s="199"/>
      <c r="B50" s="44" t="s">
        <v>1060</v>
      </c>
      <c r="C50" s="18"/>
      <c r="D50" s="18"/>
      <c r="E50" s="18"/>
      <c r="F50" s="23"/>
    </row>
    <row r="51" spans="1:6" x14ac:dyDescent="0.25">
      <c r="A51" s="199"/>
      <c r="B51" s="44" t="s">
        <v>1061</v>
      </c>
      <c r="C51" s="18"/>
      <c r="D51" s="18"/>
      <c r="E51" s="18"/>
      <c r="F51" s="23"/>
    </row>
    <row r="52" spans="1:6" x14ac:dyDescent="0.25">
      <c r="A52" s="199"/>
      <c r="B52" s="44" t="s">
        <v>329</v>
      </c>
      <c r="C52" s="45">
        <v>49</v>
      </c>
      <c r="D52" s="45">
        <v>27</v>
      </c>
      <c r="E52" s="45">
        <v>4</v>
      </c>
      <c r="F52" s="40">
        <v>18</v>
      </c>
    </row>
    <row r="53" spans="1:6" x14ac:dyDescent="0.25">
      <c r="A53" s="199"/>
      <c r="B53" s="44" t="s">
        <v>1062</v>
      </c>
      <c r="C53" s="45">
        <v>124</v>
      </c>
      <c r="D53" s="45">
        <v>81</v>
      </c>
      <c r="E53" s="45">
        <v>9</v>
      </c>
      <c r="F53" s="40">
        <v>48</v>
      </c>
    </row>
    <row r="54" spans="1:6" x14ac:dyDescent="0.25">
      <c r="A54" s="199"/>
      <c r="B54" s="44" t="s">
        <v>1063</v>
      </c>
      <c r="C54" s="45">
        <v>49</v>
      </c>
      <c r="D54" s="45">
        <v>17</v>
      </c>
      <c r="E54" s="45">
        <v>5</v>
      </c>
      <c r="F54" s="40">
        <v>19</v>
      </c>
    </row>
    <row r="55" spans="1:6" x14ac:dyDescent="0.25">
      <c r="A55" s="199"/>
      <c r="B55" s="44" t="s">
        <v>1064</v>
      </c>
      <c r="C55" s="45">
        <v>0</v>
      </c>
      <c r="D55" s="45">
        <v>0</v>
      </c>
      <c r="E55" s="45">
        <v>1</v>
      </c>
      <c r="F55" s="40">
        <v>0</v>
      </c>
    </row>
    <row r="56" spans="1:6" x14ac:dyDescent="0.25">
      <c r="A56" s="199"/>
      <c r="B56" s="44" t="s">
        <v>1065</v>
      </c>
      <c r="C56" s="18"/>
      <c r="D56" s="18"/>
      <c r="E56" s="18"/>
      <c r="F56" s="23"/>
    </row>
    <row r="57" spans="1:6" x14ac:dyDescent="0.25">
      <c r="A57" s="199"/>
      <c r="B57" s="44" t="s">
        <v>1066</v>
      </c>
      <c r="C57" s="45">
        <v>11</v>
      </c>
      <c r="D57" s="45">
        <v>20</v>
      </c>
      <c r="E57" s="45">
        <v>7</v>
      </c>
      <c r="F57" s="40">
        <v>9</v>
      </c>
    </row>
    <row r="58" spans="1:6" x14ac:dyDescent="0.25">
      <c r="A58" s="199"/>
      <c r="B58" s="44" t="s">
        <v>1067</v>
      </c>
      <c r="C58" s="45">
        <v>2</v>
      </c>
      <c r="D58" s="45">
        <v>4</v>
      </c>
      <c r="E58" s="45">
        <v>1</v>
      </c>
      <c r="F58" s="40">
        <v>0</v>
      </c>
    </row>
    <row r="59" spans="1:6" x14ac:dyDescent="0.25">
      <c r="A59" s="199"/>
      <c r="B59" s="44" t="s">
        <v>1068</v>
      </c>
      <c r="C59" s="18"/>
      <c r="D59" s="18"/>
      <c r="E59" s="18"/>
      <c r="F59" s="23"/>
    </row>
    <row r="60" spans="1:6" x14ac:dyDescent="0.25">
      <c r="A60" s="199"/>
      <c r="B60" s="44" t="s">
        <v>400</v>
      </c>
      <c r="C60" s="18"/>
      <c r="D60" s="18"/>
      <c r="E60" s="18"/>
      <c r="F60" s="23"/>
    </row>
    <row r="61" spans="1:6" x14ac:dyDescent="0.25">
      <c r="A61" s="199"/>
      <c r="B61" s="44" t="s">
        <v>1069</v>
      </c>
      <c r="C61" s="45">
        <v>0</v>
      </c>
      <c r="D61" s="45">
        <v>0</v>
      </c>
      <c r="E61" s="45">
        <v>1</v>
      </c>
      <c r="F61" s="40">
        <v>0</v>
      </c>
    </row>
    <row r="62" spans="1:6" x14ac:dyDescent="0.25">
      <c r="A62" s="199"/>
      <c r="B62" s="44" t="s">
        <v>1070</v>
      </c>
      <c r="C62" s="18"/>
      <c r="D62" s="18"/>
      <c r="E62" s="18"/>
      <c r="F62" s="23"/>
    </row>
    <row r="63" spans="1:6" x14ac:dyDescent="0.25">
      <c r="A63" s="199"/>
      <c r="B63" s="44" t="s">
        <v>1071</v>
      </c>
      <c r="C63" s="18"/>
      <c r="D63" s="18"/>
      <c r="E63" s="18"/>
      <c r="F63" s="23"/>
    </row>
    <row r="64" spans="1:6" x14ac:dyDescent="0.25">
      <c r="A64" s="199"/>
      <c r="B64" s="44" t="s">
        <v>1072</v>
      </c>
      <c r="C64" s="45">
        <v>23</v>
      </c>
      <c r="D64" s="45">
        <v>17</v>
      </c>
      <c r="E64" s="45">
        <v>6</v>
      </c>
      <c r="F64" s="40">
        <v>8</v>
      </c>
    </row>
    <row r="65" spans="1:6" x14ac:dyDescent="0.25">
      <c r="A65" s="199"/>
      <c r="B65" s="44" t="s">
        <v>1073</v>
      </c>
      <c r="C65" s="18"/>
      <c r="D65" s="18"/>
      <c r="E65" s="18"/>
      <c r="F65" s="23"/>
    </row>
    <row r="66" spans="1:6" x14ac:dyDescent="0.25">
      <c r="A66" s="200"/>
      <c r="B66" s="44" t="s">
        <v>1074</v>
      </c>
      <c r="C66" s="18"/>
      <c r="D66" s="18"/>
      <c r="E66" s="18"/>
      <c r="F66" s="23"/>
    </row>
    <row r="67" spans="1:6" x14ac:dyDescent="0.25">
      <c r="A67" s="193" t="s">
        <v>1075</v>
      </c>
      <c r="B67" s="194"/>
      <c r="C67" s="46">
        <v>258</v>
      </c>
      <c r="D67" s="46">
        <v>166</v>
      </c>
      <c r="E67" s="46">
        <v>34</v>
      </c>
      <c r="F67" s="46">
        <v>102</v>
      </c>
    </row>
    <row r="68" spans="1:6" x14ac:dyDescent="0.25">
      <c r="A68" s="198" t="s">
        <v>969</v>
      </c>
      <c r="B68" s="44" t="s">
        <v>1076</v>
      </c>
      <c r="C68" s="45">
        <v>3</v>
      </c>
      <c r="D68" s="45">
        <v>0</v>
      </c>
      <c r="E68" s="45">
        <v>0</v>
      </c>
      <c r="F68" s="40">
        <v>0</v>
      </c>
    </row>
    <row r="69" spans="1:6" x14ac:dyDescent="0.25">
      <c r="A69" s="199"/>
      <c r="B69" s="44" t="s">
        <v>1077</v>
      </c>
      <c r="C69" s="18"/>
      <c r="D69" s="18"/>
      <c r="E69" s="18"/>
      <c r="F69" s="23"/>
    </row>
    <row r="70" spans="1:6" x14ac:dyDescent="0.25">
      <c r="A70" s="200"/>
      <c r="B70" s="44" t="s">
        <v>106</v>
      </c>
      <c r="C70" s="45">
        <v>4</v>
      </c>
      <c r="D70" s="45">
        <v>0</v>
      </c>
      <c r="E70" s="45">
        <v>0</v>
      </c>
      <c r="F70" s="40">
        <v>0</v>
      </c>
    </row>
    <row r="71" spans="1:6" x14ac:dyDescent="0.25">
      <c r="A71" s="193" t="s">
        <v>1078</v>
      </c>
      <c r="B71" s="194"/>
      <c r="C71" s="46">
        <v>7</v>
      </c>
      <c r="D71" s="46">
        <v>0</v>
      </c>
      <c r="E71" s="46">
        <v>0</v>
      </c>
      <c r="F71" s="46">
        <v>0</v>
      </c>
    </row>
  </sheetData>
  <sheetProtection algorithmName="SHA-512" hashValue="UP43RuMrjwzYhGDSrw0wISDXGq30e+UgUywVLCowZHWMXalNpdzQHg+OXrtnEJVMQ+hm8TAV9a5wXaDzqyYLGA==" saltValue="y4dvkPzaqxdEIOwZ8LJCy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4">
        <v>1104</v>
      </c>
    </row>
    <row r="6" spans="1:3" x14ac:dyDescent="0.25">
      <c r="A6" s="187"/>
      <c r="B6" s="13" t="s">
        <v>1024</v>
      </c>
      <c r="C6" s="24">
        <v>484</v>
      </c>
    </row>
    <row r="7" spans="1:3" x14ac:dyDescent="0.25">
      <c r="A7" s="187"/>
      <c r="B7" s="13" t="s">
        <v>1083</v>
      </c>
      <c r="C7" s="24">
        <v>1318</v>
      </c>
    </row>
    <row r="8" spans="1:3" x14ac:dyDescent="0.25">
      <c r="A8" s="187"/>
      <c r="B8" s="13" t="s">
        <v>1084</v>
      </c>
      <c r="C8" s="24">
        <v>571</v>
      </c>
    </row>
    <row r="9" spans="1:3" x14ac:dyDescent="0.25">
      <c r="A9" s="187"/>
      <c r="B9" s="13" t="s">
        <v>1026</v>
      </c>
      <c r="C9" s="24">
        <v>8</v>
      </c>
    </row>
    <row r="10" spans="1:3" x14ac:dyDescent="0.25">
      <c r="A10" s="187"/>
      <c r="B10" s="13" t="s">
        <v>1027</v>
      </c>
      <c r="C10" s="24">
        <v>7</v>
      </c>
    </row>
    <row r="11" spans="1:3" x14ac:dyDescent="0.25">
      <c r="A11" s="187"/>
      <c r="B11" s="13" t="s">
        <v>1085</v>
      </c>
      <c r="C11" s="24">
        <v>0</v>
      </c>
    </row>
    <row r="12" spans="1:3" x14ac:dyDescent="0.25">
      <c r="A12" s="188"/>
      <c r="B12" s="13" t="s">
        <v>1086</v>
      </c>
      <c r="C12" s="24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1450</v>
      </c>
    </row>
    <row r="17" spans="1:3" x14ac:dyDescent="0.25">
      <c r="A17" s="22" t="s">
        <v>1089</v>
      </c>
      <c r="B17" s="17"/>
      <c r="C17" s="24">
        <v>98</v>
      </c>
    </row>
    <row r="18" spans="1:3" x14ac:dyDescent="0.25">
      <c r="A18" s="22" t="s">
        <v>1090</v>
      </c>
      <c r="B18" s="17"/>
      <c r="C18" s="24">
        <v>517</v>
      </c>
    </row>
    <row r="19" spans="1:3" x14ac:dyDescent="0.25">
      <c r="A19" s="22" t="s">
        <v>1091</v>
      </c>
      <c r="B19" s="17"/>
      <c r="C19" s="24">
        <v>139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21</v>
      </c>
    </row>
    <row r="24" spans="1:3" x14ac:dyDescent="0.25">
      <c r="A24" s="22" t="s">
        <v>1094</v>
      </c>
      <c r="B24" s="17"/>
      <c r="C24" s="24">
        <v>53</v>
      </c>
    </row>
    <row r="25" spans="1:3" x14ac:dyDescent="0.25">
      <c r="A25" s="22" t="s">
        <v>1095</v>
      </c>
      <c r="B25" s="17"/>
      <c r="C25" s="24">
        <v>17</v>
      </c>
    </row>
    <row r="26" spans="1:3" x14ac:dyDescent="0.25">
      <c r="A26" s="22" t="s">
        <v>1096</v>
      </c>
      <c r="B26" s="17"/>
      <c r="C26" s="24">
        <v>0</v>
      </c>
    </row>
    <row r="27" spans="1:3" x14ac:dyDescent="0.25">
      <c r="A27" s="22" t="s">
        <v>1097</v>
      </c>
      <c r="B27" s="17"/>
      <c r="C27" s="24">
        <v>0</v>
      </c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4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15</v>
      </c>
    </row>
    <row r="38" spans="1:3" x14ac:dyDescent="0.25">
      <c r="A38" s="22" t="s">
        <v>1103</v>
      </c>
      <c r="B38" s="17"/>
      <c r="C38" s="24">
        <v>527</v>
      </c>
    </row>
    <row r="39" spans="1:3" x14ac:dyDescent="0.25">
      <c r="A39" s="22" t="s">
        <v>1104</v>
      </c>
      <c r="B39" s="17"/>
      <c r="C39" s="24">
        <v>631</v>
      </c>
    </row>
    <row r="40" spans="1:3" x14ac:dyDescent="0.25">
      <c r="A40" s="22" t="s">
        <v>1105</v>
      </c>
      <c r="B40" s="17"/>
      <c r="C40" s="24">
        <v>21</v>
      </c>
    </row>
    <row r="41" spans="1:3" x14ac:dyDescent="0.25">
      <c r="A41" s="22" t="s">
        <v>1106</v>
      </c>
      <c r="B41" s="17"/>
      <c r="C41" s="24">
        <v>96</v>
      </c>
    </row>
    <row r="42" spans="1:3" x14ac:dyDescent="0.25">
      <c r="A42" s="22" t="s">
        <v>1107</v>
      </c>
      <c r="B42" s="17"/>
      <c r="C42" s="24">
        <v>506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38</v>
      </c>
    </row>
    <row r="47" spans="1:3" x14ac:dyDescent="0.25">
      <c r="A47" s="22" t="s">
        <v>1110</v>
      </c>
      <c r="B47" s="17"/>
      <c r="C47" s="24">
        <v>48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4">
        <v>120</v>
      </c>
    </row>
    <row r="52" spans="1:6" x14ac:dyDescent="0.25">
      <c r="A52" s="187"/>
      <c r="B52" s="13" t="s">
        <v>1114</v>
      </c>
      <c r="C52" s="24">
        <v>126</v>
      </c>
    </row>
    <row r="53" spans="1:6" x14ac:dyDescent="0.25">
      <c r="A53" s="187"/>
      <c r="B53" s="13" t="s">
        <v>1115</v>
      </c>
      <c r="C53" s="24">
        <v>22</v>
      </c>
    </row>
    <row r="54" spans="1:6" x14ac:dyDescent="0.25">
      <c r="A54" s="188"/>
      <c r="B54" s="13" t="s">
        <v>1116</v>
      </c>
      <c r="C54" s="23"/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10</v>
      </c>
    </row>
    <row r="59" spans="1:6" x14ac:dyDescent="0.25">
      <c r="A59" s="22" t="s">
        <v>109</v>
      </c>
      <c r="B59" s="17"/>
      <c r="C59" s="24">
        <v>3</v>
      </c>
    </row>
    <row r="60" spans="1:6" x14ac:dyDescent="0.25">
      <c r="A60" s="22" t="s">
        <v>1055</v>
      </c>
      <c r="B60" s="17"/>
      <c r="C60" s="24">
        <v>5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6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87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87"/>
      <c r="B65" s="13" t="s">
        <v>1060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87"/>
      <c r="B66" s="13" t="s">
        <v>1061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87"/>
      <c r="B67" s="13" t="s">
        <v>329</v>
      </c>
      <c r="C67" s="14">
        <v>280</v>
      </c>
      <c r="D67" s="14">
        <v>169</v>
      </c>
      <c r="E67" s="14">
        <v>17</v>
      </c>
      <c r="F67" s="24">
        <v>82</v>
      </c>
    </row>
    <row r="68" spans="1:6" x14ac:dyDescent="0.25">
      <c r="A68" s="187"/>
      <c r="B68" s="13" t="s">
        <v>1117</v>
      </c>
      <c r="C68" s="14">
        <v>812</v>
      </c>
      <c r="D68" s="14">
        <v>459</v>
      </c>
      <c r="E68" s="14">
        <v>59</v>
      </c>
      <c r="F68" s="24">
        <v>258</v>
      </c>
    </row>
    <row r="69" spans="1:6" x14ac:dyDescent="0.25">
      <c r="A69" s="187"/>
      <c r="B69" s="13" t="s">
        <v>1118</v>
      </c>
      <c r="C69" s="14">
        <v>538</v>
      </c>
      <c r="D69" s="14">
        <v>118</v>
      </c>
      <c r="E69" s="14">
        <v>19</v>
      </c>
      <c r="F69" s="24">
        <v>65</v>
      </c>
    </row>
    <row r="70" spans="1:6" x14ac:dyDescent="0.25">
      <c r="A70" s="187"/>
      <c r="B70" s="13" t="s">
        <v>1064</v>
      </c>
      <c r="C70" s="14">
        <v>7</v>
      </c>
      <c r="D70" s="14">
        <v>11</v>
      </c>
      <c r="E70" s="14">
        <v>3</v>
      </c>
      <c r="F70" s="24">
        <v>2</v>
      </c>
    </row>
    <row r="71" spans="1:6" x14ac:dyDescent="0.25">
      <c r="A71" s="187"/>
      <c r="B71" s="13" t="s">
        <v>1119</v>
      </c>
      <c r="C71" s="14">
        <v>0</v>
      </c>
      <c r="D71" s="14">
        <v>1</v>
      </c>
      <c r="E71" s="14">
        <v>0</v>
      </c>
      <c r="F71" s="24">
        <v>0</v>
      </c>
    </row>
    <row r="72" spans="1:6" x14ac:dyDescent="0.25">
      <c r="A72" s="187"/>
      <c r="B72" s="13" t="s">
        <v>1120</v>
      </c>
      <c r="C72" s="14">
        <v>110</v>
      </c>
      <c r="D72" s="14">
        <v>187</v>
      </c>
      <c r="E72" s="14">
        <v>21</v>
      </c>
      <c r="F72" s="24">
        <v>71</v>
      </c>
    </row>
    <row r="73" spans="1:6" x14ac:dyDescent="0.25">
      <c r="A73" s="187"/>
      <c r="B73" s="13" t="s">
        <v>1121</v>
      </c>
      <c r="C73" s="14">
        <v>26</v>
      </c>
      <c r="D73" s="14">
        <v>40</v>
      </c>
      <c r="E73" s="14">
        <v>5</v>
      </c>
      <c r="F73" s="24">
        <v>17</v>
      </c>
    </row>
    <row r="74" spans="1:6" x14ac:dyDescent="0.25">
      <c r="A74" s="187"/>
      <c r="B74" s="13" t="s">
        <v>1068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187"/>
      <c r="B75" s="13" t="s">
        <v>400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25">
      <c r="A76" s="187"/>
      <c r="B76" s="13" t="s">
        <v>1069</v>
      </c>
      <c r="C76" s="14">
        <v>4</v>
      </c>
      <c r="D76" s="14">
        <v>0</v>
      </c>
      <c r="E76" s="14">
        <v>0</v>
      </c>
      <c r="F76" s="24">
        <v>0</v>
      </c>
    </row>
    <row r="77" spans="1:6" x14ac:dyDescent="0.25">
      <c r="A77" s="187"/>
      <c r="B77" s="13" t="s">
        <v>1070</v>
      </c>
      <c r="C77" s="14">
        <v>8</v>
      </c>
      <c r="D77" s="14">
        <v>5</v>
      </c>
      <c r="E77" s="14">
        <v>0</v>
      </c>
      <c r="F77" s="24">
        <v>0</v>
      </c>
    </row>
    <row r="78" spans="1:6" x14ac:dyDescent="0.25">
      <c r="A78" s="187"/>
      <c r="B78" s="13" t="s">
        <v>1071</v>
      </c>
      <c r="C78" s="14">
        <v>0</v>
      </c>
      <c r="D78" s="14">
        <v>1</v>
      </c>
      <c r="E78" s="14">
        <v>0</v>
      </c>
      <c r="F78" s="24">
        <v>0</v>
      </c>
    </row>
    <row r="79" spans="1:6" x14ac:dyDescent="0.25">
      <c r="A79" s="187"/>
      <c r="B79" s="13" t="s">
        <v>1072</v>
      </c>
      <c r="C79" s="14">
        <v>431</v>
      </c>
      <c r="D79" s="14">
        <v>236</v>
      </c>
      <c r="E79" s="14">
        <v>26</v>
      </c>
      <c r="F79" s="24">
        <v>87</v>
      </c>
    </row>
    <row r="80" spans="1:6" x14ac:dyDescent="0.25">
      <c r="A80" s="187"/>
      <c r="B80" s="13" t="s">
        <v>1073</v>
      </c>
      <c r="C80" s="14">
        <v>1</v>
      </c>
      <c r="D80" s="14">
        <v>1</v>
      </c>
      <c r="E80" s="14">
        <v>0</v>
      </c>
      <c r="F80" s="24">
        <v>0</v>
      </c>
    </row>
    <row r="81" spans="1:6" x14ac:dyDescent="0.25">
      <c r="A81" s="188"/>
      <c r="B81" s="13" t="s">
        <v>1074</v>
      </c>
      <c r="C81" s="14">
        <v>27</v>
      </c>
      <c r="D81" s="14">
        <v>0</v>
      </c>
      <c r="E81" s="14">
        <v>0</v>
      </c>
      <c r="F81" s="24">
        <v>0</v>
      </c>
    </row>
    <row r="82" spans="1:6" x14ac:dyDescent="0.25">
      <c r="A82" s="201" t="s">
        <v>1075</v>
      </c>
      <c r="B82" s="202"/>
      <c r="C82" s="32">
        <v>2245</v>
      </c>
      <c r="D82" s="32">
        <v>1229</v>
      </c>
      <c r="E82" s="32">
        <v>150</v>
      </c>
      <c r="F82" s="32">
        <v>582</v>
      </c>
    </row>
    <row r="83" spans="1:6" x14ac:dyDescent="0.25">
      <c r="A83" s="186" t="s">
        <v>1122</v>
      </c>
      <c r="B83" s="13" t="s">
        <v>1076</v>
      </c>
      <c r="C83" s="14">
        <v>13</v>
      </c>
      <c r="D83" s="14">
        <v>0</v>
      </c>
      <c r="E83" s="14">
        <v>0</v>
      </c>
      <c r="F83" s="24">
        <v>0</v>
      </c>
    </row>
    <row r="84" spans="1:6" x14ac:dyDescent="0.25">
      <c r="A84" s="187"/>
      <c r="B84" s="13" t="s">
        <v>1077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88"/>
      <c r="B85" s="13" t="s">
        <v>106</v>
      </c>
      <c r="C85" s="14">
        <v>18</v>
      </c>
      <c r="D85" s="14">
        <v>0</v>
      </c>
      <c r="E85" s="14">
        <v>0</v>
      </c>
      <c r="F85" s="24">
        <v>0</v>
      </c>
    </row>
    <row r="86" spans="1:6" x14ac:dyDescent="0.25">
      <c r="A86" s="201" t="s">
        <v>1123</v>
      </c>
      <c r="B86" s="202"/>
      <c r="C86" s="32">
        <v>31</v>
      </c>
      <c r="D86" s="32">
        <v>0</v>
      </c>
      <c r="E86" s="32">
        <v>0</v>
      </c>
      <c r="F86" s="32">
        <v>0</v>
      </c>
    </row>
  </sheetData>
  <sheetProtection algorithmName="SHA-512" hashValue="c+ysIIatsO0IKiIxPaoMbiAlEZFzKw6MbMBarA+kXO7J/Q13H0xipwFnHRrqJglNnvdLsqOKHBgG1yUwU3JdkA==" saltValue="AhQauH4rXaavMnO0pjL8+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11</v>
      </c>
    </row>
    <row r="6" spans="1:3" x14ac:dyDescent="0.25">
      <c r="A6" s="12" t="s">
        <v>1127</v>
      </c>
      <c r="B6" s="17"/>
      <c r="C6" s="24">
        <v>78</v>
      </c>
    </row>
    <row r="7" spans="1:3" x14ac:dyDescent="0.25">
      <c r="A7" s="12" t="s">
        <v>1128</v>
      </c>
      <c r="B7" s="17"/>
      <c r="C7" s="24">
        <v>8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15</v>
      </c>
    </row>
    <row r="14" spans="1:3" x14ac:dyDescent="0.25">
      <c r="A14" s="12" t="s">
        <v>1127</v>
      </c>
      <c r="B14" s="17"/>
      <c r="C14" s="24">
        <v>43</v>
      </c>
    </row>
    <row r="15" spans="1:3" x14ac:dyDescent="0.25">
      <c r="A15" s="12" t="s">
        <v>1132</v>
      </c>
      <c r="B15" s="17"/>
      <c r="C15" s="24">
        <v>2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45</v>
      </c>
    </row>
    <row r="22" spans="1:3" x14ac:dyDescent="0.25">
      <c r="A22" s="12" t="s">
        <v>1134</v>
      </c>
      <c r="B22" s="17"/>
      <c r="C22" s="24">
        <v>37</v>
      </c>
    </row>
    <row r="23" spans="1:3" x14ac:dyDescent="0.25">
      <c r="A23" s="12" t="s">
        <v>1135</v>
      </c>
      <c r="B23" s="17"/>
      <c r="C23" s="24">
        <v>8</v>
      </c>
    </row>
    <row r="24" spans="1:3" x14ac:dyDescent="0.25">
      <c r="A24" s="12" t="s">
        <v>1136</v>
      </c>
      <c r="B24" s="17"/>
      <c r="C24" s="24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12</v>
      </c>
    </row>
    <row r="29" spans="1:3" x14ac:dyDescent="0.25">
      <c r="A29" s="12" t="s">
        <v>1139</v>
      </c>
      <c r="B29" s="17"/>
      <c r="C29" s="24">
        <v>1</v>
      </c>
    </row>
    <row r="30" spans="1:3" x14ac:dyDescent="0.25">
      <c r="A30" s="12" t="s">
        <v>1140</v>
      </c>
      <c r="B30" s="17"/>
      <c r="C30" s="24">
        <v>11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14</v>
      </c>
    </row>
    <row r="36" spans="1:3" x14ac:dyDescent="0.25">
      <c r="A36" s="12" t="s">
        <v>1144</v>
      </c>
      <c r="B36" s="17"/>
      <c r="C36" s="24">
        <v>2</v>
      </c>
    </row>
  </sheetData>
  <sheetProtection algorithmName="SHA-512" hashValue="oW2BkkBwOxX9xvfI+a73/OCA86Z9Cai4kAJkpfs1N+60WaFeSxKucjpR+6Th9N90DA5ji8NdgXFJTOi1Xx90xw==" saltValue="pxzbj9xQVcI08GVw21KY2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4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4">
        <v>1</v>
      </c>
    </row>
    <row r="8" spans="1:3" x14ac:dyDescent="0.25">
      <c r="A8" s="12" t="s">
        <v>1150</v>
      </c>
      <c r="B8" s="17"/>
      <c r="C8" s="24">
        <v>16</v>
      </c>
    </row>
    <row r="9" spans="1:3" x14ac:dyDescent="0.25">
      <c r="A9" s="12" t="s">
        <v>1151</v>
      </c>
      <c r="B9" s="17"/>
      <c r="C9" s="24">
        <v>0</v>
      </c>
    </row>
    <row r="10" spans="1:3" x14ac:dyDescent="0.25">
      <c r="A10" s="12" t="s">
        <v>1152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301</v>
      </c>
    </row>
    <row r="15" spans="1:3" x14ac:dyDescent="0.25">
      <c r="A15" s="12" t="s">
        <v>1155</v>
      </c>
      <c r="B15" s="17"/>
      <c r="C15" s="24">
        <v>8</v>
      </c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71</v>
      </c>
    </row>
    <row r="21" spans="1:3" x14ac:dyDescent="0.25">
      <c r="A21" s="12" t="s">
        <v>1159</v>
      </c>
      <c r="B21" s="17"/>
      <c r="C21" s="24">
        <v>147</v>
      </c>
    </row>
    <row r="22" spans="1:3" x14ac:dyDescent="0.25">
      <c r="A22" s="12" t="s">
        <v>1160</v>
      </c>
      <c r="B22" s="17"/>
      <c r="C22" s="24">
        <v>4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4">
        <v>2</v>
      </c>
    </row>
    <row r="27" spans="1:3" x14ac:dyDescent="0.25">
      <c r="A27" s="12" t="s">
        <v>1163</v>
      </c>
      <c r="B27" s="17"/>
      <c r="C27" s="24">
        <v>0</v>
      </c>
    </row>
    <row r="28" spans="1:3" x14ac:dyDescent="0.25">
      <c r="A28" s="12" t="s">
        <v>1164</v>
      </c>
      <c r="B28" s="17"/>
      <c r="C28" s="24">
        <v>0</v>
      </c>
    </row>
    <row r="29" spans="1:3" x14ac:dyDescent="0.25">
      <c r="A29" s="12" t="s">
        <v>1165</v>
      </c>
      <c r="B29" s="17"/>
      <c r="C29" s="24">
        <v>2</v>
      </c>
    </row>
    <row r="30" spans="1:3" x14ac:dyDescent="0.25">
      <c r="A30" s="12" t="s">
        <v>1166</v>
      </c>
      <c r="B30" s="17"/>
      <c r="C30" s="24">
        <v>2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0</v>
      </c>
    </row>
    <row r="35" spans="1:3" x14ac:dyDescent="0.25">
      <c r="A35" s="12" t="s">
        <v>1169</v>
      </c>
      <c r="B35" s="17"/>
      <c r="C35" s="24">
        <v>0</v>
      </c>
    </row>
    <row r="36" spans="1:3" x14ac:dyDescent="0.25">
      <c r="A36" s="12" t="s">
        <v>1170</v>
      </c>
      <c r="B36" s="17"/>
      <c r="C36" s="24">
        <v>4</v>
      </c>
    </row>
    <row r="37" spans="1:3" x14ac:dyDescent="0.25">
      <c r="A37" s="12" t="s">
        <v>1088</v>
      </c>
      <c r="B37" s="17"/>
      <c r="C37" s="24">
        <v>0</v>
      </c>
    </row>
    <row r="38" spans="1:3" x14ac:dyDescent="0.25">
      <c r="A38" s="12" t="s">
        <v>1171</v>
      </c>
      <c r="B38" s="17"/>
      <c r="C38" s="24">
        <v>4</v>
      </c>
    </row>
    <row r="39" spans="1:3" x14ac:dyDescent="0.25">
      <c r="A39" s="12" t="s">
        <v>1172</v>
      </c>
      <c r="B39" s="17"/>
      <c r="C39" s="24">
        <v>16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4">
        <v>0</v>
      </c>
    </row>
    <row r="44" spans="1:3" x14ac:dyDescent="0.25">
      <c r="A44" s="12" t="s">
        <v>1169</v>
      </c>
      <c r="B44" s="17"/>
      <c r="C44" s="24">
        <v>0</v>
      </c>
    </row>
    <row r="45" spans="1:3" x14ac:dyDescent="0.25">
      <c r="A45" s="12" t="s">
        <v>1170</v>
      </c>
      <c r="B45" s="17"/>
      <c r="C45" s="24">
        <v>52</v>
      </c>
    </row>
    <row r="46" spans="1:3" x14ac:dyDescent="0.25">
      <c r="A46" s="12" t="s">
        <v>1088</v>
      </c>
      <c r="B46" s="17"/>
      <c r="C46" s="24">
        <v>47</v>
      </c>
    </row>
    <row r="47" spans="1:3" x14ac:dyDescent="0.25">
      <c r="A47" s="12" t="s">
        <v>1171</v>
      </c>
      <c r="B47" s="17"/>
      <c r="C47" s="24">
        <v>28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16</v>
      </c>
    </row>
    <row r="52" spans="1:3" x14ac:dyDescent="0.25">
      <c r="A52" s="12" t="s">
        <v>1169</v>
      </c>
      <c r="B52" s="17"/>
      <c r="C52" s="24">
        <v>7</v>
      </c>
    </row>
    <row r="53" spans="1:3" x14ac:dyDescent="0.25">
      <c r="A53" s="12" t="s">
        <v>1170</v>
      </c>
      <c r="B53" s="17"/>
      <c r="C53" s="24">
        <v>14</v>
      </c>
    </row>
    <row r="54" spans="1:3" x14ac:dyDescent="0.25">
      <c r="A54" s="12" t="s">
        <v>1088</v>
      </c>
      <c r="B54" s="17"/>
      <c r="C54" s="24">
        <v>3</v>
      </c>
    </row>
    <row r="55" spans="1:3" x14ac:dyDescent="0.25">
      <c r="A55" s="12" t="s">
        <v>1171</v>
      </c>
      <c r="B55" s="17"/>
      <c r="C55" s="24">
        <v>2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4">
        <v>0</v>
      </c>
    </row>
    <row r="60" spans="1:3" x14ac:dyDescent="0.25">
      <c r="A60" s="12" t="s">
        <v>1169</v>
      </c>
      <c r="B60" s="17"/>
      <c r="C60" s="24">
        <v>0</v>
      </c>
    </row>
    <row r="61" spans="1:3" x14ac:dyDescent="0.25">
      <c r="A61" s="12" t="s">
        <v>1170</v>
      </c>
      <c r="B61" s="17"/>
      <c r="C61" s="24">
        <v>2</v>
      </c>
    </row>
    <row r="62" spans="1:3" x14ac:dyDescent="0.25">
      <c r="A62" s="12" t="s">
        <v>1088</v>
      </c>
      <c r="B62" s="17"/>
      <c r="C62" s="24">
        <v>0</v>
      </c>
    </row>
    <row r="63" spans="1:3" x14ac:dyDescent="0.25">
      <c r="A63" s="12" t="s">
        <v>1171</v>
      </c>
      <c r="B63" s="17"/>
      <c r="C63" s="24">
        <v>5</v>
      </c>
    </row>
  </sheetData>
  <sheetProtection algorithmName="SHA-512" hashValue="75v1JJ4yYJtL6Cagj//d5X4SoFUmMSpbGTCj1wMgKmJHtreSE9823YcK6AmK/ixzHPeIikQ5RKd5Fe6AcQ8wFA==" saltValue="aOiVEbGjlQiVdif/o+JwS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3" t="s">
        <v>640</v>
      </c>
      <c r="B4" s="204"/>
      <c r="C4" s="32">
        <v>211</v>
      </c>
      <c r="D4" s="32">
        <v>259</v>
      </c>
      <c r="E4" s="33">
        <v>-1</v>
      </c>
      <c r="F4" s="32">
        <v>1506</v>
      </c>
      <c r="G4" s="32">
        <v>1560</v>
      </c>
      <c r="H4" s="32">
        <v>277</v>
      </c>
      <c r="I4" s="32">
        <v>277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1797</v>
      </c>
    </row>
    <row r="5" spans="1:16" ht="45" x14ac:dyDescent="0.25">
      <c r="A5" s="48" t="s">
        <v>641</v>
      </c>
      <c r="B5" s="48" t="s">
        <v>642</v>
      </c>
      <c r="C5" s="14">
        <v>1</v>
      </c>
      <c r="D5" s="14">
        <v>3</v>
      </c>
      <c r="E5" s="31">
        <v>-1</v>
      </c>
      <c r="F5" s="14">
        <v>4</v>
      </c>
      <c r="G5" s="14">
        <v>4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3</v>
      </c>
    </row>
    <row r="6" spans="1:16" ht="33.75" x14ac:dyDescent="0.25">
      <c r="A6" s="48" t="s">
        <v>643</v>
      </c>
      <c r="B6" s="48" t="s">
        <v>644</v>
      </c>
      <c r="C6" s="14">
        <v>81</v>
      </c>
      <c r="D6" s="14">
        <v>119</v>
      </c>
      <c r="E6" s="31">
        <v>-1</v>
      </c>
      <c r="F6" s="14">
        <v>685</v>
      </c>
      <c r="G6" s="14">
        <v>687</v>
      </c>
      <c r="H6" s="14">
        <v>124</v>
      </c>
      <c r="I6" s="14">
        <v>113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785</v>
      </c>
    </row>
    <row r="7" spans="1:16" ht="22.5" x14ac:dyDescent="0.25">
      <c r="A7" s="48" t="s">
        <v>645</v>
      </c>
      <c r="B7" s="48" t="s">
        <v>646</v>
      </c>
      <c r="C7" s="14">
        <v>23</v>
      </c>
      <c r="D7" s="14">
        <v>18</v>
      </c>
      <c r="E7" s="31">
        <v>0</v>
      </c>
      <c r="F7" s="14">
        <v>22</v>
      </c>
      <c r="G7" s="14">
        <v>31</v>
      </c>
      <c r="H7" s="14">
        <v>20</v>
      </c>
      <c r="I7" s="14">
        <v>30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53</v>
      </c>
    </row>
    <row r="8" spans="1:16" ht="33.75" x14ac:dyDescent="0.25">
      <c r="A8" s="48" t="s">
        <v>647</v>
      </c>
      <c r="B8" s="48" t="s">
        <v>648</v>
      </c>
      <c r="C8" s="14">
        <v>2</v>
      </c>
      <c r="D8" s="14">
        <v>1</v>
      </c>
      <c r="E8" s="31">
        <v>1</v>
      </c>
      <c r="F8" s="14">
        <v>2</v>
      </c>
      <c r="G8" s="14">
        <v>3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8" t="s">
        <v>649</v>
      </c>
      <c r="B9" s="48" t="s">
        <v>650</v>
      </c>
      <c r="C9" s="14">
        <v>3</v>
      </c>
      <c r="D9" s="14">
        <v>3</v>
      </c>
      <c r="E9" s="31">
        <v>0</v>
      </c>
      <c r="F9" s="14">
        <v>2</v>
      </c>
      <c r="G9" s="14">
        <v>34</v>
      </c>
      <c r="H9" s="14">
        <v>4</v>
      </c>
      <c r="I9" s="14">
        <v>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53</v>
      </c>
    </row>
    <row r="10" spans="1:16" ht="33.75" x14ac:dyDescent="0.25">
      <c r="A10" s="48" t="s">
        <v>651</v>
      </c>
      <c r="B10" s="48" t="s">
        <v>652</v>
      </c>
      <c r="C10" s="14">
        <v>99</v>
      </c>
      <c r="D10" s="14">
        <v>114</v>
      </c>
      <c r="E10" s="31">
        <v>-1</v>
      </c>
      <c r="F10" s="14">
        <v>791</v>
      </c>
      <c r="G10" s="14">
        <v>801</v>
      </c>
      <c r="H10" s="14">
        <v>126</v>
      </c>
      <c r="I10" s="14">
        <v>127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902</v>
      </c>
    </row>
    <row r="11" spans="1:16" ht="45" x14ac:dyDescent="0.25">
      <c r="A11" s="48" t="s">
        <v>653</v>
      </c>
      <c r="B11" s="48" t="s">
        <v>654</v>
      </c>
      <c r="C11" s="14">
        <v>2</v>
      </c>
      <c r="D11" s="14">
        <v>1</v>
      </c>
      <c r="E11" s="31">
        <v>1</v>
      </c>
      <c r="F11" s="14">
        <v>0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TToZYx3r8imFE13/5dulsh8NF+1ZA2FcMFXayEw6z8VUBv3V3rUMQmD5T5Gf1NGOQRQhvxB4y4b7iJoWY+Xf+A==" saltValue="tgBMVw8k7ycMUJOnSlnOO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9AABB-C39C-4A69-BBB0-E49DAB3A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71B980-F4D3-4A76-820A-111C46D61247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8AA2D4D0-99A9-4A1F-870C-D4F9918FA9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2023-04-13T08:02:43Z</dcterms:created>
  <dcterms:modified xsi:type="dcterms:W3CDTF">2023-05-25T12:18:25Z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