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39" documentId="13_ncr:1_{45C56916-4489-4A02-B354-5EC6ECC33280}" xr6:coauthVersionLast="47" xr6:coauthVersionMax="47" xr10:uidLastSave="{182AEDFF-855A-4863-969F-919032EB9F5B}"/>
  <workbookProtection workbookAlgorithmName="SHA-512" workbookHashValue="Z0ybZ7tJAHTco4nywr2qLwBV9k6MlS6kFuu2sfeMueBi61ujUKo1nj3DfbuoI1Z+Ocxpy1ZWQdx0fRpqqJxjAw==" workbookSaltValue="7d0DvCybGffnduE6O042cw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1E9C116-7070-495A-AF7F-2214727BF1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EC181B7-9CD3-4FD7-AFE1-7631DFFD92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D439552-F744-4EF2-ADED-0AD622A416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42E34CE-5DBC-464A-ADC9-F69A5BBAE1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1952C59-0A5B-4FC5-9C05-6C1964EF48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C0DCCA2-3BC7-46D3-A2B2-2DF102D25B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C431351-1EF4-4437-BB92-9927D8E8BE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0688B98-20C0-4729-87F1-D5341E50DA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9987814-D543-4305-A3A4-EAA6E74644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70BE6C8-AA29-4C36-9F4F-9E86F054BF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D89CD78-8499-4717-B09D-3A49DBF89E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9C15BF6-FC06-46A0-8098-3CCBE50FC9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01782F9-18D5-4B63-A196-E15A31308E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57D6F8C-C2F0-4E73-8C76-D37FF40ACC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E0F9A49-9090-4331-8575-A6DEC2E8C1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82FF6D2-E9F3-47E0-9A95-0DB65E5D95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F74B2F6-92E4-4C7F-BBF1-85C4DC9303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3939FB9-1B0B-4D97-AB61-977DA7AB6E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1A539A-DA6D-48FA-8605-D905913DB7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751CC63-06D0-46ED-A175-75A27F6659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B3C26B5-3369-4C2F-A382-032EE2D876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0278AE8-6D68-41CC-800F-0304787185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C6D2DD7-2EC4-4C0E-BD31-90D7B03D5F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1278B1E-50E7-493B-BEE1-3BD7820CA1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CAD418E-D1D9-4320-B17C-678D57C4A6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31C3898-22EB-420C-B115-608D0C820D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5957951-072E-4A9F-A6E4-99EF06C30F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B2AA68B-4A9F-43F3-8B1C-074C1C6FEF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491EAB2-3CB5-4037-842D-C4D95C7E05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C1478F6-10AA-40F7-B482-8385E95442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506B066-6894-4C53-AEF0-ACFBF2B9A3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58820B4-A87D-495E-AAEE-0D7D679F24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<sst xmlns="http://schemas.openxmlformats.org/spreadsheetml/2006/main" count="2905" uniqueCount="1826">
  <si>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</si>
  <si>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</si>
  <si>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</si>
  <si>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</si>
  <si>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</si>
  <si>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</si>
  <si>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Valladolid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</si>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</sst>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A814D216-A9A4-4060-BA95-3952E1436A5C}"/>
    <cellStyle name="Normal" xfId="0" builtinId="0"/>
    <cellStyle name="Normal 2" xfId="1" xr:uid="{8BDA63E4-FD8C-4B6B-BA31-6B43517B4012}"/>
    <cellStyle name="Normal 3" xfId="3" xr:uid="{86173F56-0C1A-4A37-9DF7-7E8E4BDD198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87-4FB5-B903-DC0FCE91CF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87-4FB5-B903-DC0FCE91CF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3173</c:v>
                </c:pt>
                <c:pt idx="1">
                  <c:v>10953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7-4FB5-B903-DC0FCE91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F2-41E5-A67C-36AC5A6DFE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F2-41E5-A67C-36AC5A6DFEE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CF2-41E5-A67C-36AC5A6DFEE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560</c:v>
                </c:pt>
                <c:pt idx="2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F2-41E5-A67C-36AC5A6DF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CB-4882-802F-46B9C7BCC2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CB-4882-802F-46B9C7BCC2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CB-4882-802F-46B9C7BCC2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520</c:v>
                </c:pt>
                <c:pt idx="1">
                  <c:v>265</c:v>
                </c:pt>
                <c:pt idx="2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CB-4882-802F-46B9C7BC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A7-4544-9C6D-1CA3021693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A7-4544-9C6D-1CA3021693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186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7-4544-9C6D-1CA30216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F2-4B21-83CC-BF408F2058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F2-4B21-83CC-BF408F2058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2790</c:v>
                </c:pt>
                <c:pt idx="1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F2-4B21-83CC-BF408F20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1289</c:v>
              </c:pt>
              <c:pt idx="1">
                <c:v>1689</c:v>
              </c:pt>
              <c:pt idx="2">
                <c:v>23</c:v>
              </c:pt>
              <c:pt idx="3">
                <c:v>3</c:v>
              </c:pt>
              <c:pt idx="4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3-489F-4EBB-9E39-E16C8D263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809</c:v>
              </c:pt>
              <c:pt idx="1">
                <c:v>1356</c:v>
              </c:pt>
              <c:pt idx="2">
                <c:v>60</c:v>
              </c:pt>
              <c:pt idx="3">
                <c:v>20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04E-4C8E-AB2F-81DA492E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45</c:v>
              </c:pt>
              <c:pt idx="2">
                <c:v>10</c:v>
              </c:pt>
              <c:pt idx="3">
                <c:v>11</c:v>
              </c:pt>
              <c:pt idx="4">
                <c:v>50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A1E8-4268-889C-4A88D2F2C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68</c:v>
              </c:pt>
              <c:pt idx="1">
                <c:v>147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69EE-4B89-8E3C-78D8078F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1915</c:v>
              </c:pt>
              <c:pt idx="1">
                <c:v>19</c:v>
              </c:pt>
              <c:pt idx="2">
                <c:v>357</c:v>
              </c:pt>
              <c:pt idx="3">
                <c:v>22</c:v>
              </c:pt>
              <c:pt idx="4">
                <c:v>64</c:v>
              </c:pt>
              <c:pt idx="5">
                <c:v>2</c:v>
              </c:pt>
              <c:pt idx="6">
                <c:v>22</c:v>
              </c:pt>
              <c:pt idx="7">
                <c:v>318</c:v>
              </c:pt>
              <c:pt idx="8">
                <c:v>127</c:v>
              </c:pt>
              <c:pt idx="9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3-A54A-422E-A4B7-7CB2C238B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190</c:v>
              </c:pt>
              <c:pt idx="1">
                <c:v>370</c:v>
              </c:pt>
              <c:pt idx="2">
                <c:v>328</c:v>
              </c:pt>
              <c:pt idx="3">
                <c:v>262</c:v>
              </c:pt>
              <c:pt idx="4">
                <c:v>100</c:v>
              </c:pt>
              <c:pt idx="5">
                <c:v>293</c:v>
              </c:pt>
              <c:pt idx="6">
                <c:v>179</c:v>
              </c:pt>
              <c:pt idx="7">
                <c:v>170</c:v>
              </c:pt>
              <c:pt idx="8">
                <c:v>18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0584-4EC4-B51D-82EB5235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DA-430F-AA95-9AE493A462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DA-430F-AA95-9AE493A462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DA-430F-AA95-9AE493A462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276</c:v>
                </c:pt>
                <c:pt idx="1">
                  <c:v>27</c:v>
                </c:pt>
                <c:pt idx="2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DA-430F-AA95-9AE493A4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3673</c:v>
              </c:pt>
              <c:pt idx="1">
                <c:v>873</c:v>
              </c:pt>
              <c:pt idx="2">
                <c:v>876</c:v>
              </c:pt>
              <c:pt idx="3">
                <c:v>174</c:v>
              </c:pt>
              <c:pt idx="4">
                <c:v>114</c:v>
              </c:pt>
              <c:pt idx="5">
                <c:v>218</c:v>
              </c:pt>
              <c:pt idx="6">
                <c:v>3272</c:v>
              </c:pt>
              <c:pt idx="7">
                <c:v>345</c:v>
              </c:pt>
              <c:pt idx="8">
                <c:v>169</c:v>
              </c:pt>
              <c:pt idx="9">
                <c:v>382</c:v>
              </c:pt>
              <c:pt idx="10">
                <c:v>168</c:v>
              </c:pt>
              <c:pt idx="11">
                <c:v>2877</c:v>
              </c:pt>
              <c:pt idx="12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0-AF1C-473A-905F-1DABEF7A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613</c:v>
              </c:pt>
              <c:pt idx="1">
                <c:v>95</c:v>
              </c:pt>
              <c:pt idx="2">
                <c:v>523</c:v>
              </c:pt>
              <c:pt idx="3">
                <c:v>91</c:v>
              </c:pt>
              <c:pt idx="4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B638-44A3-BCB4-CC5CF0BF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186</c:v>
              </c:pt>
              <c:pt idx="2">
                <c:v>151</c:v>
              </c:pt>
              <c:pt idx="3">
                <c:v>32</c:v>
              </c:pt>
              <c:pt idx="4">
                <c:v>12</c:v>
              </c:pt>
              <c:pt idx="5">
                <c:v>67</c:v>
              </c:pt>
              <c:pt idx="6">
                <c:v>473</c:v>
              </c:pt>
              <c:pt idx="7">
                <c:v>67</c:v>
              </c:pt>
              <c:pt idx="8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39B0-4EDE-8560-AD04FE37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245</c:v>
              </c:pt>
              <c:pt idx="1">
                <c:v>152</c:v>
              </c:pt>
              <c:pt idx="2">
                <c:v>71</c:v>
              </c:pt>
              <c:pt idx="3">
                <c:v>69</c:v>
              </c:pt>
              <c:pt idx="4">
                <c:v>863</c:v>
              </c:pt>
              <c:pt idx="5">
                <c:v>65</c:v>
              </c:pt>
              <c:pt idx="6">
                <c:v>172</c:v>
              </c:pt>
              <c:pt idx="7">
                <c:v>202</c:v>
              </c:pt>
              <c:pt idx="8">
                <c:v>152</c:v>
              </c:pt>
              <c:pt idx="9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218B-4E54-9E0D-65E477AB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257</c:v>
              </c:pt>
              <c:pt idx="1">
                <c:v>64</c:v>
              </c:pt>
              <c:pt idx="2">
                <c:v>124</c:v>
              </c:pt>
              <c:pt idx="3">
                <c:v>585</c:v>
              </c:pt>
              <c:pt idx="4">
                <c:v>177</c:v>
              </c:pt>
              <c:pt idx="5">
                <c:v>67</c:v>
              </c:pt>
              <c:pt idx="6">
                <c:v>152</c:v>
              </c:pt>
              <c:pt idx="7">
                <c:v>144</c:v>
              </c:pt>
              <c:pt idx="8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AC8E-4561-B129-1494D4F1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</c:v>
              </c:pt>
              <c:pt idx="2">
                <c:v>1</c:v>
              </c:pt>
              <c:pt idx="3">
                <c:v>16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D1-4111-AE5F-9DBBEA2C6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22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EF-4284-9BBE-3602DDF9B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15C-4AAF-AADF-C278C323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7E0-4F78-B7DE-4CC3F733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Patrimonio</c:v>
                </c:pt>
                <c:pt idx="1">
                  <c:v>Falsedades</c:v>
                </c:pt>
                <c:pt idx="2">
                  <c:v>Administración Pública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38</c:v>
              </c:pt>
              <c:pt idx="1">
                <c:v>11</c:v>
              </c:pt>
              <c:pt idx="2">
                <c:v>12</c:v>
              </c:pt>
              <c:pt idx="3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1B3C-40CC-BF6D-C03008062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26-4A64-82CB-403918BA53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26-4A64-82CB-403918BA5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529</c:v>
                </c:pt>
                <c:pt idx="1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6-4A64-82CB-403918BA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</c:v>
              </c:pt>
              <c:pt idx="1">
                <c:v>13</c:v>
              </c:pt>
              <c:pt idx="2">
                <c:v>1</c:v>
              </c:pt>
              <c:pt idx="3">
                <c:v>6</c:v>
              </c:pt>
              <c:pt idx="4">
                <c:v>21</c:v>
              </c:pt>
              <c:pt idx="5">
                <c:v>3</c:v>
              </c:pt>
              <c:pt idx="6">
                <c:v>25</c:v>
              </c:pt>
              <c:pt idx="7">
                <c:v>10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48-438C-9F38-04A9F131C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7226929133858266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291</c:v>
              </c:pt>
              <c:pt idx="1">
                <c:v>250</c:v>
              </c:pt>
              <c:pt idx="2">
                <c:v>204</c:v>
              </c:pt>
              <c:pt idx="3">
                <c:v>56</c:v>
              </c:pt>
              <c:pt idx="4">
                <c:v>449</c:v>
              </c:pt>
              <c:pt idx="5">
                <c:v>673</c:v>
              </c:pt>
              <c:pt idx="6">
                <c:v>54</c:v>
              </c:pt>
              <c:pt idx="7">
                <c:v>193</c:v>
              </c:pt>
              <c:pt idx="8">
                <c:v>142</c:v>
              </c:pt>
              <c:pt idx="9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B1F1-4142-A2BE-9F6357049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E5-450A-8440-56DF6E415E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E5-450A-8440-56DF6E415E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E5-450A-8440-56DF6E415E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0E5-450A-8440-56DF6E415EA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5-450A-8440-56DF6E415E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E5-450A-8440-56DF6E415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10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E5-450A-8440-56DF6E41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A2-46E4-939A-245A34E713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A2-46E4-939A-245A34E713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A2-46E4-939A-245A34E713A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4A2-46E4-939A-245A34E713A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4A2-46E4-939A-245A34E713A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2-46E4-939A-245A34E713A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2-46E4-939A-245A34E713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2-46E4-939A-245A34E713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2-46E4-939A-245A34E713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35</c:v>
                </c:pt>
                <c:pt idx="1">
                  <c:v>10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A2-46E4-939A-245A34E71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784</c:v>
              </c:pt>
              <c:pt idx="1">
                <c:v>95</c:v>
              </c:pt>
              <c:pt idx="2">
                <c:v>39</c:v>
              </c:pt>
              <c:pt idx="3">
                <c:v>381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F56-4936-BACC-9C5C4667E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271</c:v>
              </c:pt>
              <c:pt idx="1">
                <c:v>20</c:v>
              </c:pt>
              <c:pt idx="2">
                <c:v>6</c:v>
              </c:pt>
              <c:pt idx="3">
                <c:v>192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0584-45BE-94B0-5E0F05F3C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31</c:v>
              </c:pt>
              <c:pt idx="2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7169-48F0-906B-B8793C1F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036-4BD7-B22B-594E310F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176</c:v>
              </c:pt>
              <c:pt idx="1">
                <c:v>21</c:v>
              </c:pt>
              <c:pt idx="2">
                <c:v>21</c:v>
              </c:pt>
              <c:pt idx="3">
                <c:v>83</c:v>
              </c:pt>
              <c:pt idx="4">
                <c:v>9</c:v>
              </c:pt>
              <c:pt idx="5">
                <c:v>14</c:v>
              </c:pt>
              <c:pt idx="6">
                <c:v>16</c:v>
              </c:pt>
              <c:pt idx="7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D557-4457-AE0F-B4763F2C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</c:v>
              </c:pt>
              <c:pt idx="2">
                <c:v>8</c:v>
              </c:pt>
              <c:pt idx="3">
                <c:v>7</c:v>
              </c:pt>
              <c:pt idx="4">
                <c:v>10</c:v>
              </c:pt>
              <c:pt idx="5">
                <c:v>1</c:v>
              </c:pt>
              <c:pt idx="6">
                <c:v>4</c:v>
              </c:pt>
              <c:pt idx="7">
                <c:v>1</c:v>
              </c:pt>
              <c:pt idx="8">
                <c:v>8</c:v>
              </c:pt>
              <c:pt idx="9">
                <c:v>25</c:v>
              </c:pt>
              <c:pt idx="10">
                <c:v>3</c:v>
              </c:pt>
              <c:pt idx="11">
                <c:v>54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22A-4BA4-BB2C-78BBD08FE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B3-4D3F-AFC2-42F47F4C94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B3-4D3F-AFC2-42F47F4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830</c:v>
                </c:pt>
                <c:pt idx="1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3-4D3F-AFC2-42F47F4C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69</c:v>
              </c:pt>
              <c:pt idx="1">
                <c:v>8</c:v>
              </c:pt>
              <c:pt idx="2">
                <c:v>45</c:v>
              </c:pt>
              <c:pt idx="3">
                <c:v>8</c:v>
              </c:pt>
              <c:pt idx="4">
                <c:v>2</c:v>
              </c:pt>
              <c:pt idx="5">
                <c:v>19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FA63-49DA-9026-21F04CAF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E0-487D-AB3D-F05EB0963F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E0-487D-AB3D-F05EB0963F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0-487D-AB3D-F05EB0963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11-45F9-807C-6437E22760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11-45F9-807C-6437E22760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11-45F9-807C-6437E22760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B11-45F9-807C-6437E22760F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25</c:v>
                </c:pt>
                <c:pt idx="1">
                  <c:v>45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11-45F9-807C-6437E22760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272</c:v>
              </c:pt>
              <c:pt idx="1">
                <c:v>36</c:v>
              </c:pt>
              <c:pt idx="2">
                <c:v>3</c:v>
              </c:pt>
              <c:pt idx="3">
                <c:v>8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6BDD-4197-B37A-FB2A8558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108</c:v>
              </c:pt>
              <c:pt idx="1">
                <c:v>3</c:v>
              </c:pt>
              <c:pt idx="2">
                <c:v>1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D9A-41D6-8DB3-3A3F085D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</c:v>
              </c:pt>
              <c:pt idx="1">
                <c:v>2</c:v>
              </c:pt>
              <c:pt idx="2">
                <c:v>4</c:v>
              </c:pt>
              <c:pt idx="3">
                <c:v>12</c:v>
              </c:pt>
              <c:pt idx="4">
                <c:v>107</c:v>
              </c:pt>
              <c:pt idx="5">
                <c:v>112</c:v>
              </c:pt>
              <c:pt idx="6">
                <c:v>46</c:v>
              </c:pt>
              <c:pt idx="7">
                <c:v>3</c:v>
              </c:pt>
              <c:pt idx="8">
                <c:v>2</c:v>
              </c:pt>
              <c:pt idx="9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EBA9-4297-A955-F0DAB0AA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41D-4CA5-BAB3-4EAEF5B1A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1A-433D-9EAA-4F3017C2C3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1A-433D-9EAA-4F3017C2C3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A-433D-9EAA-4F3017C2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D0-451E-8E1D-98B695952B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D0-451E-8E1D-98B695952B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D0-451E-8E1D-98B695952B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DD0-451E-8E1D-98B695952B0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D0-451E-8E1D-98B695952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231</c:v>
                </c:pt>
                <c:pt idx="1">
                  <c:v>147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D0-451E-8E1D-98B69595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841</c:v>
              </c:pt>
              <c:pt idx="1">
                <c:v>72</c:v>
              </c:pt>
              <c:pt idx="2">
                <c:v>8</c:v>
              </c:pt>
              <c:pt idx="3">
                <c:v>10</c:v>
              </c:pt>
              <c:pt idx="4">
                <c:v>1</c:v>
              </c:pt>
              <c:pt idx="5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EED7-4E81-8E7A-AB16EB1F1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0F-4E17-8A39-850F32D989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0F-4E17-8A39-850F32D989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788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F-4E17-8A39-850F32D98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240</c:v>
              </c:pt>
              <c:pt idx="1">
                <c:v>195</c:v>
              </c:pt>
              <c:pt idx="2">
                <c:v>6</c:v>
              </c:pt>
              <c:pt idx="3">
                <c:v>6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67AF-4F35-B531-8E0C6934A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F8-41C3-9179-CED7DE33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874B-4EC7-8126-4B9767A19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71DB-44F1-80B3-18C4F844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F2-4AAF-A391-CFE1BC40A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846-4DC7-B1E3-722772421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38-4322-B828-01D94308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197</c:v>
              </c:pt>
              <c:pt idx="2">
                <c:v>25</c:v>
              </c:pt>
              <c:pt idx="3">
                <c:v>1</c:v>
              </c:pt>
              <c:pt idx="4">
                <c:v>10</c:v>
              </c:pt>
              <c:pt idx="5">
                <c:v>102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55E-45E5-ADCD-CD4F91D94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BF-45A1-A905-6E5DAC8409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BF-45A1-A905-6E5DAC8409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F-45A1-A905-6E5DAC840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314</c:v>
              </c:pt>
              <c:pt idx="2">
                <c:v>7</c:v>
              </c:pt>
              <c:pt idx="3">
                <c:v>16</c:v>
              </c:pt>
              <c:pt idx="4">
                <c:v>182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32-4D80-A590-3A17FB6CC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276</c:v>
              </c:pt>
              <c:pt idx="2">
                <c:v>7</c:v>
              </c:pt>
              <c:pt idx="3">
                <c:v>16</c:v>
              </c:pt>
              <c:pt idx="4">
                <c:v>171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7D-44BD-BE2D-6582208A5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83</c:v>
              </c:pt>
              <c:pt idx="2">
                <c:v>17</c:v>
              </c:pt>
              <c:pt idx="3">
                <c:v>2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B315-4006-928C-F3B95487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84</c:v>
              </c:pt>
              <c:pt idx="2">
                <c:v>13</c:v>
              </c:pt>
              <c:pt idx="3">
                <c:v>6</c:v>
              </c:pt>
              <c:pt idx="4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8921-454E-BF64-799335900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a velocidad con exceso reglamentario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E3B-4995-A2A4-A64F44B04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364</c:v>
              </c:pt>
              <c:pt idx="2">
                <c:v>16</c:v>
              </c:pt>
              <c:pt idx="3">
                <c:v>35</c:v>
              </c:pt>
              <c:pt idx="4">
                <c:v>254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B8-471B-BF2E-3B5C1AD76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63B0-40DE-A432-ACE32A53C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75</c:v>
              </c:pt>
              <c:pt idx="1">
                <c:v>2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D0F3-4A21-B077-15887FBA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46FD-4345-9578-86739518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B150-40FC-9824-CB2DBAC07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CF-4DF3-B94B-9481D00115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CF-4DF3-B94B-9481D0011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44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F-4DF3-B94B-9481D001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5B-493F-A26C-E18C31F253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5B-493F-A26C-E18C31F253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5B-493F-A26C-E18C31F2538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B-493F-A26C-E18C31F253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5B-493F-A26C-E18C31F253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5B-493F-A26C-E18C31F25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73-4BFD-9707-BDA27BBE44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73-4BFD-9707-BDA27BBE44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370</c:v>
                </c:pt>
                <c:pt idx="1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3-4BFD-9707-BDA27BBE4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D7BDB25-354D-4DF3-AA72-26B9746DB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F48B90D-E32F-4188-96BB-67FC77F64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6764D03-2252-412B-A25E-FC0E47BA8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41AF9FC-9EE4-4C17-A0D7-AC7B2F2E8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51C6114-6A49-46EC-B774-AB363249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CD45214-D5A0-4850-9848-1B65E4328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09AC34F-F4C8-4770-8061-73B2823BE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B575737F-16F5-478A-8019-257F44334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836A039-D2A9-4D64-97F7-734E0D698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BDE248B-B84F-4EF1-8FE3-A5351F866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B78B637-2321-40FF-9B38-A2E8A62D7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4F6D3BF-98E3-4B43-B585-94999B86C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D289B1-960A-41E0-8756-C6B479DDC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B214C1-A0A6-434A-A862-6DD2E308B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94EB10B-4DD3-425F-AAC2-D3AFA9BD1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99FDC2A-40A7-4834-8F12-7FB05C843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0B1DF91-7443-43A4-9581-4139DB074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AEB22BB-69B9-484F-906C-8710E5AF4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DDB2E44-2EF7-4A5B-A4A1-451B438C6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7FD2154-A2D0-4935-B367-9C4B5D4EB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5676121-FD7B-433A-9BFA-9CC134AFB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4FE1F8D-E87E-49F8-BA26-EA5CE34EE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20A142B-527A-419E-BFFB-DF0E80897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1CDC8F6-041F-418C-9425-2E5BBD5A4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94989C9-A7F6-4C18-B92A-5826839A2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0CB1404-BF72-4932-A897-543D8C440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62A1E24-295B-45CC-8960-48367B93F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510E5BB-0CEA-4AAB-BD98-15CA8EFB3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B990C23-2C49-403B-AE72-AFDD5FFA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9844A81-0101-4451-BDE0-C8AC1CCD6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AB59808-7EC2-4DF2-8F16-4A096CE0E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2FB4D52-D142-4877-8073-DB0901CFE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B8024EE-8150-421C-BBD6-AAB082001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47E57AC-F368-4616-9E6C-0A5892338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C9F58FF-5C19-4D74-81DA-9CDADBED8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384175</xdr:colOff>
      <xdr:row>6</xdr:row>
      <xdr:rowOff>114300</xdr:rowOff>
    </xdr:from>
    <xdr:to>
      <xdr:col>22</xdr:col>
      <xdr:colOff>66675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621B221-01DF-4C09-801C-A8FB8B080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BD3B61C-CFF5-48C6-AB7B-24A391C85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6</xdr:row>
      <xdr:rowOff>203200</xdr:rowOff>
    </xdr:from>
    <xdr:to>
      <xdr:col>60</xdr:col>
      <xdr:colOff>457200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7D59C36-8D20-4FA9-8526-DFE53E43F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B45F7F4-25CB-4BBE-BE8F-38E282162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38</xdr:row>
      <xdr:rowOff>28574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E17B843-90A8-44DC-89D5-7472EA409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94155BD-A89D-43D1-A4B6-4A0906460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CB8211D-D436-4261-BE39-EABD7B3BB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4E59C63-F2E8-420A-8856-E4FD97688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75A0160-471E-4571-9E2A-46320F69B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E945426-B41B-455C-84EB-6E4774194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28B8C86-89D1-46B1-B783-9678E2BCC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E6071B1-5143-4620-B9C1-BF3D0230F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6FDC0C0-25D1-4610-83AE-1FF3E9D8C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DF273CC-3CA5-459A-92B2-B7455D0C6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F795E1B-352C-4A86-92E2-BE5E43452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ABAB632-CDA4-4190-AF09-73C37B19F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E98BB0-BCDD-4AFA-ABD8-103CCDB57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02FF18E-C9D7-4C23-983C-9C6E2468B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2E2C926-229D-4E04-956F-27338C78B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CBE8C07-8115-42A3-B83D-FD6089E56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189D22A-BBEA-4EE4-A695-656D856FE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2AFBEED-613C-4ADE-9A45-10540E96E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D57B67E-6116-4CE0-9E03-C3AC1C2A1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47675D2-44FB-47E0-9D35-E858F0EC4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E74DE22-5DAE-4AAB-B895-6D63F6111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26A1B34-2BC9-4A63-951D-500D68E15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5739A3D-86ED-423B-AE39-CC18C0E53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608F855-73E2-4693-A3A4-E5855A546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C3AAA57-18B5-4BC9-936C-561BD5511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A991E74-6F15-49B6-A692-ADC8348BD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9855CC2-728F-42E2-BD6B-377B50778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528E554-D135-4C15-B67C-F5D9041F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3AA9306-D6EC-4CCB-AC7A-81937162C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7D5BA93-D8FA-4242-ADB1-A14B2DFE6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5e1YK5H2FvHkCihN18WJswSo4AqcTubDlZPA7F1XCZ3JdvU87T0TSu/M4EYRR8kVIFp89DaPUzrpRQ4JGQQfBw==" saltValue="8SydDm3x681jQtF7/wNbd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2</v>
      </c>
      <c r="D5" s="14">
        <v>0</v>
      </c>
      <c r="E5" s="24">
        <v>2</v>
      </c>
    </row>
    <row r="6" spans="1:5" x14ac:dyDescent="0.25">
      <c r="A6" s="22" t="s">
        <v>1204</v>
      </c>
      <c r="B6" s="17"/>
      <c r="C6" s="14">
        <v>0</v>
      </c>
      <c r="D6" s="14">
        <v>0</v>
      </c>
      <c r="E6" s="24">
        <v>0</v>
      </c>
    </row>
    <row r="7" spans="1:5" x14ac:dyDescent="0.25">
      <c r="A7" s="22" t="s">
        <v>1205</v>
      </c>
      <c r="B7" s="17"/>
      <c r="C7" s="14">
        <v>1</v>
      </c>
      <c r="D7" s="14">
        <v>1</v>
      </c>
      <c r="E7" s="24">
        <v>0</v>
      </c>
    </row>
    <row r="8" spans="1:5" x14ac:dyDescent="0.25">
      <c r="A8" s="22" t="s">
        <v>1206</v>
      </c>
      <c r="B8" s="17"/>
      <c r="C8" s="14">
        <v>5</v>
      </c>
      <c r="D8" s="14">
        <v>1</v>
      </c>
      <c r="E8" s="24">
        <v>4</v>
      </c>
    </row>
    <row r="9" spans="1:5" x14ac:dyDescent="0.25">
      <c r="A9" s="22" t="s">
        <v>635</v>
      </c>
      <c r="B9" s="17"/>
      <c r="C9" s="18"/>
      <c r="D9" s="18"/>
      <c r="E9" s="23"/>
    </row>
    <row r="10" spans="1:5" x14ac:dyDescent="0.25">
      <c r="A10" s="22" t="s">
        <v>1207</v>
      </c>
      <c r="B10" s="17"/>
      <c r="C10" s="18"/>
      <c r="D10" s="18"/>
      <c r="E10" s="23"/>
    </row>
    <row r="11" spans="1:5" x14ac:dyDescent="0.25">
      <c r="A11" s="198" t="s">
        <v>976</v>
      </c>
      <c r="B11" s="199"/>
      <c r="C11" s="32">
        <v>8</v>
      </c>
      <c r="D11" s="32">
        <v>2</v>
      </c>
      <c r="E11" s="32">
        <v>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8" t="s">
        <v>976</v>
      </c>
      <c r="B17" s="199"/>
      <c r="C17" s="48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21</v>
      </c>
    </row>
    <row r="22" spans="1:3" x14ac:dyDescent="0.25">
      <c r="A22" s="22" t="s">
        <v>1204</v>
      </c>
      <c r="B22" s="17"/>
      <c r="C22" s="24">
        <v>4</v>
      </c>
    </row>
    <row r="23" spans="1:3" x14ac:dyDescent="0.25">
      <c r="A23" s="22" t="s">
        <v>1205</v>
      </c>
      <c r="B23" s="17"/>
      <c r="C23" s="24">
        <v>3</v>
      </c>
    </row>
    <row r="24" spans="1:3" x14ac:dyDescent="0.25">
      <c r="A24" s="22" t="s">
        <v>1206</v>
      </c>
      <c r="B24" s="17"/>
      <c r="C24" s="24">
        <v>8</v>
      </c>
    </row>
    <row r="25" spans="1:3" x14ac:dyDescent="0.25">
      <c r="A25" s="22" t="s">
        <v>635</v>
      </c>
      <c r="B25" s="17"/>
      <c r="C25" s="24">
        <v>13</v>
      </c>
    </row>
    <row r="26" spans="1:3" x14ac:dyDescent="0.25">
      <c r="A26" s="22" t="s">
        <v>1207</v>
      </c>
      <c r="B26" s="17"/>
      <c r="C26" s="24">
        <v>32</v>
      </c>
    </row>
    <row r="27" spans="1:3" x14ac:dyDescent="0.25">
      <c r="A27" s="198" t="s">
        <v>976</v>
      </c>
      <c r="B27" s="199"/>
      <c r="C27" s="32">
        <v>81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/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75</v>
      </c>
    </row>
    <row r="34" spans="1:3" x14ac:dyDescent="0.25">
      <c r="A34" s="22" t="s">
        <v>1146</v>
      </c>
      <c r="B34" s="17"/>
      <c r="C34" s="24">
        <v>2</v>
      </c>
    </row>
    <row r="35" spans="1:3" x14ac:dyDescent="0.25">
      <c r="A35" s="22" t="s">
        <v>1214</v>
      </c>
      <c r="B35" s="17"/>
      <c r="C35" s="24">
        <v>9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8" t="s">
        <v>976</v>
      </c>
      <c r="B40" s="199"/>
      <c r="C40" s="32">
        <v>86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/>
    </row>
    <row r="45" spans="1:3" x14ac:dyDescent="0.25">
      <c r="A45" s="22" t="s">
        <v>1204</v>
      </c>
      <c r="B45" s="17"/>
      <c r="C45" s="23"/>
    </row>
    <row r="46" spans="1:3" x14ac:dyDescent="0.25">
      <c r="A46" s="22" t="s">
        <v>1205</v>
      </c>
      <c r="B46" s="17"/>
      <c r="C46" s="24">
        <v>2</v>
      </c>
    </row>
    <row r="47" spans="1:3" x14ac:dyDescent="0.25">
      <c r="A47" s="22" t="s">
        <v>1206</v>
      </c>
      <c r="B47" s="17"/>
      <c r="C47" s="24">
        <v>1</v>
      </c>
    </row>
    <row r="48" spans="1:3" x14ac:dyDescent="0.25">
      <c r="A48" s="22" t="s">
        <v>635</v>
      </c>
      <c r="B48" s="17"/>
      <c r="C48" s="23"/>
    </row>
    <row r="49" spans="1:3" x14ac:dyDescent="0.25">
      <c r="A49" s="22" t="s">
        <v>1207</v>
      </c>
      <c r="B49" s="17"/>
      <c r="C49" s="24">
        <v>8</v>
      </c>
    </row>
    <row r="50" spans="1:3" x14ac:dyDescent="0.25">
      <c r="A50" s="198" t="s">
        <v>976</v>
      </c>
      <c r="B50" s="199"/>
      <c r="C50" s="32">
        <v>11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5" t="s">
        <v>1203</v>
      </c>
      <c r="B53" s="13" t="s">
        <v>80</v>
      </c>
      <c r="C53" s="24">
        <v>1</v>
      </c>
    </row>
    <row r="54" spans="1:3" x14ac:dyDescent="0.25">
      <c r="A54" s="177"/>
      <c r="B54" s="13" t="s">
        <v>81</v>
      </c>
      <c r="C54" s="24">
        <v>2</v>
      </c>
    </row>
    <row r="55" spans="1:3" x14ac:dyDescent="0.25">
      <c r="A55" s="175" t="s">
        <v>1204</v>
      </c>
      <c r="B55" s="13" t="s">
        <v>80</v>
      </c>
      <c r="C55" s="23"/>
    </row>
    <row r="56" spans="1:3" x14ac:dyDescent="0.25">
      <c r="A56" s="177"/>
      <c r="B56" s="13" t="s">
        <v>81</v>
      </c>
      <c r="C56" s="23"/>
    </row>
    <row r="57" spans="1:3" x14ac:dyDescent="0.25">
      <c r="A57" s="175" t="s">
        <v>1205</v>
      </c>
      <c r="B57" s="13" t="s">
        <v>80</v>
      </c>
      <c r="C57" s="23"/>
    </row>
    <row r="58" spans="1:3" x14ac:dyDescent="0.25">
      <c r="A58" s="177"/>
      <c r="B58" s="13" t="s">
        <v>81</v>
      </c>
      <c r="C58" s="24">
        <v>1</v>
      </c>
    </row>
    <row r="59" spans="1:3" x14ac:dyDescent="0.25">
      <c r="A59" s="175" t="s">
        <v>1206</v>
      </c>
      <c r="B59" s="13" t="s">
        <v>80</v>
      </c>
      <c r="C59" s="24">
        <v>2</v>
      </c>
    </row>
    <row r="60" spans="1:3" x14ac:dyDescent="0.25">
      <c r="A60" s="177"/>
      <c r="B60" s="13" t="s">
        <v>81</v>
      </c>
      <c r="C60" s="23"/>
    </row>
    <row r="61" spans="1:3" x14ac:dyDescent="0.25">
      <c r="A61" s="175" t="s">
        <v>635</v>
      </c>
      <c r="B61" s="13" t="s">
        <v>80</v>
      </c>
      <c r="C61" s="23"/>
    </row>
    <row r="62" spans="1:3" x14ac:dyDescent="0.25">
      <c r="A62" s="177"/>
      <c r="B62" s="13" t="s">
        <v>81</v>
      </c>
      <c r="C62" s="23"/>
    </row>
    <row r="63" spans="1:3" x14ac:dyDescent="0.25">
      <c r="A63" s="175" t="s">
        <v>1207</v>
      </c>
      <c r="B63" s="13" t="s">
        <v>80</v>
      </c>
      <c r="C63" s="24">
        <v>4</v>
      </c>
    </row>
    <row r="64" spans="1:3" x14ac:dyDescent="0.25">
      <c r="A64" s="177"/>
      <c r="B64" s="13" t="s">
        <v>81</v>
      </c>
      <c r="C64" s="24">
        <v>3</v>
      </c>
    </row>
    <row r="65" spans="1:3" x14ac:dyDescent="0.25">
      <c r="A65" s="198" t="s">
        <v>976</v>
      </c>
      <c r="B65" s="199"/>
      <c r="C65" s="32">
        <v>13</v>
      </c>
    </row>
  </sheetData>
  <sheetProtection algorithmName="SHA-512" hashValue="9VuEBkZXDtO1FkmcKcfcPsca+UVZgSGB1CkWsIhHnUtmkMxnq8aKaOfWBD7O2+PgqOsTx0YVMOWtxGyn6MJPiw==" saltValue="TEzoBFOUY89eJGrkEvrfx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8" t="s">
        <v>1221</v>
      </c>
      <c r="B5" s="49" t="s">
        <v>1222</v>
      </c>
      <c r="C5" s="14">
        <v>14</v>
      </c>
      <c r="D5" s="14">
        <v>0</v>
      </c>
      <c r="E5" s="14">
        <v>0</v>
      </c>
      <c r="F5" s="24">
        <v>0</v>
      </c>
    </row>
    <row r="6" spans="1:6" x14ac:dyDescent="0.25">
      <c r="A6" s="180"/>
      <c r="B6" s="49" t="s">
        <v>1223</v>
      </c>
      <c r="C6" s="14">
        <v>3</v>
      </c>
      <c r="D6" s="14">
        <v>0</v>
      </c>
      <c r="E6" s="14">
        <v>4</v>
      </c>
      <c r="F6" s="24">
        <v>0</v>
      </c>
    </row>
    <row r="7" spans="1:6" x14ac:dyDescent="0.25">
      <c r="A7" s="12" t="s">
        <v>1224</v>
      </c>
      <c r="B7" s="49" t="s">
        <v>1225</v>
      </c>
      <c r="C7" s="18"/>
      <c r="D7" s="18"/>
      <c r="E7" s="18"/>
      <c r="F7" s="23"/>
    </row>
    <row r="8" spans="1:6" ht="22.5" x14ac:dyDescent="0.25">
      <c r="A8" s="178" t="s">
        <v>1226</v>
      </c>
      <c r="B8" s="49" t="s">
        <v>1227</v>
      </c>
      <c r="C8" s="14">
        <v>7</v>
      </c>
      <c r="D8" s="14">
        <v>7</v>
      </c>
      <c r="E8" s="14">
        <v>4</v>
      </c>
      <c r="F8" s="24">
        <v>0</v>
      </c>
    </row>
    <row r="9" spans="1:6" x14ac:dyDescent="0.25">
      <c r="A9" s="179"/>
      <c r="B9" s="49" t="s">
        <v>1228</v>
      </c>
      <c r="C9" s="14">
        <v>0</v>
      </c>
      <c r="D9" s="14">
        <v>1</v>
      </c>
      <c r="E9" s="14">
        <v>0</v>
      </c>
      <c r="F9" s="24">
        <v>0</v>
      </c>
    </row>
    <row r="10" spans="1:6" ht="22.5" x14ac:dyDescent="0.25">
      <c r="A10" s="180"/>
      <c r="B10" s="49" t="s">
        <v>1229</v>
      </c>
      <c r="C10" s="14">
        <v>36</v>
      </c>
      <c r="D10" s="14">
        <v>1</v>
      </c>
      <c r="E10" s="14">
        <v>9</v>
      </c>
      <c r="F10" s="24">
        <v>1</v>
      </c>
    </row>
    <row r="11" spans="1:6" ht="22.5" x14ac:dyDescent="0.25">
      <c r="A11" s="178" t="s">
        <v>1230</v>
      </c>
      <c r="B11" s="49" t="s">
        <v>1231</v>
      </c>
      <c r="C11" s="14">
        <v>1</v>
      </c>
      <c r="D11" s="14">
        <v>0</v>
      </c>
      <c r="E11" s="14">
        <v>0</v>
      </c>
      <c r="F11" s="24">
        <v>0</v>
      </c>
    </row>
    <row r="12" spans="1:6" x14ac:dyDescent="0.25">
      <c r="A12" s="179"/>
      <c r="B12" s="49" t="s">
        <v>1232</v>
      </c>
      <c r="C12" s="18"/>
      <c r="D12" s="18"/>
      <c r="E12" s="18"/>
      <c r="F12" s="23"/>
    </row>
    <row r="13" spans="1:6" ht="22.5" x14ac:dyDescent="0.25">
      <c r="A13" s="180"/>
      <c r="B13" s="49" t="s">
        <v>1233</v>
      </c>
      <c r="C13" s="14">
        <v>6</v>
      </c>
      <c r="D13" s="14">
        <v>2</v>
      </c>
      <c r="E13" s="14">
        <v>0</v>
      </c>
      <c r="F13" s="24">
        <v>0</v>
      </c>
    </row>
    <row r="14" spans="1:6" ht="22.5" x14ac:dyDescent="0.25">
      <c r="A14" s="12" t="s">
        <v>1234</v>
      </c>
      <c r="B14" s="49" t="s">
        <v>1235</v>
      </c>
      <c r="C14" s="14">
        <v>5</v>
      </c>
      <c r="D14" s="14">
        <v>0</v>
      </c>
      <c r="E14" s="14">
        <v>0</v>
      </c>
      <c r="F14" s="24">
        <v>1</v>
      </c>
    </row>
    <row r="15" spans="1:6" x14ac:dyDescent="0.25">
      <c r="A15" s="178" t="s">
        <v>1236</v>
      </c>
      <c r="B15" s="49" t="s">
        <v>1237</v>
      </c>
      <c r="C15" s="14">
        <v>611</v>
      </c>
      <c r="D15" s="14">
        <v>194</v>
      </c>
      <c r="E15" s="14">
        <v>29</v>
      </c>
      <c r="F15" s="24">
        <v>2</v>
      </c>
    </row>
    <row r="16" spans="1:6" x14ac:dyDescent="0.25">
      <c r="A16" s="179"/>
      <c r="B16" s="49" t="s">
        <v>1238</v>
      </c>
      <c r="C16" s="18"/>
      <c r="D16" s="18"/>
      <c r="E16" s="18"/>
      <c r="F16" s="23"/>
    </row>
    <row r="17" spans="1:6" ht="22.5" x14ac:dyDescent="0.25">
      <c r="A17" s="179"/>
      <c r="B17" s="49" t="s">
        <v>1239</v>
      </c>
      <c r="C17" s="14">
        <v>0</v>
      </c>
      <c r="D17" s="14">
        <v>1</v>
      </c>
      <c r="E17" s="14">
        <v>0</v>
      </c>
      <c r="F17" s="24">
        <v>0</v>
      </c>
    </row>
    <row r="18" spans="1:6" x14ac:dyDescent="0.25">
      <c r="A18" s="179"/>
      <c r="B18" s="49" t="s">
        <v>1240</v>
      </c>
      <c r="C18" s="14">
        <v>0</v>
      </c>
      <c r="D18" s="14">
        <v>1</v>
      </c>
      <c r="E18" s="14">
        <v>0</v>
      </c>
      <c r="F18" s="24">
        <v>1</v>
      </c>
    </row>
    <row r="19" spans="1:6" ht="22.5" x14ac:dyDescent="0.25">
      <c r="A19" s="180"/>
      <c r="B19" s="49" t="s">
        <v>1241</v>
      </c>
      <c r="C19" s="14">
        <v>1</v>
      </c>
      <c r="D19" s="14">
        <v>0</v>
      </c>
      <c r="E19" s="14">
        <v>0</v>
      </c>
      <c r="F19" s="24">
        <v>0</v>
      </c>
    </row>
    <row r="20" spans="1:6" x14ac:dyDescent="0.25">
      <c r="A20" s="12" t="s">
        <v>1242</v>
      </c>
      <c r="B20" s="49" t="s">
        <v>1243</v>
      </c>
      <c r="C20" s="14">
        <v>0</v>
      </c>
      <c r="D20" s="14">
        <v>0</v>
      </c>
      <c r="E20" s="14">
        <v>2</v>
      </c>
      <c r="F20" s="24">
        <v>0</v>
      </c>
    </row>
    <row r="21" spans="1:6" ht="22.5" x14ac:dyDescent="0.25">
      <c r="A21" s="12" t="s">
        <v>1244</v>
      </c>
      <c r="B21" s="49" t="s">
        <v>1245</v>
      </c>
      <c r="C21" s="18"/>
      <c r="D21" s="18"/>
      <c r="E21" s="18"/>
      <c r="F21" s="23"/>
    </row>
    <row r="22" spans="1:6" x14ac:dyDescent="0.25">
      <c r="A22" s="198" t="s">
        <v>976</v>
      </c>
      <c r="B22" s="199"/>
      <c r="C22" s="32">
        <v>684</v>
      </c>
      <c r="D22" s="32">
        <v>207</v>
      </c>
      <c r="E22" s="32">
        <v>48</v>
      </c>
      <c r="F22" s="32">
        <v>5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5</v>
      </c>
    </row>
    <row r="26" spans="1:6" x14ac:dyDescent="0.25">
      <c r="A26" s="22" t="s">
        <v>113</v>
      </c>
      <c r="B26" s="17"/>
      <c r="C26" s="23"/>
    </row>
    <row r="27" spans="1:6" x14ac:dyDescent="0.25">
      <c r="A27" s="22" t="s">
        <v>1079</v>
      </c>
      <c r="B27" s="17"/>
      <c r="C27" s="24">
        <v>5</v>
      </c>
    </row>
    <row r="28" spans="1:6" x14ac:dyDescent="0.25">
      <c r="A28" s="198" t="s">
        <v>976</v>
      </c>
      <c r="B28" s="199"/>
      <c r="C28" s="32">
        <v>10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31</v>
      </c>
    </row>
    <row r="33" spans="1:3" x14ac:dyDescent="0.25">
      <c r="A33" s="22" t="s">
        <v>1248</v>
      </c>
      <c r="B33" s="17"/>
      <c r="C33" s="24">
        <v>8</v>
      </c>
    </row>
    <row r="34" spans="1:3" x14ac:dyDescent="0.25">
      <c r="A34" s="22" t="s">
        <v>81</v>
      </c>
      <c r="B34" s="17"/>
      <c r="C34" s="24">
        <v>12</v>
      </c>
    </row>
    <row r="35" spans="1:3" x14ac:dyDescent="0.25">
      <c r="A35" s="198" t="s">
        <v>976</v>
      </c>
      <c r="B35" s="199"/>
      <c r="C35" s="32">
        <v>51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89</v>
      </c>
    </row>
    <row r="40" spans="1:3" x14ac:dyDescent="0.25">
      <c r="A40" s="22" t="s">
        <v>1251</v>
      </c>
      <c r="B40" s="17"/>
      <c r="C40" s="24">
        <v>39</v>
      </c>
    </row>
    <row r="41" spans="1:3" x14ac:dyDescent="0.25">
      <c r="A41" s="198" t="s">
        <v>976</v>
      </c>
      <c r="B41" s="199"/>
      <c r="C41" s="32">
        <v>128</v>
      </c>
    </row>
    <row r="42" spans="1:3" ht="15.95" customHeight="1" x14ac:dyDescent="0.25"/>
  </sheetData>
  <sheetProtection algorithmName="SHA-512" hashValue="t+uzH1IUA2zcU6FJNdTbQTzitGh3NVSJx3Hf7/rc8uU91G2qbU1ToXgd3S9SPC7C+G7R9FIA4rGlLvgZ+73XrQ==" saltValue="Ze9enI/p87yrTC84OThzU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1254</v>
      </c>
      <c r="B5" s="13" t="s">
        <v>1255</v>
      </c>
      <c r="C5" s="14">
        <v>455</v>
      </c>
      <c r="D5" s="18"/>
      <c r="E5" s="15">
        <v>0</v>
      </c>
    </row>
    <row r="6" spans="1:5" x14ac:dyDescent="0.25">
      <c r="A6" s="179"/>
      <c r="B6" s="13" t="s">
        <v>1256</v>
      </c>
      <c r="C6" s="14">
        <v>90</v>
      </c>
      <c r="D6" s="18"/>
      <c r="E6" s="15">
        <v>0</v>
      </c>
    </row>
    <row r="7" spans="1:5" x14ac:dyDescent="0.25">
      <c r="A7" s="180"/>
      <c r="B7" s="13" t="s">
        <v>1257</v>
      </c>
      <c r="C7" s="14">
        <v>34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8" t="s">
        <v>1259</v>
      </c>
      <c r="B11" s="13" t="s">
        <v>1260</v>
      </c>
      <c r="C11" s="14">
        <v>5</v>
      </c>
      <c r="D11" s="18"/>
      <c r="E11" s="15">
        <v>0</v>
      </c>
    </row>
    <row r="12" spans="1:5" x14ac:dyDescent="0.25">
      <c r="A12" s="179"/>
      <c r="B12" s="13" t="s">
        <v>1261</v>
      </c>
      <c r="C12" s="14">
        <v>8</v>
      </c>
      <c r="D12" s="18"/>
      <c r="E12" s="15">
        <v>0</v>
      </c>
    </row>
    <row r="13" spans="1:5" x14ac:dyDescent="0.25">
      <c r="A13" s="179"/>
      <c r="B13" s="13" t="s">
        <v>1262</v>
      </c>
      <c r="C13" s="14">
        <v>45</v>
      </c>
      <c r="D13" s="18"/>
      <c r="E13" s="15">
        <v>0</v>
      </c>
    </row>
    <row r="14" spans="1:5" x14ac:dyDescent="0.25">
      <c r="A14" s="179"/>
      <c r="B14" s="13" t="s">
        <v>1263</v>
      </c>
      <c r="C14" s="14">
        <v>69</v>
      </c>
      <c r="D14" s="18"/>
      <c r="E14" s="15">
        <v>0</v>
      </c>
    </row>
    <row r="15" spans="1:5" x14ac:dyDescent="0.25">
      <c r="A15" s="179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1265</v>
      </c>
      <c r="C16" s="14">
        <v>11</v>
      </c>
      <c r="D16" s="18"/>
      <c r="E16" s="15">
        <v>0</v>
      </c>
    </row>
    <row r="17" spans="1:5" x14ac:dyDescent="0.25">
      <c r="A17" s="179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9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80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8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9"/>
      <c r="B24" s="13" t="s">
        <v>1272</v>
      </c>
      <c r="C24" s="14">
        <v>14</v>
      </c>
      <c r="D24" s="18"/>
      <c r="E24" s="15">
        <v>0</v>
      </c>
    </row>
    <row r="25" spans="1:5" x14ac:dyDescent="0.25">
      <c r="A25" s="179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80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8" t="s">
        <v>1275</v>
      </c>
      <c r="B30" s="13" t="s">
        <v>1276</v>
      </c>
      <c r="C30" s="14">
        <v>6</v>
      </c>
      <c r="D30" s="18"/>
      <c r="E30" s="15">
        <v>0</v>
      </c>
    </row>
    <row r="31" spans="1:5" x14ac:dyDescent="0.25">
      <c r="A31" s="179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80"/>
      <c r="B32" s="13" t="s">
        <v>1278</v>
      </c>
      <c r="C32" s="14">
        <v>5</v>
      </c>
      <c r="D32" s="18"/>
      <c r="E32" s="15">
        <v>0</v>
      </c>
    </row>
  </sheetData>
  <sheetProtection algorithmName="SHA-512" hashValue="05sOQey1stHo1zB5NMYQBq3CEOgjekGneJ6LW5KTdZMRKV+Y8v7NOcE/vpNnMm9yNC4IxkodDzyGZoDRfHx3Ng==" saltValue="9puEMNDyyahs2bzdqmZsq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9"/>
      <c r="B6" s="13" t="s">
        <v>1283</v>
      </c>
      <c r="C6" s="14">
        <v>1</v>
      </c>
      <c r="D6" s="18"/>
      <c r="E6" s="15">
        <v>0</v>
      </c>
    </row>
    <row r="7" spans="1:5" x14ac:dyDescent="0.25">
      <c r="A7" s="179"/>
      <c r="B7" s="13" t="s">
        <v>1284</v>
      </c>
      <c r="C7" s="14">
        <v>3</v>
      </c>
      <c r="D7" s="18"/>
      <c r="E7" s="15">
        <v>0</v>
      </c>
    </row>
    <row r="8" spans="1:5" x14ac:dyDescent="0.25">
      <c r="A8" s="179"/>
      <c r="B8" s="13" t="s">
        <v>1285</v>
      </c>
      <c r="C8" s="14">
        <v>6</v>
      </c>
      <c r="D8" s="18"/>
      <c r="E8" s="15">
        <v>0</v>
      </c>
    </row>
    <row r="9" spans="1:5" x14ac:dyDescent="0.25">
      <c r="A9" s="179"/>
      <c r="B9" s="13" t="s">
        <v>1286</v>
      </c>
      <c r="C9" s="14">
        <v>3</v>
      </c>
      <c r="D9" s="18"/>
      <c r="E9" s="15">
        <v>0</v>
      </c>
    </row>
    <row r="10" spans="1:5" x14ac:dyDescent="0.25">
      <c r="A10" s="179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9"/>
      <c r="B11" s="13" t="s">
        <v>1288</v>
      </c>
      <c r="C11" s="14">
        <v>71</v>
      </c>
      <c r="D11" s="18"/>
      <c r="E11" s="15">
        <v>0</v>
      </c>
    </row>
    <row r="12" spans="1:5" x14ac:dyDescent="0.25">
      <c r="A12" s="179"/>
      <c r="B12" s="13" t="s">
        <v>1289</v>
      </c>
      <c r="C12" s="14">
        <v>10</v>
      </c>
      <c r="D12" s="18"/>
      <c r="E12" s="15">
        <v>0</v>
      </c>
    </row>
    <row r="13" spans="1:5" x14ac:dyDescent="0.25">
      <c r="A13" s="179"/>
      <c r="B13" s="13" t="s">
        <v>1290</v>
      </c>
      <c r="C13" s="14">
        <v>2</v>
      </c>
      <c r="D13" s="18"/>
      <c r="E13" s="15">
        <v>0</v>
      </c>
    </row>
    <row r="14" spans="1:5" x14ac:dyDescent="0.25">
      <c r="A14" s="179"/>
      <c r="B14" s="13" t="s">
        <v>1291</v>
      </c>
      <c r="C14" s="14">
        <v>1</v>
      </c>
      <c r="D14" s="18"/>
      <c r="E14" s="15">
        <v>0</v>
      </c>
    </row>
    <row r="15" spans="1:5" x14ac:dyDescent="0.25">
      <c r="A15" s="179"/>
      <c r="B15" s="13" t="s">
        <v>1292</v>
      </c>
      <c r="C15" s="14">
        <v>1</v>
      </c>
      <c r="D15" s="18"/>
      <c r="E15" s="15">
        <v>0</v>
      </c>
    </row>
    <row r="16" spans="1:5" x14ac:dyDescent="0.25">
      <c r="A16" s="180"/>
      <c r="B16" s="13" t="s">
        <v>110</v>
      </c>
      <c r="C16" s="14">
        <v>28</v>
      </c>
      <c r="D16" s="18"/>
      <c r="E16" s="15">
        <v>0</v>
      </c>
    </row>
  </sheetData>
  <sheetProtection algorithmName="SHA-512" hashValue="4LJ8wYG3ZHqnAZHubzobWBs6alJLcl+yoznt5+ehWahVRawiMXz0lSpKboGLRQKV1QWEzltFO6Z1yMLMhxn+/w==" saltValue="xioXGeK1cocnKvzwtejR0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8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49" t="s">
        <v>1047</v>
      </c>
      <c r="C5" s="53">
        <v>4</v>
      </c>
      <c r="D5" s="53">
        <v>0</v>
      </c>
      <c r="E5" s="53">
        <v>6</v>
      </c>
      <c r="F5" s="53">
        <v>3</v>
      </c>
      <c r="G5" s="53">
        <v>0</v>
      </c>
      <c r="H5" s="53">
        <v>12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49" t="s">
        <v>1306</v>
      </c>
      <c r="C6" s="53">
        <v>0</v>
      </c>
      <c r="D6" s="53">
        <v>0</v>
      </c>
      <c r="E6" s="53">
        <v>4</v>
      </c>
      <c r="F6" s="53">
        <v>2</v>
      </c>
      <c r="G6" s="53">
        <v>0</v>
      </c>
      <c r="H6" s="53">
        <v>4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49" t="s">
        <v>1311</v>
      </c>
      <c r="C10" s="53">
        <v>3</v>
      </c>
      <c r="D10" s="53">
        <v>0</v>
      </c>
      <c r="E10" s="53">
        <v>1</v>
      </c>
      <c r="F10" s="53">
        <v>1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49" t="s">
        <v>1325</v>
      </c>
      <c r="C24" s="53">
        <v>0</v>
      </c>
      <c r="D24" s="53">
        <v>0</v>
      </c>
      <c r="E24" s="53">
        <v>1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2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49" t="s">
        <v>1373</v>
      </c>
      <c r="C72" s="53">
        <v>0</v>
      </c>
      <c r="D72" s="53">
        <v>0</v>
      </c>
      <c r="E72" s="53">
        <v>0</v>
      </c>
      <c r="F72" s="53">
        <v>1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49" t="s">
        <v>1381</v>
      </c>
      <c r="C80" s="53">
        <v>0</v>
      </c>
      <c r="D80" s="53">
        <v>0</v>
      </c>
      <c r="E80" s="53">
        <v>0</v>
      </c>
      <c r="F80" s="53">
        <v>2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1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49" t="s">
        <v>1460</v>
      </c>
      <c r="C159" s="53">
        <v>0</v>
      </c>
      <c r="D159" s="53">
        <v>0</v>
      </c>
      <c r="E159" s="53">
        <v>1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49" t="s">
        <v>1487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1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49" t="s">
        <v>1488</v>
      </c>
      <c r="C187" s="53">
        <v>1</v>
      </c>
      <c r="D187" s="53">
        <v>0</v>
      </c>
      <c r="E187" s="53">
        <v>3</v>
      </c>
      <c r="F187" s="53">
        <v>0</v>
      </c>
      <c r="G187" s="53">
        <v>0</v>
      </c>
      <c r="H187" s="53">
        <v>1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2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49" t="s">
        <v>1563</v>
      </c>
      <c r="C261" s="53">
        <v>0</v>
      </c>
      <c r="D261" s="53">
        <v>0</v>
      </c>
      <c r="E261" s="53">
        <v>1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49" t="s">
        <v>1564</v>
      </c>
      <c r="C262" s="53">
        <v>4</v>
      </c>
      <c r="D262" s="53">
        <v>0</v>
      </c>
      <c r="E262" s="53">
        <v>4</v>
      </c>
      <c r="F262" s="53">
        <v>2</v>
      </c>
      <c r="G262" s="53">
        <v>0</v>
      </c>
      <c r="H262" s="53">
        <v>4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2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49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49" t="s">
        <v>1580</v>
      </c>
      <c r="C279" s="53">
        <v>0</v>
      </c>
      <c r="D279" s="53">
        <v>0</v>
      </c>
      <c r="E279" s="53">
        <v>0</v>
      </c>
      <c r="F279" s="53">
        <v>1</v>
      </c>
      <c r="G279" s="53">
        <v>0</v>
      </c>
      <c r="H279" s="53">
        <v>2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49" t="s">
        <v>1585</v>
      </c>
      <c r="C284" s="53">
        <v>0</v>
      </c>
      <c r="D284" s="53">
        <v>0</v>
      </c>
      <c r="E284" s="53">
        <v>1</v>
      </c>
      <c r="F284" s="53">
        <v>0</v>
      </c>
      <c r="G284" s="53">
        <v>0</v>
      </c>
      <c r="H284" s="53">
        <v>1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49" t="s">
        <v>946</v>
      </c>
      <c r="C285" s="53">
        <v>0</v>
      </c>
      <c r="D285" s="53">
        <v>0</v>
      </c>
      <c r="E285" s="53">
        <v>1</v>
      </c>
      <c r="F285" s="53">
        <v>1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10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0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1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QiH+jd3GMVxd5jg+pDZer7tm7o4Ln5ofvP0c7/hCearDO4w6R+UpWYyLMlfu6l9Q/SJFKLWIEv90J0yRecjrVQ==" saltValue="vqrT2X5YLoGaghD2aWXop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5975-5709-4EF1-B3E0-9BC6A9781429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13671</v>
      </c>
      <c r="D7" s="121">
        <f>SUM(DatosGenerales!C15:C19)</f>
        <v>3173</v>
      </c>
      <c r="E7" s="120">
        <f>SUM(DatosGenerales!C12:C14)</f>
        <v>10953</v>
      </c>
      <c r="I7" s="122">
        <f>DatosGenerales!C31</f>
        <v>1394</v>
      </c>
      <c r="J7" s="121">
        <f>DatosGenerales!C32</f>
        <v>276</v>
      </c>
      <c r="K7" s="120">
        <f>SUM(DatosGenerales!C33:C34)</f>
        <v>27</v>
      </c>
      <c r="L7" s="121">
        <f>DatosGenerales!C36</f>
        <v>809</v>
      </c>
      <c r="M7" s="120">
        <f>DatosGenerales!C95</f>
        <v>529</v>
      </c>
      <c r="N7" s="123">
        <f>L7-M7</f>
        <v>280</v>
      </c>
      <c r="O7" s="123"/>
      <c r="Q7" s="122">
        <f>DatosGenerales!C36</f>
        <v>809</v>
      </c>
      <c r="R7" s="121">
        <f>DatosGenerales!C49</f>
        <v>1356</v>
      </c>
      <c r="S7" s="121">
        <f>DatosGenerales!C50</f>
        <v>60</v>
      </c>
      <c r="T7" s="121">
        <f>DatosGenerales!C62</f>
        <v>20</v>
      </c>
      <c r="U7" s="121">
        <f>DatosGenerales!C78</f>
        <v>1</v>
      </c>
      <c r="V7" s="124">
        <f>SUM(Q7:U7)</f>
        <v>2246</v>
      </c>
      <c r="Z7" s="122">
        <f>SUM(DatosGenerales!C106,DatosGenerales!C107,DatosGenerales!C109)</f>
        <v>830</v>
      </c>
      <c r="AA7" s="121">
        <f>SUM(DatosGenerales!C108,DatosGenerales!C110)</f>
        <v>811</v>
      </c>
      <c r="AB7" s="121">
        <f>DatosGenerales!C106</f>
        <v>788</v>
      </c>
      <c r="AC7" s="124">
        <f>DatosGenerales!C107</f>
        <v>13</v>
      </c>
      <c r="AH7" s="122">
        <f>SUM(DatosGenerales!C115,DatosGenerales!C116,DatosGenerales!C118)</f>
        <v>44</v>
      </c>
      <c r="AI7" s="121">
        <f>SUM(DatosGenerales!C117,DatosGenerales!C119)</f>
        <v>40</v>
      </c>
      <c r="AJ7" s="121">
        <f>DatosGenerales!C115</f>
        <v>40</v>
      </c>
      <c r="AK7" s="124">
        <f>DatosGenerales!C116</f>
        <v>4</v>
      </c>
      <c r="AP7" s="122">
        <f>SUM(DatosGenerales!C135:C136)</f>
        <v>90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9</v>
      </c>
      <c r="AW7" s="121">
        <f>DatosGenerales!C146</f>
        <v>45</v>
      </c>
      <c r="AX7" s="121">
        <f>DatosGenerales!C147</f>
        <v>10</v>
      </c>
      <c r="AY7" s="121">
        <f>DatosGenerales!C148</f>
        <v>11</v>
      </c>
      <c r="AZ7" s="121">
        <f>DatosGenerales!C149</f>
        <v>50</v>
      </c>
      <c r="BA7" s="124">
        <f>DatosGenerales!C150</f>
        <v>1</v>
      </c>
      <c r="BE7" s="122">
        <f>DatosGenerales!C151</f>
        <v>68</v>
      </c>
      <c r="BF7" s="121">
        <f>DatosGenerales!C152</f>
        <v>147</v>
      </c>
      <c r="BG7" s="124">
        <f>DatosGenerales!C154</f>
        <v>13</v>
      </c>
      <c r="BK7" s="122">
        <f>SUM(DatosGenerales!C307:C321)</f>
        <v>1915</v>
      </c>
      <c r="BL7" s="121">
        <f>SUM(DatosGenerales!C304:C306)</f>
        <v>19</v>
      </c>
      <c r="BM7" s="121">
        <f>SUM(DatosGenerales!C322:C354)</f>
        <v>357</v>
      </c>
      <c r="BN7" s="121">
        <f>SUM(DatosGenerales!C299)</f>
        <v>22</v>
      </c>
      <c r="BO7" s="121">
        <f>SUM(DatosGenerales!C366:C374)</f>
        <v>64</v>
      </c>
      <c r="BP7" s="121">
        <f>SUM(DatosGenerales!C296:C298)</f>
        <v>0</v>
      </c>
      <c r="BQ7" s="121">
        <f>SUM(DatosGenerales!C355:C365)</f>
        <v>2</v>
      </c>
      <c r="BR7" s="121">
        <f>SUM(DatosGenerales!C300:C302)</f>
        <v>22</v>
      </c>
      <c r="BS7" s="124">
        <f>SUM(DatosGenerales!C293:C295)</f>
        <v>318</v>
      </c>
      <c r="BT7" s="124">
        <f>SUM(DatosGenerales!C303)</f>
        <v>0</v>
      </c>
      <c r="BU7" s="124">
        <f>SUM(DatosGenerales!C375:C387)</f>
        <v>127</v>
      </c>
      <c r="BV7" s="124">
        <f>SUM(DatosGenerales!C388:C409)</f>
        <v>1649</v>
      </c>
      <c r="BY7" s="122">
        <f>DatosGenerales!C246</f>
        <v>520</v>
      </c>
      <c r="BZ7" s="121">
        <f>DatosGenerales!C247</f>
        <v>265</v>
      </c>
      <c r="CA7" s="124">
        <f>DatosGenerales!C248</f>
        <v>348</v>
      </c>
      <c r="CF7" s="122">
        <f>DatosGenerales!C255</f>
        <v>186</v>
      </c>
      <c r="CG7" s="124">
        <f>DatosGenerales!C258</f>
        <v>87</v>
      </c>
      <c r="CM7" s="122">
        <f>DatosGenerales!C40</f>
        <v>2790</v>
      </c>
      <c r="CN7" s="124">
        <f>DatosGenerales!C41</f>
        <v>2007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370</v>
      </c>
      <c r="BL53" s="132">
        <f>SUM(DatosGenerales!C321,DatosGenerales!C310,DatosGenerales!C319)</f>
        <v>558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19</v>
      </c>
      <c r="BL66" s="132">
        <f>SUM(DatosGenerales!C309:C310)</f>
        <v>560</v>
      </c>
      <c r="BM66" s="132">
        <f>SUM(DatosGenerales!C318:C319)</f>
        <v>349</v>
      </c>
      <c r="BN66" s="132"/>
      <c r="BO66" s="119"/>
      <c r="BP66" s="119"/>
      <c r="BQ66" s="119"/>
      <c r="BR66" s="119"/>
      <c r="BS66" s="119"/>
    </row>
  </sheetData>
  <sheetProtection algorithmName="SHA-512" hashValue="FniGKq+P9u0ZSyCuS+4+UP3rLLPCRwtRP30PRIrkOAyFaVo7yPPD+T3CFnh/7XKFW3tQiYzC/hWZjp6zDTe3ug==" saltValue="wMSAKR6Oj/7/zkJbybTvl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6153-949E-4BC4-BB07-535231B3A14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h1O9g2+c8QD4H4W3zLdD/oZ+CSk2EWZgjv9Kqf4WNdGo4x4ddh9VN0HG3GjaIe6XatXoYtFrmgoID5gUavuOsg==" saltValue="RMGM40p73Xo4ddLY/x/li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5ADE-B973-4881-A783-FFFA043F0AFF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69</v>
      </c>
    </row>
    <row r="8" spans="1:50" s="119" customFormat="1" ht="14.85" customHeight="1" x14ac:dyDescent="0.25">
      <c r="C8" s="207"/>
      <c r="D8" s="121">
        <f>DatosMenores!C56</f>
        <v>784</v>
      </c>
      <c r="E8" s="121">
        <f>DatosMenores!C57</f>
        <v>95</v>
      </c>
      <c r="F8" s="121">
        <f>DatosMenores!C58</f>
        <v>39</v>
      </c>
      <c r="G8" s="121">
        <f>DatosMenores!C59</f>
        <v>381</v>
      </c>
      <c r="H8" s="120">
        <f>DatosMenores!C60</f>
        <v>8</v>
      </c>
      <c r="I8" s="103"/>
      <c r="L8" s="120">
        <f>DatosMenores!C48</f>
        <v>9</v>
      </c>
      <c r="M8" s="121">
        <f>DatosMenores!C49</f>
        <v>31</v>
      </c>
      <c r="N8" s="121">
        <f>DatosMenores!C50</f>
        <v>138</v>
      </c>
      <c r="O8" s="121">
        <f>DatosMenores!C51</f>
        <v>12</v>
      </c>
      <c r="P8" s="120">
        <f>DatosMenores!C52</f>
        <v>0</v>
      </c>
      <c r="S8" s="120">
        <f>DatosMenores!C28</f>
        <v>176</v>
      </c>
      <c r="T8" s="121">
        <f>SUM(DatosMenores!C29:C32)</f>
        <v>21</v>
      </c>
      <c r="U8" s="121">
        <f>DatosMenores!C33</f>
        <v>21</v>
      </c>
      <c r="V8" s="121">
        <f>DatosMenores!C34</f>
        <v>83</v>
      </c>
      <c r="W8" s="121">
        <f>DatosMenores!C35</f>
        <v>9</v>
      </c>
      <c r="X8" s="121">
        <f>DatosMenores!C36</f>
        <v>0</v>
      </c>
      <c r="Y8" s="121">
        <f>DatosMenores!C38</f>
        <v>14</v>
      </c>
      <c r="Z8" s="121">
        <f>DatosMenores!C37</f>
        <v>16</v>
      </c>
      <c r="AA8" s="120">
        <f>DatosMenores!C39</f>
        <v>82</v>
      </c>
      <c r="AC8" s="105"/>
      <c r="AE8" s="122">
        <f>DatosMenores!C5</f>
        <v>0</v>
      </c>
      <c r="AF8" s="121">
        <f>DatosMenores!C6</f>
        <v>9</v>
      </c>
      <c r="AG8" s="121">
        <f>DatosMenores!C7</f>
        <v>1</v>
      </c>
      <c r="AH8" s="121">
        <f>DatosMenores!C8</f>
        <v>8</v>
      </c>
      <c r="AI8" s="121">
        <f>DatosMenores!C9</f>
        <v>7</v>
      </c>
      <c r="AJ8" s="120">
        <f>DatosMenores!C10</f>
        <v>10</v>
      </c>
      <c r="AK8" s="121">
        <f>DatosMenores!C11</f>
        <v>1</v>
      </c>
      <c r="AL8" s="121">
        <f>DatosMenores!C12</f>
        <v>4</v>
      </c>
      <c r="AM8" s="120">
        <f>DatosMenores!C13</f>
        <v>1</v>
      </c>
      <c r="AN8" s="105"/>
      <c r="AP8" s="122">
        <f>DatosMenores!C69</f>
        <v>69</v>
      </c>
      <c r="AQ8" s="122">
        <f>DatosMenores!C70</f>
        <v>8</v>
      </c>
      <c r="AR8" s="121">
        <f>DatosMenores!C71</f>
        <v>45</v>
      </c>
      <c r="AS8" s="121">
        <f>DatosMenores!C74</f>
        <v>2</v>
      </c>
      <c r="AT8" s="121">
        <f>DatosMenores!C75</f>
        <v>19</v>
      </c>
      <c r="AU8" s="120">
        <f>DatosMenores!C76</f>
        <v>34</v>
      </c>
      <c r="AW8" s="143" t="s">
        <v>1657</v>
      </c>
      <c r="AX8" s="144">
        <f>DatosMenores!C70</f>
        <v>8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45</v>
      </c>
    </row>
    <row r="10" spans="1:50" ht="29.85" customHeight="1" x14ac:dyDescent="0.25">
      <c r="C10" s="207"/>
      <c r="D10" s="120">
        <f>DatosMenores!C61</f>
        <v>271</v>
      </c>
      <c r="E10" s="121">
        <f>DatosMenores!C62</f>
        <v>20</v>
      </c>
      <c r="F10" s="124">
        <f>DatosMenores!C63</f>
        <v>6</v>
      </c>
      <c r="G10" s="124">
        <f>DatosMenores!C64</f>
        <v>192</v>
      </c>
      <c r="H10" s="124">
        <f>DatosMenores!C65</f>
        <v>53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8</v>
      </c>
      <c r="AH11" s="121">
        <f>DatosMenores!C17</f>
        <v>25</v>
      </c>
      <c r="AI11" s="121">
        <f>DatosMenores!C18</f>
        <v>3</v>
      </c>
      <c r="AJ11" s="121">
        <f>DatosMenores!C20</f>
        <v>10</v>
      </c>
      <c r="AK11" s="121">
        <f>DatosMenores!C21</f>
        <v>0</v>
      </c>
      <c r="AL11" s="120">
        <f>DatosMenores!C19</f>
        <v>54</v>
      </c>
      <c r="AP11" s="122">
        <f>DatosMenores!C78</f>
        <v>0</v>
      </c>
      <c r="AQ11" s="121">
        <f>DatosMenores!C77</f>
        <v>0</v>
      </c>
      <c r="AR11" s="121">
        <f>DatosMenores!C79</f>
        <v>0</v>
      </c>
      <c r="AS11" s="122">
        <f>DatosMenores!C72</f>
        <v>0</v>
      </c>
      <c r="AT11" s="120">
        <f>DatosMenores!C73</f>
        <v>8</v>
      </c>
      <c r="AW11" s="143" t="s">
        <v>1799</v>
      </c>
      <c r="AX11" s="144">
        <f>DatosMenores!C73</f>
        <v>8</v>
      </c>
    </row>
    <row r="12" spans="1:50" ht="12.75" customHeight="1" x14ac:dyDescent="0.25">
      <c r="AW12" s="143" t="s">
        <v>1659</v>
      </c>
      <c r="AX12" s="144">
        <f>DatosMenores!C74</f>
        <v>2</v>
      </c>
    </row>
    <row r="13" spans="1:50" ht="12.75" customHeight="1" x14ac:dyDescent="0.25">
      <c r="AW13" s="143" t="s">
        <v>1040</v>
      </c>
      <c r="AX13" s="144">
        <f>DatosMenores!C75</f>
        <v>19</v>
      </c>
    </row>
    <row r="14" spans="1:50" ht="12.75" customHeight="1" x14ac:dyDescent="0.25">
      <c r="AW14" s="143" t="s">
        <v>1660</v>
      </c>
      <c r="AX14" s="144">
        <f>DatosMenores!C76</f>
        <v>34</v>
      </c>
    </row>
    <row r="15" spans="1:50" ht="12.75" customHeight="1" x14ac:dyDescent="0.25">
      <c r="AW15" s="143" t="s">
        <v>1661</v>
      </c>
      <c r="AX15" s="144">
        <f>DatosMenores!C77</f>
        <v>0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FB8venMFe0MBp63rPiGaJujbgwms6jXgX+4TMeB+aGZzuwpudUgXzhIYCjEzruHWmzr3d2kGu9vsh3R9LrWPIA==" saltValue="f8SY2WpqqwMBAUqoMOBZc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D0A6D-30BB-4EA0-B5FF-BEFB6C53DF02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20</v>
      </c>
      <c r="F4" s="157" t="s">
        <v>1807</v>
      </c>
      <c r="G4" s="159">
        <f>DatosViolenciaDoméstica!E67</f>
        <v>39</v>
      </c>
      <c r="H4" s="160"/>
    </row>
    <row r="5" spans="1:30" x14ac:dyDescent="0.2">
      <c r="C5" s="157" t="s">
        <v>12</v>
      </c>
      <c r="D5" s="158">
        <f>DatosViolenciaDoméstica!C6</f>
        <v>440</v>
      </c>
      <c r="F5" s="157" t="s">
        <v>1808</v>
      </c>
      <c r="G5" s="161">
        <f>DatosViolenciaDoméstica!F67</f>
        <v>53</v>
      </c>
      <c r="H5" s="160"/>
    </row>
    <row r="6" spans="1:30" x14ac:dyDescent="0.2">
      <c r="C6" s="157" t="s">
        <v>1809</v>
      </c>
      <c r="D6" s="158">
        <f>DatosViolenciaDoméstica!C7</f>
        <v>95</v>
      </c>
    </row>
    <row r="7" spans="1:30" x14ac:dyDescent="0.2">
      <c r="C7" s="157" t="s">
        <v>59</v>
      </c>
      <c r="D7" s="158">
        <f>DatosViolenciaDoméstica!C8</f>
        <v>4</v>
      </c>
    </row>
    <row r="8" spans="1:30" x14ac:dyDescent="0.2">
      <c r="C8" s="157" t="s">
        <v>1810</v>
      </c>
      <c r="D8" s="158">
        <f>DatosViolenciaDoméstica!C9</f>
        <v>6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L1BdzmcdkAMI15LIorVePgPV8s7nbI8v3z5+8INQG+XOiOr1Z1KoDfgU6F1Fi+lSysbYYvc0nHrKvCHvVeWW9A==" saltValue="Ho6QcfNmnqqvDSwB+mi/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90E4-BC12-47F8-8A2D-25AD81023C39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972</v>
      </c>
      <c r="F4" s="157" t="s">
        <v>1807</v>
      </c>
      <c r="G4" s="159">
        <f>DatosViolenciaGénero!E82</f>
        <v>180</v>
      </c>
      <c r="H4" s="160"/>
    </row>
    <row r="5" spans="1:30" x14ac:dyDescent="0.2">
      <c r="C5" s="157" t="s">
        <v>39</v>
      </c>
      <c r="D5" s="158">
        <f>DatosViolenciaGénero!C5</f>
        <v>721</v>
      </c>
      <c r="F5" s="157" t="s">
        <v>1808</v>
      </c>
      <c r="G5" s="159">
        <f>DatosViolenciaGénero!F82</f>
        <v>267</v>
      </c>
      <c r="H5" s="160"/>
    </row>
    <row r="6" spans="1:30" x14ac:dyDescent="0.2">
      <c r="C6" s="157" t="s">
        <v>1809</v>
      </c>
      <c r="D6" s="168">
        <f>DatosViolenciaGénero!C8</f>
        <v>120</v>
      </c>
    </row>
    <row r="7" spans="1:30" x14ac:dyDescent="0.2">
      <c r="C7" s="157" t="s">
        <v>59</v>
      </c>
      <c r="D7" s="168">
        <f>DatosViolenciaGénero!C9</f>
        <v>3</v>
      </c>
    </row>
    <row r="8" spans="1:30" x14ac:dyDescent="0.2">
      <c r="C8" s="157" t="s">
        <v>1813</v>
      </c>
      <c r="D8" s="158">
        <f>DatosViolenciaGénero!C11</f>
        <v>2</v>
      </c>
    </row>
    <row r="9" spans="1:30" x14ac:dyDescent="0.2">
      <c r="C9" s="157" t="s">
        <v>1814</v>
      </c>
      <c r="D9" s="158">
        <f>DatosViolenciaGénero!C12</f>
        <v>1</v>
      </c>
    </row>
    <row r="10" spans="1:30" x14ac:dyDescent="0.2">
      <c r="C10" s="157" t="s">
        <v>1806</v>
      </c>
      <c r="D10" s="168">
        <f>DatosViolenciaGénero!C6</f>
        <v>262</v>
      </c>
    </row>
    <row r="11" spans="1:30" x14ac:dyDescent="0.2">
      <c r="C11" s="157" t="s">
        <v>1810</v>
      </c>
      <c r="D11" s="168">
        <f>DatosViolenciaGénero!C10</f>
        <v>3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ktLNR8rdDI1fPeR3qMiHQOFrmbd38QKxD2AChJqpNbm5EvmdLdPNLdq6VKSYdeA+96Q3R7yYeJxz2FAM/1qpKw==" saltValue="yJOpmsOP4n0ws3voDjDV5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8" t="s">
        <v>17</v>
      </c>
      <c r="B7" s="13" t="s">
        <v>18</v>
      </c>
      <c r="C7" s="14">
        <v>3331</v>
      </c>
      <c r="D7" s="14">
        <v>3086</v>
      </c>
      <c r="E7" s="15">
        <v>7.9390797148412198E-2</v>
      </c>
    </row>
    <row r="8" spans="1:5" x14ac:dyDescent="0.25">
      <c r="A8" s="179"/>
      <c r="B8" s="13" t="s">
        <v>19</v>
      </c>
      <c r="C8" s="14">
        <v>13671</v>
      </c>
      <c r="D8" s="14">
        <v>11843</v>
      </c>
      <c r="E8" s="15">
        <v>0.15435278223423099</v>
      </c>
    </row>
    <row r="9" spans="1:5" x14ac:dyDescent="0.25">
      <c r="A9" s="179"/>
      <c r="B9" s="13" t="s">
        <v>20</v>
      </c>
      <c r="C9" s="14">
        <v>13231</v>
      </c>
      <c r="D9" s="14">
        <v>11531</v>
      </c>
      <c r="E9" s="15">
        <v>0.147428670540283</v>
      </c>
    </row>
    <row r="10" spans="1:5" x14ac:dyDescent="0.25">
      <c r="A10" s="179"/>
      <c r="B10" s="13" t="s">
        <v>21</v>
      </c>
      <c r="C10" s="14">
        <v>460</v>
      </c>
      <c r="D10" s="14">
        <v>453</v>
      </c>
      <c r="E10" s="15">
        <v>1.54525386313466E-2</v>
      </c>
    </row>
    <row r="11" spans="1:5" x14ac:dyDescent="0.25">
      <c r="A11" s="180"/>
      <c r="B11" s="13" t="s">
        <v>22</v>
      </c>
      <c r="C11" s="14">
        <v>2609</v>
      </c>
      <c r="D11" s="14">
        <v>2340</v>
      </c>
      <c r="E11" s="15">
        <v>0.11495726495726501</v>
      </c>
    </row>
    <row r="12" spans="1:5" x14ac:dyDescent="0.25">
      <c r="A12" s="178" t="s">
        <v>23</v>
      </c>
      <c r="B12" s="13" t="s">
        <v>24</v>
      </c>
      <c r="C12" s="14">
        <v>2625</v>
      </c>
      <c r="D12" s="14">
        <v>2326</v>
      </c>
      <c r="E12" s="15">
        <v>0.12854686156491801</v>
      </c>
    </row>
    <row r="13" spans="1:5" x14ac:dyDescent="0.25">
      <c r="A13" s="179"/>
      <c r="B13" s="13" t="s">
        <v>25</v>
      </c>
      <c r="C13" s="14">
        <v>1453</v>
      </c>
      <c r="D13" s="14">
        <v>1260</v>
      </c>
      <c r="E13" s="15">
        <v>0.15317460317460299</v>
      </c>
    </row>
    <row r="14" spans="1:5" x14ac:dyDescent="0.25">
      <c r="A14" s="180"/>
      <c r="B14" s="13" t="s">
        <v>26</v>
      </c>
      <c r="C14" s="14">
        <v>6875</v>
      </c>
      <c r="D14" s="14">
        <v>6150</v>
      </c>
      <c r="E14" s="15">
        <v>0.117886178861789</v>
      </c>
    </row>
    <row r="15" spans="1:5" x14ac:dyDescent="0.25">
      <c r="A15" s="178" t="s">
        <v>27</v>
      </c>
      <c r="B15" s="13" t="s">
        <v>28</v>
      </c>
      <c r="C15" s="14">
        <v>1289</v>
      </c>
      <c r="D15" s="14">
        <v>992</v>
      </c>
      <c r="E15" s="15">
        <v>0.29939516129032301</v>
      </c>
    </row>
    <row r="16" spans="1:5" x14ac:dyDescent="0.25">
      <c r="A16" s="179"/>
      <c r="B16" s="13" t="s">
        <v>29</v>
      </c>
      <c r="C16" s="14">
        <v>1689</v>
      </c>
      <c r="D16" s="14">
        <v>1399</v>
      </c>
      <c r="E16" s="15">
        <v>0.20729092208720501</v>
      </c>
    </row>
    <row r="17" spans="1:5" x14ac:dyDescent="0.25">
      <c r="A17" s="179"/>
      <c r="B17" s="13" t="s">
        <v>30</v>
      </c>
      <c r="C17" s="14">
        <v>23</v>
      </c>
      <c r="D17" s="14">
        <v>21</v>
      </c>
      <c r="E17" s="15">
        <v>9.5238095238095205E-2</v>
      </c>
    </row>
    <row r="18" spans="1:5" x14ac:dyDescent="0.25">
      <c r="A18" s="179"/>
      <c r="B18" s="13" t="s">
        <v>31</v>
      </c>
      <c r="C18" s="14">
        <v>3</v>
      </c>
      <c r="D18" s="14">
        <v>3</v>
      </c>
      <c r="E18" s="15">
        <v>0</v>
      </c>
    </row>
    <row r="19" spans="1:5" x14ac:dyDescent="0.25">
      <c r="A19" s="180"/>
      <c r="B19" s="13" t="s">
        <v>32</v>
      </c>
      <c r="C19" s="14">
        <v>169</v>
      </c>
      <c r="D19" s="14">
        <v>118</v>
      </c>
      <c r="E19" s="15">
        <v>0.43220338983050799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76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8</v>
      </c>
      <c r="E24" s="15">
        <v>0</v>
      </c>
    </row>
    <row r="25" spans="1:5" x14ac:dyDescent="0.25">
      <c r="A25" s="12" t="s">
        <v>36</v>
      </c>
      <c r="B25" s="17"/>
      <c r="C25" s="14">
        <v>366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366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18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1394</v>
      </c>
      <c r="D31" s="14">
        <v>895</v>
      </c>
      <c r="E31" s="15">
        <v>0.55754189944134103</v>
      </c>
    </row>
    <row r="32" spans="1:5" x14ac:dyDescent="0.25">
      <c r="A32" s="178" t="s">
        <v>41</v>
      </c>
      <c r="B32" s="13" t="s">
        <v>42</v>
      </c>
      <c r="C32" s="14">
        <v>276</v>
      </c>
      <c r="D32" s="14">
        <v>150</v>
      </c>
      <c r="E32" s="15">
        <v>0.84</v>
      </c>
    </row>
    <row r="33" spans="1:5" x14ac:dyDescent="0.25">
      <c r="A33" s="179"/>
      <c r="B33" s="13" t="s">
        <v>43</v>
      </c>
      <c r="C33" s="14">
        <v>26</v>
      </c>
      <c r="D33" s="14">
        <v>29</v>
      </c>
      <c r="E33" s="15">
        <v>-0.10344827586206901</v>
      </c>
    </row>
    <row r="34" spans="1:5" x14ac:dyDescent="0.25">
      <c r="A34" s="179"/>
      <c r="B34" s="13" t="s">
        <v>44</v>
      </c>
      <c r="C34" s="14">
        <v>1</v>
      </c>
      <c r="D34" s="18"/>
      <c r="E34" s="15">
        <v>0</v>
      </c>
    </row>
    <row r="35" spans="1:5" x14ac:dyDescent="0.25">
      <c r="A35" s="179"/>
      <c r="B35" s="13" t="s">
        <v>45</v>
      </c>
      <c r="C35" s="14">
        <v>112</v>
      </c>
      <c r="D35" s="14">
        <v>76</v>
      </c>
      <c r="E35" s="15">
        <v>0.47368421052631599</v>
      </c>
    </row>
    <row r="36" spans="1:5" x14ac:dyDescent="0.25">
      <c r="A36" s="180"/>
      <c r="B36" s="13" t="s">
        <v>46</v>
      </c>
      <c r="C36" s="14">
        <v>809</v>
      </c>
      <c r="D36" s="14">
        <v>538</v>
      </c>
      <c r="E36" s="15">
        <v>0.50371747211895901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2790</v>
      </c>
      <c r="D40" s="14">
        <v>2338</v>
      </c>
      <c r="E40" s="15">
        <v>0.193327630453379</v>
      </c>
    </row>
    <row r="41" spans="1:5" x14ac:dyDescent="0.25">
      <c r="A41" s="12" t="s">
        <v>49</v>
      </c>
      <c r="B41" s="17"/>
      <c r="C41" s="14">
        <v>2007</v>
      </c>
      <c r="D41" s="14">
        <v>1411</v>
      </c>
      <c r="E41" s="15">
        <v>0.42239546420978002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8" t="s">
        <v>51</v>
      </c>
      <c r="B45" s="13" t="s">
        <v>18</v>
      </c>
      <c r="C45" s="14">
        <v>791</v>
      </c>
      <c r="D45" s="14">
        <v>715</v>
      </c>
      <c r="E45" s="15">
        <v>0.10629370629370601</v>
      </c>
    </row>
    <row r="46" spans="1:5" x14ac:dyDescent="0.25">
      <c r="A46" s="179"/>
      <c r="B46" s="13" t="s">
        <v>52</v>
      </c>
      <c r="C46" s="14">
        <v>144</v>
      </c>
      <c r="D46" s="14">
        <v>124</v>
      </c>
      <c r="E46" s="15">
        <v>0.16129032258064499</v>
      </c>
    </row>
    <row r="47" spans="1:5" x14ac:dyDescent="0.25">
      <c r="A47" s="179"/>
      <c r="B47" s="13" t="s">
        <v>53</v>
      </c>
      <c r="C47" s="14">
        <v>1689</v>
      </c>
      <c r="D47" s="14">
        <v>1399</v>
      </c>
      <c r="E47" s="15">
        <v>0.20729092208720501</v>
      </c>
    </row>
    <row r="48" spans="1:5" x14ac:dyDescent="0.25">
      <c r="A48" s="180"/>
      <c r="B48" s="13" t="s">
        <v>22</v>
      </c>
      <c r="C48" s="14">
        <v>394</v>
      </c>
      <c r="D48" s="14">
        <v>354</v>
      </c>
      <c r="E48" s="15">
        <v>0.112994350282486</v>
      </c>
    </row>
    <row r="49" spans="1:5" x14ac:dyDescent="0.25">
      <c r="A49" s="178" t="s">
        <v>54</v>
      </c>
      <c r="B49" s="13" t="s">
        <v>55</v>
      </c>
      <c r="C49" s="14">
        <v>1356</v>
      </c>
      <c r="D49" s="14">
        <v>1132</v>
      </c>
      <c r="E49" s="15">
        <v>0.197879858657244</v>
      </c>
    </row>
    <row r="50" spans="1:5" x14ac:dyDescent="0.25">
      <c r="A50" s="179"/>
      <c r="B50" s="13" t="s">
        <v>56</v>
      </c>
      <c r="C50" s="14">
        <v>60</v>
      </c>
      <c r="D50" s="14">
        <v>42</v>
      </c>
      <c r="E50" s="15">
        <v>0.42857142857142799</v>
      </c>
    </row>
    <row r="51" spans="1:5" x14ac:dyDescent="0.25">
      <c r="A51" s="179"/>
      <c r="B51" s="13" t="s">
        <v>57</v>
      </c>
      <c r="C51" s="14">
        <v>114</v>
      </c>
      <c r="D51" s="14">
        <v>62</v>
      </c>
      <c r="E51" s="15">
        <v>0.83870967741935498</v>
      </c>
    </row>
    <row r="52" spans="1:5" x14ac:dyDescent="0.25">
      <c r="A52" s="180"/>
      <c r="B52" s="13" t="s">
        <v>58</v>
      </c>
      <c r="C52" s="14">
        <v>31</v>
      </c>
      <c r="D52" s="14">
        <v>21</v>
      </c>
      <c r="E52" s="15">
        <v>0.476190476190476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8" t="s">
        <v>60</v>
      </c>
      <c r="B56" s="13" t="s">
        <v>53</v>
      </c>
      <c r="C56" s="14">
        <v>24</v>
      </c>
      <c r="D56" s="14">
        <v>23</v>
      </c>
      <c r="E56" s="15">
        <v>4.3478260869565202E-2</v>
      </c>
    </row>
    <row r="57" spans="1:5" x14ac:dyDescent="0.25">
      <c r="A57" s="179"/>
      <c r="B57" s="13" t="s">
        <v>52</v>
      </c>
      <c r="C57" s="14">
        <v>1</v>
      </c>
      <c r="D57" s="18"/>
      <c r="E57" s="15">
        <v>0</v>
      </c>
    </row>
    <row r="58" spans="1:5" x14ac:dyDescent="0.25">
      <c r="A58" s="179"/>
      <c r="B58" s="13" t="s">
        <v>18</v>
      </c>
      <c r="C58" s="14">
        <v>12</v>
      </c>
      <c r="D58" s="14">
        <v>9</v>
      </c>
      <c r="E58" s="15">
        <v>0.33333333333333298</v>
      </c>
    </row>
    <row r="59" spans="1:5" x14ac:dyDescent="0.25">
      <c r="A59" s="179"/>
      <c r="B59" s="13" t="s">
        <v>22</v>
      </c>
      <c r="C59" s="14">
        <v>12</v>
      </c>
      <c r="D59" s="14">
        <v>10</v>
      </c>
      <c r="E59" s="15">
        <v>0.2</v>
      </c>
    </row>
    <row r="60" spans="1:5" x14ac:dyDescent="0.25">
      <c r="A60" s="179"/>
      <c r="B60" s="13" t="s">
        <v>61</v>
      </c>
      <c r="C60" s="14">
        <v>24</v>
      </c>
      <c r="D60" s="14">
        <v>20</v>
      </c>
      <c r="E60" s="15">
        <v>0.2</v>
      </c>
    </row>
    <row r="61" spans="1:5" x14ac:dyDescent="0.25">
      <c r="A61" s="180"/>
      <c r="B61" s="13" t="s">
        <v>62</v>
      </c>
      <c r="C61" s="18"/>
      <c r="D61" s="18"/>
      <c r="E61" s="15">
        <v>0</v>
      </c>
    </row>
    <row r="62" spans="1:5" x14ac:dyDescent="0.25">
      <c r="A62" s="178" t="s">
        <v>63</v>
      </c>
      <c r="B62" s="13" t="s">
        <v>64</v>
      </c>
      <c r="C62" s="14">
        <v>20</v>
      </c>
      <c r="D62" s="14">
        <v>16</v>
      </c>
      <c r="E62" s="15">
        <v>0.25</v>
      </c>
    </row>
    <row r="63" spans="1:5" x14ac:dyDescent="0.25">
      <c r="A63" s="179"/>
      <c r="B63" s="13" t="s">
        <v>57</v>
      </c>
      <c r="C63" s="18"/>
      <c r="D63" s="14">
        <v>2</v>
      </c>
      <c r="E63" s="15">
        <v>0</v>
      </c>
    </row>
    <row r="64" spans="1:5" x14ac:dyDescent="0.25">
      <c r="A64" s="180"/>
      <c r="B64" s="13" t="s">
        <v>65</v>
      </c>
      <c r="C64" s="14">
        <v>3</v>
      </c>
      <c r="D64" s="14">
        <v>1</v>
      </c>
      <c r="E64" s="15">
        <v>2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4">
        <v>1</v>
      </c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1"/>
      <c r="B76" s="13" t="s">
        <v>48</v>
      </c>
      <c r="C76" s="14">
        <v>3</v>
      </c>
      <c r="D76" s="14">
        <v>4</v>
      </c>
      <c r="E76" s="15">
        <v>-0.25</v>
      </c>
    </row>
    <row r="77" spans="1:5" x14ac:dyDescent="0.25">
      <c r="A77" s="182"/>
      <c r="B77" s="13" t="s">
        <v>57</v>
      </c>
      <c r="C77" s="18"/>
      <c r="D77" s="14">
        <v>1</v>
      </c>
      <c r="E77" s="15">
        <v>0</v>
      </c>
    </row>
    <row r="78" spans="1:5" x14ac:dyDescent="0.25">
      <c r="A78" s="182"/>
      <c r="B78" s="13" t="s">
        <v>64</v>
      </c>
      <c r="C78" s="14">
        <v>1</v>
      </c>
      <c r="D78" s="14">
        <v>3</v>
      </c>
      <c r="E78" s="15">
        <v>-0.66666666666666696</v>
      </c>
    </row>
    <row r="79" spans="1:5" x14ac:dyDescent="0.25">
      <c r="A79" s="182"/>
      <c r="B79" s="13" t="s">
        <v>68</v>
      </c>
      <c r="C79" s="14">
        <v>4</v>
      </c>
      <c r="D79" s="14">
        <v>3</v>
      </c>
      <c r="E79" s="15">
        <v>0.33333333333333298</v>
      </c>
    </row>
    <row r="80" spans="1:5" x14ac:dyDescent="0.25">
      <c r="A80" s="183"/>
      <c r="B80" s="13" t="s">
        <v>69</v>
      </c>
      <c r="C80" s="18"/>
      <c r="D80" s="18"/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8" t="s">
        <v>71</v>
      </c>
      <c r="B84" s="13" t="s">
        <v>72</v>
      </c>
      <c r="C84" s="14">
        <v>2007</v>
      </c>
      <c r="D84" s="14">
        <v>1411</v>
      </c>
      <c r="E84" s="15">
        <v>0.42239546420978002</v>
      </c>
    </row>
    <row r="85" spans="1:5" x14ac:dyDescent="0.25">
      <c r="A85" s="180"/>
      <c r="B85" s="13" t="s">
        <v>73</v>
      </c>
      <c r="C85" s="14">
        <v>989</v>
      </c>
      <c r="D85" s="14">
        <v>1008</v>
      </c>
      <c r="E85" s="15">
        <v>-1.88492063492063E-2</v>
      </c>
    </row>
    <row r="86" spans="1:5" x14ac:dyDescent="0.25">
      <c r="A86" s="178" t="s">
        <v>74</v>
      </c>
      <c r="B86" s="13" t="s">
        <v>72</v>
      </c>
      <c r="C86" s="14">
        <v>1644</v>
      </c>
      <c r="D86" s="14">
        <v>934</v>
      </c>
      <c r="E86" s="15">
        <v>0.76017130620984996</v>
      </c>
    </row>
    <row r="87" spans="1:5" x14ac:dyDescent="0.25">
      <c r="A87" s="180"/>
      <c r="B87" s="13" t="s">
        <v>73</v>
      </c>
      <c r="C87" s="14">
        <v>692</v>
      </c>
      <c r="D87" s="14">
        <v>945</v>
      </c>
      <c r="E87" s="15">
        <v>-0.26772486772486798</v>
      </c>
    </row>
    <row r="88" spans="1:5" x14ac:dyDescent="0.25">
      <c r="A88" s="178" t="s">
        <v>75</v>
      </c>
      <c r="B88" s="13" t="s">
        <v>72</v>
      </c>
      <c r="C88" s="14">
        <v>83</v>
      </c>
      <c r="D88" s="14">
        <v>74</v>
      </c>
      <c r="E88" s="15">
        <v>0.121621621621622</v>
      </c>
    </row>
    <row r="89" spans="1:5" x14ac:dyDescent="0.25">
      <c r="A89" s="180"/>
      <c r="B89" s="13" t="s">
        <v>73</v>
      </c>
      <c r="C89" s="14">
        <v>17</v>
      </c>
      <c r="D89" s="14">
        <v>29</v>
      </c>
      <c r="E89" s="15">
        <v>-0.41379310344827602</v>
      </c>
    </row>
    <row r="90" spans="1:5" x14ac:dyDescent="0.25">
      <c r="A90" s="178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80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529</v>
      </c>
      <c r="D95" s="14">
        <v>330</v>
      </c>
      <c r="E95" s="15">
        <v>0.60303030303030303</v>
      </c>
    </row>
    <row r="96" spans="1:5" x14ac:dyDescent="0.25">
      <c r="A96" s="12" t="s">
        <v>78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1086</v>
      </c>
      <c r="D100" s="14">
        <v>740</v>
      </c>
      <c r="E100" s="15">
        <v>0.46756756756756701</v>
      </c>
    </row>
    <row r="101" spans="1:5" x14ac:dyDescent="0.25">
      <c r="A101" s="12" t="s">
        <v>81</v>
      </c>
      <c r="B101" s="17"/>
      <c r="C101" s="14">
        <v>748</v>
      </c>
      <c r="D101" s="14">
        <v>539</v>
      </c>
      <c r="E101" s="15">
        <v>0.38775510204081598</v>
      </c>
    </row>
    <row r="102" spans="1:5" x14ac:dyDescent="0.25">
      <c r="A102" s="12" t="s">
        <v>78</v>
      </c>
      <c r="B102" s="17"/>
      <c r="C102" s="14">
        <v>10</v>
      </c>
      <c r="D102" s="14">
        <v>3</v>
      </c>
      <c r="E102" s="15">
        <v>2.3333333333333299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8" t="s">
        <v>80</v>
      </c>
      <c r="B106" s="13" t="s">
        <v>83</v>
      </c>
      <c r="C106" s="14">
        <v>788</v>
      </c>
      <c r="D106" s="14">
        <v>459</v>
      </c>
      <c r="E106" s="15">
        <v>0.71677559912854005</v>
      </c>
    </row>
    <row r="107" spans="1:5" x14ac:dyDescent="0.25">
      <c r="A107" s="179"/>
      <c r="B107" s="13" t="s">
        <v>84</v>
      </c>
      <c r="C107" s="14">
        <v>13</v>
      </c>
      <c r="D107" s="14">
        <v>11</v>
      </c>
      <c r="E107" s="15">
        <v>0.18181818181818199</v>
      </c>
    </row>
    <row r="108" spans="1:5" x14ac:dyDescent="0.25">
      <c r="A108" s="180"/>
      <c r="B108" s="13" t="s">
        <v>85</v>
      </c>
      <c r="C108" s="14">
        <v>491</v>
      </c>
      <c r="D108" s="14">
        <v>251</v>
      </c>
      <c r="E108" s="15">
        <v>0.95617529880478103</v>
      </c>
    </row>
    <row r="109" spans="1:5" x14ac:dyDescent="0.25">
      <c r="A109" s="178" t="s">
        <v>81</v>
      </c>
      <c r="B109" s="13" t="s">
        <v>86</v>
      </c>
      <c r="C109" s="14">
        <v>29</v>
      </c>
      <c r="D109" s="14">
        <v>9</v>
      </c>
      <c r="E109" s="15">
        <v>2.2222222222222201</v>
      </c>
    </row>
    <row r="110" spans="1:5" x14ac:dyDescent="0.25">
      <c r="A110" s="180"/>
      <c r="B110" s="13" t="s">
        <v>85</v>
      </c>
      <c r="C110" s="14">
        <v>320</v>
      </c>
      <c r="D110" s="14">
        <v>205</v>
      </c>
      <c r="E110" s="15">
        <v>0.56097560975609795</v>
      </c>
    </row>
    <row r="111" spans="1:5" x14ac:dyDescent="0.25">
      <c r="A111" s="12" t="s">
        <v>78</v>
      </c>
      <c r="B111" s="17"/>
      <c r="C111" s="14">
        <v>27</v>
      </c>
      <c r="D111" s="14">
        <v>22</v>
      </c>
      <c r="E111" s="15">
        <v>0.22727272727272699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8" t="s">
        <v>80</v>
      </c>
      <c r="B115" s="13" t="s">
        <v>83</v>
      </c>
      <c r="C115" s="14">
        <v>40</v>
      </c>
      <c r="D115" s="14">
        <v>45</v>
      </c>
      <c r="E115" s="15">
        <v>-0.11111111111111099</v>
      </c>
    </row>
    <row r="116" spans="1:5" x14ac:dyDescent="0.25">
      <c r="A116" s="179"/>
      <c r="B116" s="13" t="s">
        <v>84</v>
      </c>
      <c r="C116" s="14">
        <v>4</v>
      </c>
      <c r="D116" s="14">
        <v>2</v>
      </c>
      <c r="E116" s="15">
        <v>1</v>
      </c>
    </row>
    <row r="117" spans="1:5" x14ac:dyDescent="0.25">
      <c r="A117" s="180"/>
      <c r="B117" s="13" t="s">
        <v>85</v>
      </c>
      <c r="C117" s="14">
        <v>25</v>
      </c>
      <c r="D117" s="14">
        <v>17</v>
      </c>
      <c r="E117" s="15">
        <v>0.47058823529411797</v>
      </c>
    </row>
    <row r="118" spans="1:5" x14ac:dyDescent="0.25">
      <c r="A118" s="178" t="s">
        <v>81</v>
      </c>
      <c r="B118" s="13" t="s">
        <v>86</v>
      </c>
      <c r="C118" s="18"/>
      <c r="D118" s="18"/>
      <c r="E118" s="15">
        <v>0</v>
      </c>
    </row>
    <row r="119" spans="1:5" x14ac:dyDescent="0.25">
      <c r="A119" s="180"/>
      <c r="B119" s="13" t="s">
        <v>85</v>
      </c>
      <c r="C119" s="14">
        <v>15</v>
      </c>
      <c r="D119" s="14">
        <v>10</v>
      </c>
      <c r="E119" s="15">
        <v>0.5</v>
      </c>
    </row>
    <row r="120" spans="1:5" x14ac:dyDescent="0.25">
      <c r="A120" s="12" t="s">
        <v>78</v>
      </c>
      <c r="B120" s="17"/>
      <c r="C120" s="14">
        <v>3</v>
      </c>
      <c r="D120" s="14">
        <v>6</v>
      </c>
      <c r="E120" s="15">
        <v>-0.5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8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80"/>
      <c r="B125" s="13" t="s">
        <v>91</v>
      </c>
      <c r="C125" s="18"/>
      <c r="D125" s="18"/>
      <c r="E125" s="15">
        <v>0</v>
      </c>
    </row>
    <row r="126" spans="1:5" x14ac:dyDescent="0.25">
      <c r="A126" s="178" t="s">
        <v>92</v>
      </c>
      <c r="B126" s="13" t="s">
        <v>90</v>
      </c>
      <c r="C126" s="18"/>
      <c r="D126" s="18"/>
      <c r="E126" s="15">
        <v>0</v>
      </c>
    </row>
    <row r="127" spans="1:5" x14ac:dyDescent="0.25">
      <c r="A127" s="180"/>
      <c r="B127" s="13" t="s">
        <v>91</v>
      </c>
      <c r="C127" s="18"/>
      <c r="D127" s="18"/>
      <c r="E127" s="15">
        <v>0</v>
      </c>
    </row>
    <row r="128" spans="1:5" x14ac:dyDescent="0.25">
      <c r="A128" s="178" t="s">
        <v>93</v>
      </c>
      <c r="B128" s="13" t="s">
        <v>90</v>
      </c>
      <c r="C128" s="14">
        <v>3608</v>
      </c>
      <c r="D128" s="14">
        <v>3196</v>
      </c>
      <c r="E128" s="15">
        <v>0.128911138923654</v>
      </c>
    </row>
    <row r="129" spans="1:5" x14ac:dyDescent="0.25">
      <c r="A129" s="180"/>
      <c r="B129" s="13" t="s">
        <v>91</v>
      </c>
      <c r="C129" s="14">
        <v>8068</v>
      </c>
      <c r="D129" s="14">
        <v>6746</v>
      </c>
      <c r="E129" s="15">
        <v>0.19596798102579299</v>
      </c>
    </row>
    <row r="130" spans="1:5" x14ac:dyDescent="0.25">
      <c r="A130" s="178" t="s">
        <v>94</v>
      </c>
      <c r="B130" s="13" t="s">
        <v>90</v>
      </c>
      <c r="C130" s="14">
        <v>1579</v>
      </c>
      <c r="D130" s="14">
        <v>1194</v>
      </c>
      <c r="E130" s="15">
        <v>0.322445561139028</v>
      </c>
    </row>
    <row r="131" spans="1:5" x14ac:dyDescent="0.25">
      <c r="A131" s="180"/>
      <c r="B131" s="13" t="s">
        <v>91</v>
      </c>
      <c r="C131" s="14">
        <v>2700</v>
      </c>
      <c r="D131" s="14">
        <v>1947</v>
      </c>
      <c r="E131" s="15">
        <v>0.38674884437596302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8" t="s">
        <v>96</v>
      </c>
      <c r="B135" s="13" t="s">
        <v>97</v>
      </c>
      <c r="C135" s="14">
        <v>90</v>
      </c>
      <c r="D135" s="14">
        <v>50</v>
      </c>
      <c r="E135" s="15">
        <v>0.8</v>
      </c>
    </row>
    <row r="136" spans="1:5" x14ac:dyDescent="0.25">
      <c r="A136" s="180"/>
      <c r="B136" s="13" t="s">
        <v>98</v>
      </c>
      <c r="C136" s="18"/>
      <c r="D136" s="18"/>
      <c r="E136" s="15">
        <v>0</v>
      </c>
    </row>
    <row r="137" spans="1:5" x14ac:dyDescent="0.25">
      <c r="A137" s="178" t="s">
        <v>99</v>
      </c>
      <c r="B137" s="13" t="s">
        <v>97</v>
      </c>
      <c r="C137" s="18"/>
      <c r="D137" s="18"/>
      <c r="E137" s="15">
        <v>0</v>
      </c>
    </row>
    <row r="138" spans="1:5" x14ac:dyDescent="0.25">
      <c r="A138" s="180"/>
      <c r="B138" s="13" t="s">
        <v>98</v>
      </c>
      <c r="C138" s="18"/>
      <c r="D138" s="18"/>
      <c r="E138" s="15">
        <v>0</v>
      </c>
    </row>
    <row r="139" spans="1:5" x14ac:dyDescent="0.25">
      <c r="A139" s="178" t="s">
        <v>100</v>
      </c>
      <c r="B139" s="13" t="s">
        <v>97</v>
      </c>
      <c r="C139" s="18"/>
      <c r="D139" s="18"/>
      <c r="E139" s="15">
        <v>0</v>
      </c>
    </row>
    <row r="140" spans="1:5" x14ac:dyDescent="0.25">
      <c r="A140" s="180"/>
      <c r="B140" s="13" t="s">
        <v>101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126</v>
      </c>
      <c r="D144" s="14">
        <v>97</v>
      </c>
      <c r="E144" s="15">
        <v>0.298969072164948</v>
      </c>
    </row>
    <row r="145" spans="1:5" x14ac:dyDescent="0.25">
      <c r="A145" s="178" t="s">
        <v>104</v>
      </c>
      <c r="B145" s="13" t="s">
        <v>105</v>
      </c>
      <c r="C145" s="14">
        <v>9</v>
      </c>
      <c r="D145" s="14">
        <v>6</v>
      </c>
      <c r="E145" s="15">
        <v>0.5</v>
      </c>
    </row>
    <row r="146" spans="1:5" x14ac:dyDescent="0.25">
      <c r="A146" s="179"/>
      <c r="B146" s="13" t="s">
        <v>106</v>
      </c>
      <c r="C146" s="14">
        <v>45</v>
      </c>
      <c r="D146" s="14">
        <v>27</v>
      </c>
      <c r="E146" s="15">
        <v>0.66666666666666696</v>
      </c>
    </row>
    <row r="147" spans="1:5" x14ac:dyDescent="0.25">
      <c r="A147" s="179"/>
      <c r="B147" s="13" t="s">
        <v>107</v>
      </c>
      <c r="C147" s="14">
        <v>10</v>
      </c>
      <c r="D147" s="14">
        <v>8</v>
      </c>
      <c r="E147" s="15">
        <v>0.25</v>
      </c>
    </row>
    <row r="148" spans="1:5" x14ac:dyDescent="0.25">
      <c r="A148" s="179"/>
      <c r="B148" s="13" t="s">
        <v>108</v>
      </c>
      <c r="C148" s="14">
        <v>11</v>
      </c>
      <c r="D148" s="14">
        <v>1</v>
      </c>
      <c r="E148" s="15">
        <v>10</v>
      </c>
    </row>
    <row r="149" spans="1:5" x14ac:dyDescent="0.25">
      <c r="A149" s="179"/>
      <c r="B149" s="13" t="s">
        <v>109</v>
      </c>
      <c r="C149" s="14">
        <v>50</v>
      </c>
      <c r="D149" s="14">
        <v>55</v>
      </c>
      <c r="E149" s="15">
        <v>-9.0909090909090898E-2</v>
      </c>
    </row>
    <row r="150" spans="1:5" x14ac:dyDescent="0.25">
      <c r="A150" s="180"/>
      <c r="B150" s="13" t="s">
        <v>110</v>
      </c>
      <c r="C150" s="14">
        <v>1</v>
      </c>
      <c r="D150" s="18"/>
      <c r="E150" s="15">
        <v>0</v>
      </c>
    </row>
    <row r="151" spans="1:5" x14ac:dyDescent="0.25">
      <c r="A151" s="178" t="s">
        <v>111</v>
      </c>
      <c r="B151" s="13" t="s">
        <v>112</v>
      </c>
      <c r="C151" s="14">
        <v>68</v>
      </c>
      <c r="D151" s="14">
        <v>33</v>
      </c>
      <c r="E151" s="15">
        <v>1.0606060606060601</v>
      </c>
    </row>
    <row r="152" spans="1:5" x14ac:dyDescent="0.25">
      <c r="A152" s="180"/>
      <c r="B152" s="13" t="s">
        <v>113</v>
      </c>
      <c r="C152" s="14">
        <v>147</v>
      </c>
      <c r="D152" s="14">
        <v>71</v>
      </c>
      <c r="E152" s="15">
        <v>1.07042253521127</v>
      </c>
    </row>
    <row r="153" spans="1:5" x14ac:dyDescent="0.25">
      <c r="A153" s="178" t="s">
        <v>114</v>
      </c>
      <c r="B153" s="13" t="s">
        <v>18</v>
      </c>
      <c r="C153" s="14">
        <v>34</v>
      </c>
      <c r="D153" s="14">
        <v>20</v>
      </c>
      <c r="E153" s="15">
        <v>0.7</v>
      </c>
    </row>
    <row r="154" spans="1:5" x14ac:dyDescent="0.25">
      <c r="A154" s="180"/>
      <c r="B154" s="13" t="s">
        <v>22</v>
      </c>
      <c r="C154" s="14">
        <v>13</v>
      </c>
      <c r="D154" s="14">
        <v>46</v>
      </c>
      <c r="E154" s="15">
        <v>-0.71739130434782605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8" t="s">
        <v>117</v>
      </c>
      <c r="B159" s="13" t="s">
        <v>118</v>
      </c>
      <c r="C159" s="14">
        <v>431</v>
      </c>
      <c r="D159" s="14">
        <v>730</v>
      </c>
      <c r="E159" s="15">
        <v>-0.40958904109589001</v>
      </c>
    </row>
    <row r="160" spans="1:5" x14ac:dyDescent="0.25">
      <c r="A160" s="179"/>
      <c r="B160" s="13" t="s">
        <v>119</v>
      </c>
      <c r="C160" s="14">
        <v>158</v>
      </c>
      <c r="D160" s="14">
        <v>126</v>
      </c>
      <c r="E160" s="15">
        <v>0.25396825396825401</v>
      </c>
    </row>
    <row r="161" spans="1:5" x14ac:dyDescent="0.25">
      <c r="A161" s="179"/>
      <c r="B161" s="13" t="s">
        <v>120</v>
      </c>
      <c r="C161" s="14">
        <v>243</v>
      </c>
      <c r="D161" s="14">
        <v>219</v>
      </c>
      <c r="E161" s="15">
        <v>0.10958904109589</v>
      </c>
    </row>
    <row r="162" spans="1:5" x14ac:dyDescent="0.25">
      <c r="A162" s="179"/>
      <c r="B162" s="13" t="s">
        <v>121</v>
      </c>
      <c r="C162" s="14">
        <v>75</v>
      </c>
      <c r="D162" s="14">
        <v>91</v>
      </c>
      <c r="E162" s="15">
        <v>-0.175824175824176</v>
      </c>
    </row>
    <row r="163" spans="1:5" x14ac:dyDescent="0.25">
      <c r="A163" s="179"/>
      <c r="B163" s="13" t="s">
        <v>122</v>
      </c>
      <c r="C163" s="18"/>
      <c r="D163" s="18"/>
      <c r="E163" s="15">
        <v>0</v>
      </c>
    </row>
    <row r="164" spans="1:5" x14ac:dyDescent="0.25">
      <c r="A164" s="179"/>
      <c r="B164" s="13" t="s">
        <v>123</v>
      </c>
      <c r="C164" s="18"/>
      <c r="D164" s="14">
        <v>8</v>
      </c>
      <c r="E164" s="15">
        <v>0</v>
      </c>
    </row>
    <row r="165" spans="1:5" x14ac:dyDescent="0.25">
      <c r="A165" s="179"/>
      <c r="B165" s="13" t="s">
        <v>124</v>
      </c>
      <c r="C165" s="14">
        <v>412</v>
      </c>
      <c r="D165" s="14">
        <v>271</v>
      </c>
      <c r="E165" s="15">
        <v>0.52029520295202902</v>
      </c>
    </row>
    <row r="166" spans="1:5" x14ac:dyDescent="0.25">
      <c r="A166" s="179"/>
      <c r="B166" s="13" t="s">
        <v>125</v>
      </c>
      <c r="C166" s="18"/>
      <c r="D166" s="18"/>
      <c r="E166" s="15">
        <v>0</v>
      </c>
    </row>
    <row r="167" spans="1:5" x14ac:dyDescent="0.25">
      <c r="A167" s="179"/>
      <c r="B167" s="13" t="s">
        <v>126</v>
      </c>
      <c r="C167" s="14">
        <v>140</v>
      </c>
      <c r="D167" s="14">
        <v>152</v>
      </c>
      <c r="E167" s="15">
        <v>-7.8947368421052599E-2</v>
      </c>
    </row>
    <row r="168" spans="1:5" x14ac:dyDescent="0.25">
      <c r="A168" s="179"/>
      <c r="B168" s="13" t="s">
        <v>127</v>
      </c>
      <c r="C168" s="14">
        <v>336</v>
      </c>
      <c r="D168" s="14">
        <v>277</v>
      </c>
      <c r="E168" s="15">
        <v>0.212996389891697</v>
      </c>
    </row>
    <row r="169" spans="1:5" x14ac:dyDescent="0.25">
      <c r="A169" s="179"/>
      <c r="B169" s="13" t="s">
        <v>128</v>
      </c>
      <c r="C169" s="14">
        <v>495</v>
      </c>
      <c r="D169" s="14">
        <v>367</v>
      </c>
      <c r="E169" s="15">
        <v>0.34877384196185302</v>
      </c>
    </row>
    <row r="170" spans="1:5" x14ac:dyDescent="0.25">
      <c r="A170" s="179"/>
      <c r="B170" s="13" t="s">
        <v>129</v>
      </c>
      <c r="C170" s="14">
        <v>140</v>
      </c>
      <c r="D170" s="14">
        <v>174</v>
      </c>
      <c r="E170" s="15">
        <v>-0.195402298850575</v>
      </c>
    </row>
    <row r="171" spans="1:5" x14ac:dyDescent="0.25">
      <c r="A171" s="179"/>
      <c r="B171" s="13" t="s">
        <v>130</v>
      </c>
      <c r="C171" s="14">
        <v>1</v>
      </c>
      <c r="D171" s="14">
        <v>1</v>
      </c>
      <c r="E171" s="15">
        <v>0</v>
      </c>
    </row>
    <row r="172" spans="1:5" x14ac:dyDescent="0.25">
      <c r="A172" s="179"/>
      <c r="B172" s="13" t="s">
        <v>131</v>
      </c>
      <c r="C172" s="14">
        <v>1</v>
      </c>
      <c r="D172" s="14">
        <v>1</v>
      </c>
      <c r="E172" s="15">
        <v>0</v>
      </c>
    </row>
    <row r="173" spans="1:5" x14ac:dyDescent="0.25">
      <c r="A173" s="179"/>
      <c r="B173" s="13" t="s">
        <v>132</v>
      </c>
      <c r="C173" s="14">
        <v>8</v>
      </c>
      <c r="D173" s="14">
        <v>3</v>
      </c>
      <c r="E173" s="15">
        <v>1.6666666666666701</v>
      </c>
    </row>
    <row r="174" spans="1:5" x14ac:dyDescent="0.25">
      <c r="A174" s="179"/>
      <c r="B174" s="13" t="s">
        <v>133</v>
      </c>
      <c r="C174" s="18"/>
      <c r="D174" s="18"/>
      <c r="E174" s="15">
        <v>0</v>
      </c>
    </row>
    <row r="175" spans="1:5" x14ac:dyDescent="0.25">
      <c r="A175" s="179"/>
      <c r="B175" s="13" t="s">
        <v>134</v>
      </c>
      <c r="C175" s="18"/>
      <c r="D175" s="18"/>
      <c r="E175" s="15">
        <v>0</v>
      </c>
    </row>
    <row r="176" spans="1:5" x14ac:dyDescent="0.25">
      <c r="A176" s="179"/>
      <c r="B176" s="13" t="s">
        <v>135</v>
      </c>
      <c r="C176" s="14">
        <v>2</v>
      </c>
      <c r="D176" s="18"/>
      <c r="E176" s="15">
        <v>0</v>
      </c>
    </row>
    <row r="177" spans="1:5" x14ac:dyDescent="0.25">
      <c r="A177" s="179"/>
      <c r="B177" s="13" t="s">
        <v>136</v>
      </c>
      <c r="C177" s="14">
        <v>3</v>
      </c>
      <c r="D177" s="18"/>
      <c r="E177" s="15">
        <v>0</v>
      </c>
    </row>
    <row r="178" spans="1:5" x14ac:dyDescent="0.25">
      <c r="A178" s="179"/>
      <c r="B178" s="13" t="s">
        <v>137</v>
      </c>
      <c r="C178" s="14">
        <v>278</v>
      </c>
      <c r="D178" s="14">
        <v>57</v>
      </c>
      <c r="E178" s="15">
        <v>3.87719298245614</v>
      </c>
    </row>
    <row r="179" spans="1:5" x14ac:dyDescent="0.25">
      <c r="A179" s="179"/>
      <c r="B179" s="13" t="s">
        <v>138</v>
      </c>
      <c r="C179" s="14">
        <v>370</v>
      </c>
      <c r="D179" s="14">
        <v>0</v>
      </c>
      <c r="E179" s="15">
        <v>0</v>
      </c>
    </row>
    <row r="180" spans="1:5" x14ac:dyDescent="0.25">
      <c r="A180" s="179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9"/>
      <c r="B181" s="13" t="s">
        <v>140</v>
      </c>
      <c r="C181" s="14">
        <v>5</v>
      </c>
      <c r="D181" s="14">
        <v>0</v>
      </c>
      <c r="E181" s="15">
        <v>0</v>
      </c>
    </row>
    <row r="182" spans="1:5" x14ac:dyDescent="0.25">
      <c r="A182" s="179"/>
      <c r="B182" s="13" t="s">
        <v>141</v>
      </c>
      <c r="C182" s="14">
        <v>6</v>
      </c>
      <c r="D182" s="14">
        <v>0</v>
      </c>
      <c r="E182" s="15">
        <v>0</v>
      </c>
    </row>
    <row r="183" spans="1:5" x14ac:dyDescent="0.25">
      <c r="A183" s="179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9"/>
      <c r="B184" s="13" t="s">
        <v>143</v>
      </c>
      <c r="C184" s="14">
        <v>9</v>
      </c>
      <c r="D184" s="14">
        <v>0</v>
      </c>
      <c r="E184" s="15">
        <v>0</v>
      </c>
    </row>
    <row r="185" spans="1:5" x14ac:dyDescent="0.25">
      <c r="A185" s="179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9"/>
      <c r="B186" s="13" t="s">
        <v>145</v>
      </c>
      <c r="C186" s="14">
        <v>21</v>
      </c>
      <c r="D186" s="14">
        <v>0</v>
      </c>
      <c r="E186" s="15">
        <v>0</v>
      </c>
    </row>
    <row r="187" spans="1:5" x14ac:dyDescent="0.25">
      <c r="A187" s="179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9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9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9"/>
      <c r="B190" s="13" t="s">
        <v>149</v>
      </c>
      <c r="C190" s="14">
        <v>24</v>
      </c>
      <c r="D190" s="14">
        <v>0</v>
      </c>
      <c r="E190" s="15">
        <v>0</v>
      </c>
    </row>
    <row r="191" spans="1:5" x14ac:dyDescent="0.25">
      <c r="A191" s="179"/>
      <c r="B191" s="13" t="s">
        <v>150</v>
      </c>
      <c r="C191" s="14">
        <v>121</v>
      </c>
      <c r="D191" s="14">
        <v>0</v>
      </c>
      <c r="E191" s="15">
        <v>0</v>
      </c>
    </row>
    <row r="192" spans="1:5" x14ac:dyDescent="0.25">
      <c r="A192" s="179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9"/>
      <c r="B193" s="13" t="s">
        <v>152</v>
      </c>
      <c r="C193" s="14">
        <v>818</v>
      </c>
      <c r="D193" s="14">
        <v>0</v>
      </c>
      <c r="E193" s="15">
        <v>0</v>
      </c>
    </row>
    <row r="194" spans="1:5" x14ac:dyDescent="0.25">
      <c r="A194" s="179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9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9"/>
      <c r="B196" s="13" t="s">
        <v>155</v>
      </c>
      <c r="C196" s="14">
        <v>7</v>
      </c>
      <c r="D196" s="14">
        <v>0</v>
      </c>
      <c r="E196" s="15">
        <v>0</v>
      </c>
    </row>
    <row r="197" spans="1:5" x14ac:dyDescent="0.25">
      <c r="A197" s="179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9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9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80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8" t="s">
        <v>160</v>
      </c>
      <c r="B201" s="13" t="s">
        <v>161</v>
      </c>
      <c r="C201" s="14">
        <v>968</v>
      </c>
      <c r="D201" s="14">
        <v>1687</v>
      </c>
      <c r="E201" s="15">
        <v>-0.426200355660937</v>
      </c>
    </row>
    <row r="202" spans="1:5" x14ac:dyDescent="0.25">
      <c r="A202" s="179"/>
      <c r="B202" s="13" t="s">
        <v>119</v>
      </c>
      <c r="C202" s="14">
        <v>419</v>
      </c>
      <c r="D202" s="14">
        <v>301</v>
      </c>
      <c r="E202" s="15">
        <v>0.39202657807308999</v>
      </c>
    </row>
    <row r="203" spans="1:5" x14ac:dyDescent="0.25">
      <c r="A203" s="179"/>
      <c r="B203" s="13" t="s">
        <v>162</v>
      </c>
      <c r="C203" s="14">
        <v>528</v>
      </c>
      <c r="D203" s="14">
        <v>471</v>
      </c>
      <c r="E203" s="15">
        <v>0.121019108280255</v>
      </c>
    </row>
    <row r="204" spans="1:5" x14ac:dyDescent="0.25">
      <c r="A204" s="179"/>
      <c r="B204" s="13" t="s">
        <v>121</v>
      </c>
      <c r="C204" s="14">
        <v>541</v>
      </c>
      <c r="D204" s="14">
        <v>558</v>
      </c>
      <c r="E204" s="15">
        <v>-3.0465949820788499E-2</v>
      </c>
    </row>
    <row r="205" spans="1:5" x14ac:dyDescent="0.25">
      <c r="A205" s="179"/>
      <c r="B205" s="13" t="s">
        <v>122</v>
      </c>
      <c r="C205" s="14">
        <v>23</v>
      </c>
      <c r="D205" s="18"/>
      <c r="E205" s="15">
        <v>0</v>
      </c>
    </row>
    <row r="206" spans="1:5" x14ac:dyDescent="0.25">
      <c r="A206" s="179"/>
      <c r="B206" s="13" t="s">
        <v>123</v>
      </c>
      <c r="C206" s="14">
        <v>75</v>
      </c>
      <c r="D206" s="14">
        <v>112</v>
      </c>
      <c r="E206" s="15">
        <v>-0.33035714285714302</v>
      </c>
    </row>
    <row r="207" spans="1:5" x14ac:dyDescent="0.25">
      <c r="A207" s="179"/>
      <c r="B207" s="13" t="s">
        <v>124</v>
      </c>
      <c r="C207" s="14">
        <v>1063</v>
      </c>
      <c r="D207" s="14">
        <v>717</v>
      </c>
      <c r="E207" s="15">
        <v>0.48256624825662497</v>
      </c>
    </row>
    <row r="208" spans="1:5" x14ac:dyDescent="0.25">
      <c r="A208" s="179"/>
      <c r="B208" s="13" t="s">
        <v>163</v>
      </c>
      <c r="C208" s="18"/>
      <c r="D208" s="18"/>
      <c r="E208" s="15">
        <v>0</v>
      </c>
    </row>
    <row r="209" spans="1:5" x14ac:dyDescent="0.25">
      <c r="A209" s="179"/>
      <c r="B209" s="13" t="s">
        <v>126</v>
      </c>
      <c r="C209" s="14">
        <v>298</v>
      </c>
      <c r="D209" s="14">
        <v>328</v>
      </c>
      <c r="E209" s="15">
        <v>-9.1463414634146298E-2</v>
      </c>
    </row>
    <row r="210" spans="1:5" x14ac:dyDescent="0.25">
      <c r="A210" s="179"/>
      <c r="B210" s="13" t="s">
        <v>164</v>
      </c>
      <c r="C210" s="14">
        <v>704</v>
      </c>
      <c r="D210" s="14">
        <v>588</v>
      </c>
      <c r="E210" s="15">
        <v>0.19727891156462601</v>
      </c>
    </row>
    <row r="211" spans="1:5" x14ac:dyDescent="0.25">
      <c r="A211" s="179"/>
      <c r="B211" s="13" t="s">
        <v>128</v>
      </c>
      <c r="C211" s="14">
        <v>584</v>
      </c>
      <c r="D211" s="14">
        <v>419</v>
      </c>
      <c r="E211" s="15">
        <v>0.39379474940334103</v>
      </c>
    </row>
    <row r="212" spans="1:5" x14ac:dyDescent="0.25">
      <c r="A212" s="179"/>
      <c r="B212" s="13" t="s">
        <v>129</v>
      </c>
      <c r="C212" s="14">
        <v>148</v>
      </c>
      <c r="D212" s="14">
        <v>176</v>
      </c>
      <c r="E212" s="15">
        <v>-0.15909090909090901</v>
      </c>
    </row>
    <row r="213" spans="1:5" x14ac:dyDescent="0.25">
      <c r="A213" s="179"/>
      <c r="B213" s="13" t="s">
        <v>130</v>
      </c>
      <c r="C213" s="14">
        <v>2</v>
      </c>
      <c r="D213" s="14">
        <v>3</v>
      </c>
      <c r="E213" s="15">
        <v>-0.33333333333333298</v>
      </c>
    </row>
    <row r="214" spans="1:5" x14ac:dyDescent="0.25">
      <c r="A214" s="179"/>
      <c r="B214" s="13" t="s">
        <v>131</v>
      </c>
      <c r="C214" s="14">
        <v>2</v>
      </c>
      <c r="D214" s="14">
        <v>2</v>
      </c>
      <c r="E214" s="15">
        <v>0</v>
      </c>
    </row>
    <row r="215" spans="1:5" x14ac:dyDescent="0.25">
      <c r="A215" s="179"/>
      <c r="B215" s="13" t="s">
        <v>132</v>
      </c>
      <c r="C215" s="14">
        <v>18</v>
      </c>
      <c r="D215" s="14">
        <v>6</v>
      </c>
      <c r="E215" s="15">
        <v>2</v>
      </c>
    </row>
    <row r="216" spans="1:5" x14ac:dyDescent="0.25">
      <c r="A216" s="179"/>
      <c r="B216" s="13" t="s">
        <v>133</v>
      </c>
      <c r="C216" s="18"/>
      <c r="D216" s="18"/>
      <c r="E216" s="15">
        <v>0</v>
      </c>
    </row>
    <row r="217" spans="1:5" x14ac:dyDescent="0.25">
      <c r="A217" s="179"/>
      <c r="B217" s="13" t="s">
        <v>134</v>
      </c>
      <c r="C217" s="18"/>
      <c r="D217" s="18"/>
      <c r="E217" s="15">
        <v>0</v>
      </c>
    </row>
    <row r="218" spans="1:5" x14ac:dyDescent="0.25">
      <c r="A218" s="179"/>
      <c r="B218" s="13" t="s">
        <v>135</v>
      </c>
      <c r="C218" s="14">
        <v>2</v>
      </c>
      <c r="D218" s="18"/>
      <c r="E218" s="15">
        <v>0</v>
      </c>
    </row>
    <row r="219" spans="1:5" x14ac:dyDescent="0.25">
      <c r="A219" s="179"/>
      <c r="B219" s="13" t="s">
        <v>136</v>
      </c>
      <c r="C219" s="14">
        <v>6</v>
      </c>
      <c r="D219" s="18"/>
      <c r="E219" s="15">
        <v>0</v>
      </c>
    </row>
    <row r="220" spans="1:5" x14ac:dyDescent="0.25">
      <c r="A220" s="179"/>
      <c r="B220" s="13" t="s">
        <v>137</v>
      </c>
      <c r="C220" s="14">
        <v>286</v>
      </c>
      <c r="D220" s="14">
        <v>55</v>
      </c>
      <c r="E220" s="15">
        <v>4.2</v>
      </c>
    </row>
    <row r="221" spans="1:5" x14ac:dyDescent="0.25">
      <c r="A221" s="179"/>
      <c r="B221" s="13" t="s">
        <v>138</v>
      </c>
      <c r="C221" s="14">
        <v>1025</v>
      </c>
      <c r="D221" s="14">
        <v>0</v>
      </c>
      <c r="E221" s="15">
        <v>0</v>
      </c>
    </row>
    <row r="222" spans="1:5" x14ac:dyDescent="0.25">
      <c r="A222" s="179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9"/>
      <c r="B223" s="13" t="s">
        <v>140</v>
      </c>
      <c r="C223" s="14">
        <v>51</v>
      </c>
      <c r="D223" s="14">
        <v>0</v>
      </c>
      <c r="E223" s="15">
        <v>0</v>
      </c>
    </row>
    <row r="224" spans="1:5" x14ac:dyDescent="0.25">
      <c r="A224" s="179"/>
      <c r="B224" s="13" t="s">
        <v>141</v>
      </c>
      <c r="C224" s="14">
        <v>19</v>
      </c>
      <c r="D224" s="14">
        <v>0</v>
      </c>
      <c r="E224" s="15">
        <v>0</v>
      </c>
    </row>
    <row r="225" spans="1:5" x14ac:dyDescent="0.25">
      <c r="A225" s="179"/>
      <c r="B225" s="13" t="s">
        <v>142</v>
      </c>
      <c r="C225" s="14">
        <v>2</v>
      </c>
      <c r="D225" s="14">
        <v>0</v>
      </c>
      <c r="E225" s="15">
        <v>0</v>
      </c>
    </row>
    <row r="226" spans="1:5" x14ac:dyDescent="0.25">
      <c r="A226" s="179"/>
      <c r="B226" s="13" t="s">
        <v>143</v>
      </c>
      <c r="C226" s="14">
        <v>16</v>
      </c>
      <c r="D226" s="14">
        <v>0</v>
      </c>
      <c r="E226" s="15">
        <v>0</v>
      </c>
    </row>
    <row r="227" spans="1:5" x14ac:dyDescent="0.25">
      <c r="A227" s="179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9"/>
      <c r="B228" s="13" t="s">
        <v>145</v>
      </c>
      <c r="C228" s="14">
        <v>43</v>
      </c>
      <c r="D228" s="14">
        <v>0</v>
      </c>
      <c r="E228" s="15">
        <v>0</v>
      </c>
    </row>
    <row r="229" spans="1:5" x14ac:dyDescent="0.25">
      <c r="A229" s="179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9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9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9"/>
      <c r="B232" s="13" t="s">
        <v>149</v>
      </c>
      <c r="C232" s="14">
        <v>60</v>
      </c>
      <c r="D232" s="14">
        <v>0</v>
      </c>
      <c r="E232" s="15">
        <v>0</v>
      </c>
    </row>
    <row r="233" spans="1:5" x14ac:dyDescent="0.25">
      <c r="A233" s="179"/>
      <c r="B233" s="13" t="s">
        <v>150</v>
      </c>
      <c r="C233" s="14">
        <v>389</v>
      </c>
      <c r="D233" s="14">
        <v>0</v>
      </c>
      <c r="E233" s="15">
        <v>0</v>
      </c>
    </row>
    <row r="234" spans="1:5" x14ac:dyDescent="0.25">
      <c r="A234" s="179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9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9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9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9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9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9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9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80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520</v>
      </c>
      <c r="D246" s="14">
        <v>920</v>
      </c>
      <c r="E246" s="15">
        <v>-0.434782608695652</v>
      </c>
    </row>
    <row r="247" spans="1:5" x14ac:dyDescent="0.25">
      <c r="A247" s="12" t="s">
        <v>169</v>
      </c>
      <c r="B247" s="17"/>
      <c r="C247" s="14">
        <v>265</v>
      </c>
      <c r="D247" s="14">
        <v>371</v>
      </c>
      <c r="E247" s="15">
        <v>-0.28571428571428598</v>
      </c>
    </row>
    <row r="248" spans="1:5" x14ac:dyDescent="0.25">
      <c r="A248" s="12" t="s">
        <v>170</v>
      </c>
      <c r="B248" s="17"/>
      <c r="C248" s="14">
        <v>348</v>
      </c>
      <c r="D248" s="14">
        <v>520</v>
      </c>
      <c r="E248" s="15">
        <v>-0.33076923076923098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8" t="s">
        <v>172</v>
      </c>
      <c r="B252" s="13" t="s">
        <v>173</v>
      </c>
      <c r="C252" s="14">
        <v>331</v>
      </c>
      <c r="D252" s="14">
        <v>338</v>
      </c>
      <c r="E252" s="15">
        <v>-2.07100591715976E-2</v>
      </c>
    </row>
    <row r="253" spans="1:5" x14ac:dyDescent="0.25">
      <c r="A253" s="179"/>
      <c r="B253" s="13" t="s">
        <v>18</v>
      </c>
      <c r="C253" s="14">
        <v>48</v>
      </c>
      <c r="D253" s="14">
        <v>34</v>
      </c>
      <c r="E253" s="15">
        <v>0.41176470588235298</v>
      </c>
    </row>
    <row r="254" spans="1:5" x14ac:dyDescent="0.25">
      <c r="A254" s="180"/>
      <c r="B254" s="13" t="s">
        <v>22</v>
      </c>
      <c r="C254" s="14">
        <v>84</v>
      </c>
      <c r="D254" s="14">
        <v>38</v>
      </c>
      <c r="E254" s="15">
        <v>1.2105263157894699</v>
      </c>
    </row>
    <row r="255" spans="1:5" x14ac:dyDescent="0.25">
      <c r="A255" s="178" t="s">
        <v>174</v>
      </c>
      <c r="B255" s="13" t="s">
        <v>175</v>
      </c>
      <c r="C255" s="14">
        <v>186</v>
      </c>
      <c r="D255" s="14">
        <v>216</v>
      </c>
      <c r="E255" s="15">
        <v>-0.13888888888888901</v>
      </c>
    </row>
    <row r="256" spans="1:5" x14ac:dyDescent="0.25">
      <c r="A256" s="179"/>
      <c r="B256" s="13" t="s">
        <v>176</v>
      </c>
      <c r="C256" s="14">
        <v>161</v>
      </c>
      <c r="D256" s="14">
        <v>154</v>
      </c>
      <c r="E256" s="15">
        <v>4.5454545454545497E-2</v>
      </c>
    </row>
    <row r="257" spans="1:5" x14ac:dyDescent="0.25">
      <c r="A257" s="180"/>
      <c r="B257" s="13" t="s">
        <v>177</v>
      </c>
      <c r="C257" s="14">
        <v>13</v>
      </c>
      <c r="D257" s="14">
        <v>1</v>
      </c>
      <c r="E257" s="15">
        <v>12</v>
      </c>
    </row>
    <row r="258" spans="1:5" x14ac:dyDescent="0.25">
      <c r="A258" s="12" t="s">
        <v>178</v>
      </c>
      <c r="B258" s="17"/>
      <c r="C258" s="14">
        <v>87</v>
      </c>
      <c r="D258" s="14">
        <v>89</v>
      </c>
      <c r="E258" s="15">
        <v>-2.2471910112359599E-2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57</v>
      </c>
      <c r="D262" s="14">
        <v>39</v>
      </c>
      <c r="E262" s="15">
        <v>0.46153846153846101</v>
      </c>
    </row>
    <row r="263" spans="1:5" x14ac:dyDescent="0.25">
      <c r="A263" s="178" t="s">
        <v>181</v>
      </c>
      <c r="B263" s="13" t="s">
        <v>182</v>
      </c>
      <c r="C263" s="18"/>
      <c r="D263" s="14">
        <v>17</v>
      </c>
      <c r="E263" s="15">
        <v>0</v>
      </c>
    </row>
    <row r="264" spans="1:5" x14ac:dyDescent="0.25">
      <c r="A264" s="179"/>
      <c r="B264" s="13" t="s">
        <v>183</v>
      </c>
      <c r="C264" s="18"/>
      <c r="D264" s="18"/>
      <c r="E264" s="15">
        <v>0</v>
      </c>
    </row>
    <row r="265" spans="1:5" x14ac:dyDescent="0.25">
      <c r="A265" s="180"/>
      <c r="B265" s="13" t="s">
        <v>184</v>
      </c>
      <c r="C265" s="18"/>
      <c r="D265" s="18"/>
      <c r="E265" s="15">
        <v>0</v>
      </c>
    </row>
    <row r="266" spans="1:5" x14ac:dyDescent="0.25">
      <c r="A266" s="12" t="s">
        <v>185</v>
      </c>
      <c r="B266" s="17"/>
      <c r="C266" s="18"/>
      <c r="D266" s="18"/>
      <c r="E266" s="15">
        <v>0</v>
      </c>
    </row>
    <row r="267" spans="1:5" x14ac:dyDescent="0.25">
      <c r="A267" s="12" t="s">
        <v>186</v>
      </c>
      <c r="B267" s="17"/>
      <c r="C267" s="14">
        <v>65</v>
      </c>
      <c r="D267" s="14">
        <v>32</v>
      </c>
      <c r="E267" s="15">
        <v>1.03125</v>
      </c>
    </row>
    <row r="268" spans="1:5" x14ac:dyDescent="0.25">
      <c r="A268" s="12" t="s">
        <v>110</v>
      </c>
      <c r="B268" s="17"/>
      <c r="C268" s="14">
        <v>162</v>
      </c>
      <c r="D268" s="14">
        <v>222</v>
      </c>
      <c r="E268" s="15">
        <v>-0.27027027027027001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33</v>
      </c>
      <c r="D272" s="14">
        <v>37</v>
      </c>
      <c r="E272" s="15">
        <v>-0.108108108108108</v>
      </c>
    </row>
    <row r="273" spans="1:5" x14ac:dyDescent="0.25">
      <c r="A273" s="178" t="s">
        <v>68</v>
      </c>
      <c r="B273" s="13" t="s">
        <v>189</v>
      </c>
      <c r="C273" s="14">
        <v>98</v>
      </c>
      <c r="D273" s="14">
        <v>85</v>
      </c>
      <c r="E273" s="15">
        <v>0.152941176470588</v>
      </c>
    </row>
    <row r="274" spans="1:5" x14ac:dyDescent="0.25">
      <c r="A274" s="180"/>
      <c r="B274" s="13" t="s">
        <v>110</v>
      </c>
      <c r="C274" s="14">
        <v>1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1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8" t="s">
        <v>194</v>
      </c>
      <c r="B281" s="13" t="s">
        <v>195</v>
      </c>
      <c r="C281" s="14">
        <v>1</v>
      </c>
      <c r="D281" s="14">
        <v>4</v>
      </c>
      <c r="E281" s="15">
        <v>-0.75</v>
      </c>
    </row>
    <row r="282" spans="1:5" x14ac:dyDescent="0.25">
      <c r="A282" s="180"/>
      <c r="B282" s="13" t="s">
        <v>196</v>
      </c>
      <c r="C282" s="14">
        <v>38</v>
      </c>
      <c r="D282" s="14">
        <v>29</v>
      </c>
      <c r="E282" s="15">
        <v>0.31034482758620702</v>
      </c>
    </row>
    <row r="283" spans="1:5" x14ac:dyDescent="0.25">
      <c r="A283" s="12" t="s">
        <v>197</v>
      </c>
      <c r="B283" s="17"/>
      <c r="C283" s="14">
        <v>14</v>
      </c>
      <c r="D283" s="14">
        <v>18</v>
      </c>
      <c r="E283" s="15">
        <v>-0.22222222222222199</v>
      </c>
    </row>
    <row r="284" spans="1:5" x14ac:dyDescent="0.25">
      <c r="A284" s="12" t="s">
        <v>198</v>
      </c>
      <c r="B284" s="17"/>
      <c r="C284" s="14">
        <v>3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5" t="s">
        <v>205</v>
      </c>
      <c r="B293" s="13" t="s">
        <v>206</v>
      </c>
      <c r="C293" s="18"/>
      <c r="D293" s="18"/>
      <c r="E293" s="23"/>
    </row>
    <row r="294" spans="1:5" x14ac:dyDescent="0.25">
      <c r="A294" s="176"/>
      <c r="B294" s="13" t="s">
        <v>207</v>
      </c>
      <c r="C294" s="14">
        <v>318</v>
      </c>
      <c r="D294" s="14">
        <v>347</v>
      </c>
      <c r="E294" s="24">
        <v>0</v>
      </c>
    </row>
    <row r="295" spans="1:5" x14ac:dyDescent="0.25">
      <c r="A295" s="177"/>
      <c r="B295" s="13" t="s">
        <v>208</v>
      </c>
      <c r="C295" s="18"/>
      <c r="D295" s="18"/>
      <c r="E295" s="23"/>
    </row>
    <row r="296" spans="1:5" x14ac:dyDescent="0.25">
      <c r="A296" s="175" t="s">
        <v>209</v>
      </c>
      <c r="B296" s="13" t="s">
        <v>210</v>
      </c>
      <c r="C296" s="18"/>
      <c r="D296" s="18"/>
      <c r="E296" s="23"/>
    </row>
    <row r="297" spans="1:5" x14ac:dyDescent="0.25">
      <c r="A297" s="176"/>
      <c r="B297" s="13" t="s">
        <v>211</v>
      </c>
      <c r="C297" s="18"/>
      <c r="D297" s="18"/>
      <c r="E297" s="23"/>
    </row>
    <row r="298" spans="1:5" x14ac:dyDescent="0.25">
      <c r="A298" s="177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22</v>
      </c>
      <c r="D299" s="14">
        <v>22</v>
      </c>
      <c r="E299" s="24">
        <v>13</v>
      </c>
    </row>
    <row r="300" spans="1:5" x14ac:dyDescent="0.25">
      <c r="A300" s="175" t="s">
        <v>215</v>
      </c>
      <c r="B300" s="13" t="s">
        <v>216</v>
      </c>
      <c r="C300" s="14">
        <v>10</v>
      </c>
      <c r="D300" s="14">
        <v>3</v>
      </c>
      <c r="E300" s="24">
        <v>1</v>
      </c>
    </row>
    <row r="301" spans="1:5" x14ac:dyDescent="0.25">
      <c r="A301" s="176"/>
      <c r="B301" s="13" t="s">
        <v>217</v>
      </c>
      <c r="C301" s="18"/>
      <c r="D301" s="18"/>
      <c r="E301" s="23"/>
    </row>
    <row r="302" spans="1:5" x14ac:dyDescent="0.25">
      <c r="A302" s="177"/>
      <c r="B302" s="13" t="s">
        <v>218</v>
      </c>
      <c r="C302" s="14">
        <v>12</v>
      </c>
      <c r="D302" s="14">
        <v>19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4">
        <v>0</v>
      </c>
    </row>
    <row r="304" spans="1:5" x14ac:dyDescent="0.25">
      <c r="A304" s="175" t="s">
        <v>221</v>
      </c>
      <c r="B304" s="13" t="s">
        <v>212</v>
      </c>
      <c r="C304" s="14">
        <v>2</v>
      </c>
      <c r="D304" s="14">
        <v>0</v>
      </c>
      <c r="E304" s="24">
        <v>0</v>
      </c>
    </row>
    <row r="305" spans="1:5" x14ac:dyDescent="0.25">
      <c r="A305" s="176"/>
      <c r="B305" s="13" t="s">
        <v>222</v>
      </c>
      <c r="C305" s="14">
        <v>16</v>
      </c>
      <c r="D305" s="14">
        <v>30</v>
      </c>
      <c r="E305" s="24">
        <v>10</v>
      </c>
    </row>
    <row r="306" spans="1:5" x14ac:dyDescent="0.25">
      <c r="A306" s="177"/>
      <c r="B306" s="13" t="s">
        <v>223</v>
      </c>
      <c r="C306" s="14">
        <v>1</v>
      </c>
      <c r="D306" s="14">
        <v>2</v>
      </c>
      <c r="E306" s="24">
        <v>1</v>
      </c>
    </row>
    <row r="307" spans="1:5" x14ac:dyDescent="0.25">
      <c r="A307" s="175" t="s">
        <v>224</v>
      </c>
      <c r="B307" s="13" t="s">
        <v>225</v>
      </c>
      <c r="C307" s="14">
        <v>0</v>
      </c>
      <c r="D307" s="14">
        <v>1</v>
      </c>
      <c r="E307" s="24">
        <v>0</v>
      </c>
    </row>
    <row r="308" spans="1:5" x14ac:dyDescent="0.25">
      <c r="A308" s="176"/>
      <c r="B308" s="13" t="s">
        <v>226</v>
      </c>
      <c r="C308" s="18"/>
      <c r="D308" s="18"/>
      <c r="E308" s="23"/>
    </row>
    <row r="309" spans="1:5" x14ac:dyDescent="0.25">
      <c r="A309" s="176"/>
      <c r="B309" s="13" t="s">
        <v>227</v>
      </c>
      <c r="C309" s="14">
        <v>190</v>
      </c>
      <c r="D309" s="14">
        <v>308</v>
      </c>
      <c r="E309" s="24">
        <v>110</v>
      </c>
    </row>
    <row r="310" spans="1:5" x14ac:dyDescent="0.25">
      <c r="A310" s="176"/>
      <c r="B310" s="13" t="s">
        <v>228</v>
      </c>
      <c r="C310" s="14">
        <v>370</v>
      </c>
      <c r="D310" s="14">
        <v>475</v>
      </c>
      <c r="E310" s="24">
        <v>0</v>
      </c>
    </row>
    <row r="311" spans="1:5" x14ac:dyDescent="0.25">
      <c r="A311" s="176"/>
      <c r="B311" s="13" t="s">
        <v>229</v>
      </c>
      <c r="C311" s="14">
        <v>328</v>
      </c>
      <c r="D311" s="14">
        <v>320</v>
      </c>
      <c r="E311" s="24">
        <v>13</v>
      </c>
    </row>
    <row r="312" spans="1:5" x14ac:dyDescent="0.25">
      <c r="A312" s="176"/>
      <c r="B312" s="13" t="s">
        <v>230</v>
      </c>
      <c r="C312" s="14">
        <v>262</v>
      </c>
      <c r="D312" s="14">
        <v>405</v>
      </c>
      <c r="E312" s="24">
        <v>255</v>
      </c>
    </row>
    <row r="313" spans="1:5" x14ac:dyDescent="0.25">
      <c r="A313" s="176"/>
      <c r="B313" s="13" t="s">
        <v>231</v>
      </c>
      <c r="C313" s="14">
        <v>100</v>
      </c>
      <c r="D313" s="14">
        <v>109</v>
      </c>
      <c r="E313" s="24">
        <v>0</v>
      </c>
    </row>
    <row r="314" spans="1:5" x14ac:dyDescent="0.25">
      <c r="A314" s="176"/>
      <c r="B314" s="13" t="s">
        <v>232</v>
      </c>
      <c r="C314" s="14">
        <v>4</v>
      </c>
      <c r="D314" s="14">
        <v>4</v>
      </c>
      <c r="E314" s="24">
        <v>0</v>
      </c>
    </row>
    <row r="315" spans="1:5" x14ac:dyDescent="0.25">
      <c r="A315" s="176"/>
      <c r="B315" s="13" t="s">
        <v>233</v>
      </c>
      <c r="C315" s="14">
        <v>293</v>
      </c>
      <c r="D315" s="14">
        <v>53</v>
      </c>
      <c r="E315" s="24">
        <v>156</v>
      </c>
    </row>
    <row r="316" spans="1:5" x14ac:dyDescent="0.25">
      <c r="A316" s="176"/>
      <c r="B316" s="13" t="s">
        <v>234</v>
      </c>
      <c r="C316" s="18"/>
      <c r="D316" s="18"/>
      <c r="E316" s="23"/>
    </row>
    <row r="317" spans="1:5" x14ac:dyDescent="0.25">
      <c r="A317" s="176"/>
      <c r="B317" s="13" t="s">
        <v>235</v>
      </c>
      <c r="C317" s="18"/>
      <c r="D317" s="18"/>
      <c r="E317" s="23"/>
    </row>
    <row r="318" spans="1:5" x14ac:dyDescent="0.25">
      <c r="A318" s="176"/>
      <c r="B318" s="13" t="s">
        <v>236</v>
      </c>
      <c r="C318" s="14">
        <v>179</v>
      </c>
      <c r="D318" s="14">
        <v>266</v>
      </c>
      <c r="E318" s="24">
        <v>122</v>
      </c>
    </row>
    <row r="319" spans="1:5" x14ac:dyDescent="0.25">
      <c r="A319" s="176"/>
      <c r="B319" s="13" t="s">
        <v>237</v>
      </c>
      <c r="C319" s="14">
        <v>170</v>
      </c>
      <c r="D319" s="14">
        <v>222</v>
      </c>
      <c r="E319" s="24">
        <v>0</v>
      </c>
    </row>
    <row r="320" spans="1:5" x14ac:dyDescent="0.25">
      <c r="A320" s="176"/>
      <c r="B320" s="13" t="s">
        <v>238</v>
      </c>
      <c r="C320" s="14">
        <v>1</v>
      </c>
      <c r="D320" s="14">
        <v>1</v>
      </c>
      <c r="E320" s="24">
        <v>0</v>
      </c>
    </row>
    <row r="321" spans="1:5" x14ac:dyDescent="0.25">
      <c r="A321" s="177"/>
      <c r="B321" s="13" t="s">
        <v>239</v>
      </c>
      <c r="C321" s="14">
        <v>18</v>
      </c>
      <c r="D321" s="14">
        <v>19</v>
      </c>
      <c r="E321" s="24">
        <v>0</v>
      </c>
    </row>
    <row r="322" spans="1:5" x14ac:dyDescent="0.25">
      <c r="A322" s="175" t="s">
        <v>240</v>
      </c>
      <c r="B322" s="13" t="s">
        <v>241</v>
      </c>
      <c r="C322" s="18"/>
      <c r="D322" s="18"/>
      <c r="E322" s="23"/>
    </row>
    <row r="323" spans="1:5" x14ac:dyDescent="0.25">
      <c r="A323" s="176"/>
      <c r="B323" s="13" t="s">
        <v>242</v>
      </c>
      <c r="C323" s="18"/>
      <c r="D323" s="18"/>
      <c r="E323" s="23"/>
    </row>
    <row r="324" spans="1:5" x14ac:dyDescent="0.25">
      <c r="A324" s="176"/>
      <c r="B324" s="13" t="s">
        <v>243</v>
      </c>
      <c r="C324" s="18"/>
      <c r="D324" s="18"/>
      <c r="E324" s="23"/>
    </row>
    <row r="325" spans="1:5" x14ac:dyDescent="0.25">
      <c r="A325" s="176"/>
      <c r="B325" s="13" t="s">
        <v>244</v>
      </c>
      <c r="C325" s="18"/>
      <c r="D325" s="18"/>
      <c r="E325" s="23"/>
    </row>
    <row r="326" spans="1:5" x14ac:dyDescent="0.25">
      <c r="A326" s="176"/>
      <c r="B326" s="13" t="s">
        <v>245</v>
      </c>
      <c r="C326" s="14">
        <v>34</v>
      </c>
      <c r="D326" s="14">
        <v>59</v>
      </c>
      <c r="E326" s="24">
        <v>4</v>
      </c>
    </row>
    <row r="327" spans="1:5" x14ac:dyDescent="0.25">
      <c r="A327" s="176"/>
      <c r="B327" s="13" t="s">
        <v>246</v>
      </c>
      <c r="C327" s="18"/>
      <c r="D327" s="18"/>
      <c r="E327" s="23"/>
    </row>
    <row r="328" spans="1:5" x14ac:dyDescent="0.25">
      <c r="A328" s="176"/>
      <c r="B328" s="13" t="s">
        <v>247</v>
      </c>
      <c r="C328" s="18"/>
      <c r="D328" s="18"/>
      <c r="E328" s="23"/>
    </row>
    <row r="329" spans="1:5" x14ac:dyDescent="0.25">
      <c r="A329" s="176"/>
      <c r="B329" s="13" t="s">
        <v>248</v>
      </c>
      <c r="C329" s="14">
        <v>20</v>
      </c>
      <c r="D329" s="14">
        <v>34</v>
      </c>
      <c r="E329" s="24">
        <v>11</v>
      </c>
    </row>
    <row r="330" spans="1:5" x14ac:dyDescent="0.25">
      <c r="A330" s="176"/>
      <c r="B330" s="13" t="s">
        <v>249</v>
      </c>
      <c r="C330" s="14">
        <v>65</v>
      </c>
      <c r="D330" s="14">
        <v>57</v>
      </c>
      <c r="E330" s="24">
        <v>6</v>
      </c>
    </row>
    <row r="331" spans="1:5" x14ac:dyDescent="0.25">
      <c r="A331" s="176"/>
      <c r="B331" s="13" t="s">
        <v>250</v>
      </c>
      <c r="C331" s="14">
        <v>82</v>
      </c>
      <c r="D331" s="14">
        <v>144</v>
      </c>
      <c r="E331" s="24">
        <v>18</v>
      </c>
    </row>
    <row r="332" spans="1:5" x14ac:dyDescent="0.25">
      <c r="A332" s="176"/>
      <c r="B332" s="13" t="s">
        <v>251</v>
      </c>
      <c r="C332" s="14">
        <v>9</v>
      </c>
      <c r="D332" s="14">
        <v>19</v>
      </c>
      <c r="E332" s="24">
        <v>0</v>
      </c>
    </row>
    <row r="333" spans="1:5" x14ac:dyDescent="0.25">
      <c r="A333" s="176"/>
      <c r="B333" s="13" t="s">
        <v>252</v>
      </c>
      <c r="C333" s="14">
        <v>6</v>
      </c>
      <c r="D333" s="14">
        <v>8</v>
      </c>
      <c r="E333" s="24">
        <v>0</v>
      </c>
    </row>
    <row r="334" spans="1:5" x14ac:dyDescent="0.25">
      <c r="A334" s="176"/>
      <c r="B334" s="13" t="s">
        <v>253</v>
      </c>
      <c r="C334" s="18"/>
      <c r="D334" s="18"/>
      <c r="E334" s="23"/>
    </row>
    <row r="335" spans="1:5" x14ac:dyDescent="0.25">
      <c r="A335" s="176"/>
      <c r="B335" s="13" t="s">
        <v>254</v>
      </c>
      <c r="C335" s="18"/>
      <c r="D335" s="18"/>
      <c r="E335" s="23"/>
    </row>
    <row r="336" spans="1:5" x14ac:dyDescent="0.25">
      <c r="A336" s="176"/>
      <c r="B336" s="13" t="s">
        <v>255</v>
      </c>
      <c r="C336" s="18"/>
      <c r="D336" s="18"/>
      <c r="E336" s="23"/>
    </row>
    <row r="337" spans="1:5" x14ac:dyDescent="0.25">
      <c r="A337" s="176"/>
      <c r="B337" s="13" t="s">
        <v>256</v>
      </c>
      <c r="C337" s="14">
        <v>0</v>
      </c>
      <c r="D337" s="14">
        <v>5</v>
      </c>
      <c r="E337" s="24">
        <v>0</v>
      </c>
    </row>
    <row r="338" spans="1:5" x14ac:dyDescent="0.25">
      <c r="A338" s="176"/>
      <c r="B338" s="13" t="s">
        <v>257</v>
      </c>
      <c r="C338" s="18"/>
      <c r="D338" s="18"/>
      <c r="E338" s="23"/>
    </row>
    <row r="339" spans="1:5" x14ac:dyDescent="0.25">
      <c r="A339" s="176"/>
      <c r="B339" s="13" t="s">
        <v>258</v>
      </c>
      <c r="C339" s="18"/>
      <c r="D339" s="18"/>
      <c r="E339" s="23"/>
    </row>
    <row r="340" spans="1:5" x14ac:dyDescent="0.25">
      <c r="A340" s="176"/>
      <c r="B340" s="13" t="s">
        <v>259</v>
      </c>
      <c r="C340" s="14">
        <v>24</v>
      </c>
      <c r="D340" s="14">
        <v>17</v>
      </c>
      <c r="E340" s="24">
        <v>10</v>
      </c>
    </row>
    <row r="341" spans="1:5" x14ac:dyDescent="0.25">
      <c r="A341" s="176"/>
      <c r="B341" s="13" t="s">
        <v>260</v>
      </c>
      <c r="C341" s="18"/>
      <c r="D341" s="18"/>
      <c r="E341" s="23"/>
    </row>
    <row r="342" spans="1:5" x14ac:dyDescent="0.25">
      <c r="A342" s="176"/>
      <c r="B342" s="13" t="s">
        <v>261</v>
      </c>
      <c r="C342" s="18"/>
      <c r="D342" s="18"/>
      <c r="E342" s="23"/>
    </row>
    <row r="343" spans="1:5" x14ac:dyDescent="0.25">
      <c r="A343" s="176"/>
      <c r="B343" s="13" t="s">
        <v>262</v>
      </c>
      <c r="C343" s="14">
        <v>36</v>
      </c>
      <c r="D343" s="14">
        <v>17</v>
      </c>
      <c r="E343" s="24">
        <v>18</v>
      </c>
    </row>
    <row r="344" spans="1:5" x14ac:dyDescent="0.25">
      <c r="A344" s="176"/>
      <c r="B344" s="13" t="s">
        <v>263</v>
      </c>
      <c r="C344" s="18"/>
      <c r="D344" s="18"/>
      <c r="E344" s="23"/>
    </row>
    <row r="345" spans="1:5" x14ac:dyDescent="0.25">
      <c r="A345" s="176"/>
      <c r="B345" s="13" t="s">
        <v>264</v>
      </c>
      <c r="C345" s="14">
        <v>21</v>
      </c>
      <c r="D345" s="14">
        <v>46</v>
      </c>
      <c r="E345" s="24">
        <v>16</v>
      </c>
    </row>
    <row r="346" spans="1:5" x14ac:dyDescent="0.25">
      <c r="A346" s="176"/>
      <c r="B346" s="13" t="s">
        <v>265</v>
      </c>
      <c r="C346" s="14">
        <v>51</v>
      </c>
      <c r="D346" s="14">
        <v>16</v>
      </c>
      <c r="E346" s="24">
        <v>32</v>
      </c>
    </row>
    <row r="347" spans="1:5" x14ac:dyDescent="0.25">
      <c r="A347" s="176"/>
      <c r="B347" s="13" t="s">
        <v>266</v>
      </c>
      <c r="C347" s="18"/>
      <c r="D347" s="18"/>
      <c r="E347" s="23"/>
    </row>
    <row r="348" spans="1:5" x14ac:dyDescent="0.25">
      <c r="A348" s="176"/>
      <c r="B348" s="13" t="s">
        <v>267</v>
      </c>
      <c r="C348" s="14">
        <v>0</v>
      </c>
      <c r="D348" s="14">
        <v>1</v>
      </c>
      <c r="E348" s="24">
        <v>0</v>
      </c>
    </row>
    <row r="349" spans="1:5" x14ac:dyDescent="0.25">
      <c r="A349" s="176"/>
      <c r="B349" s="13" t="s">
        <v>268</v>
      </c>
      <c r="C349" s="18"/>
      <c r="D349" s="18"/>
      <c r="E349" s="23"/>
    </row>
    <row r="350" spans="1:5" x14ac:dyDescent="0.25">
      <c r="A350" s="176"/>
      <c r="B350" s="13" t="s">
        <v>269</v>
      </c>
      <c r="C350" s="18"/>
      <c r="D350" s="18"/>
      <c r="E350" s="23"/>
    </row>
    <row r="351" spans="1:5" x14ac:dyDescent="0.25">
      <c r="A351" s="176"/>
      <c r="B351" s="13" t="s">
        <v>270</v>
      </c>
      <c r="C351" s="18"/>
      <c r="D351" s="18"/>
      <c r="E351" s="23"/>
    </row>
    <row r="352" spans="1:5" x14ac:dyDescent="0.25">
      <c r="A352" s="176"/>
      <c r="B352" s="13" t="s">
        <v>271</v>
      </c>
      <c r="C352" s="14">
        <v>1</v>
      </c>
      <c r="D352" s="14">
        <v>2</v>
      </c>
      <c r="E352" s="24">
        <v>1</v>
      </c>
    </row>
    <row r="353" spans="1:5" x14ac:dyDescent="0.25">
      <c r="A353" s="176"/>
      <c r="B353" s="13" t="s">
        <v>272</v>
      </c>
      <c r="C353" s="18"/>
      <c r="D353" s="18"/>
      <c r="E353" s="23"/>
    </row>
    <row r="354" spans="1:5" x14ac:dyDescent="0.25">
      <c r="A354" s="177"/>
      <c r="B354" s="13" t="s">
        <v>273</v>
      </c>
      <c r="C354" s="14">
        <v>8</v>
      </c>
      <c r="D354" s="14">
        <v>12</v>
      </c>
      <c r="E354" s="24">
        <v>7</v>
      </c>
    </row>
    <row r="355" spans="1:5" x14ac:dyDescent="0.25">
      <c r="A355" s="175" t="s">
        <v>274</v>
      </c>
      <c r="B355" s="13" t="s">
        <v>275</v>
      </c>
      <c r="C355" s="18"/>
      <c r="D355" s="18"/>
      <c r="E355" s="23"/>
    </row>
    <row r="356" spans="1:5" x14ac:dyDescent="0.25">
      <c r="A356" s="176"/>
      <c r="B356" s="13" t="s">
        <v>276</v>
      </c>
      <c r="C356" s="14">
        <v>1</v>
      </c>
      <c r="D356" s="14">
        <v>1</v>
      </c>
      <c r="E356" s="24">
        <v>0</v>
      </c>
    </row>
    <row r="357" spans="1:5" x14ac:dyDescent="0.25">
      <c r="A357" s="176"/>
      <c r="B357" s="13" t="s">
        <v>277</v>
      </c>
      <c r="C357" s="14">
        <v>0</v>
      </c>
      <c r="D357" s="14">
        <v>2</v>
      </c>
      <c r="E357" s="24">
        <v>0</v>
      </c>
    </row>
    <row r="358" spans="1:5" x14ac:dyDescent="0.25">
      <c r="A358" s="176"/>
      <c r="B358" s="13" t="s">
        <v>278</v>
      </c>
      <c r="C358" s="18"/>
      <c r="D358" s="18"/>
      <c r="E358" s="23"/>
    </row>
    <row r="359" spans="1:5" x14ac:dyDescent="0.25">
      <c r="A359" s="176"/>
      <c r="B359" s="13" t="s">
        <v>279</v>
      </c>
      <c r="C359" s="18"/>
      <c r="D359" s="18"/>
      <c r="E359" s="23"/>
    </row>
    <row r="360" spans="1:5" x14ac:dyDescent="0.25">
      <c r="A360" s="176"/>
      <c r="B360" s="13" t="s">
        <v>280</v>
      </c>
      <c r="C360" s="14">
        <v>1</v>
      </c>
      <c r="D360" s="14">
        <v>5</v>
      </c>
      <c r="E360" s="24">
        <v>1</v>
      </c>
    </row>
    <row r="361" spans="1:5" x14ac:dyDescent="0.25">
      <c r="A361" s="176"/>
      <c r="B361" s="13" t="s">
        <v>281</v>
      </c>
      <c r="C361" s="18"/>
      <c r="D361" s="18"/>
      <c r="E361" s="23"/>
    </row>
    <row r="362" spans="1:5" x14ac:dyDescent="0.25">
      <c r="A362" s="176"/>
      <c r="B362" s="13" t="s">
        <v>282</v>
      </c>
      <c r="C362" s="18"/>
      <c r="D362" s="18"/>
      <c r="E362" s="23"/>
    </row>
    <row r="363" spans="1:5" x14ac:dyDescent="0.25">
      <c r="A363" s="176"/>
      <c r="B363" s="13" t="s">
        <v>283</v>
      </c>
      <c r="C363" s="18"/>
      <c r="D363" s="18"/>
      <c r="E363" s="23"/>
    </row>
    <row r="364" spans="1:5" x14ac:dyDescent="0.25">
      <c r="A364" s="176"/>
      <c r="B364" s="13" t="s">
        <v>284</v>
      </c>
      <c r="C364" s="18"/>
      <c r="D364" s="18"/>
      <c r="E364" s="23"/>
    </row>
    <row r="365" spans="1:5" x14ac:dyDescent="0.25">
      <c r="A365" s="177"/>
      <c r="B365" s="13" t="s">
        <v>285</v>
      </c>
      <c r="C365" s="18"/>
      <c r="D365" s="18"/>
      <c r="E365" s="23"/>
    </row>
    <row r="366" spans="1:5" x14ac:dyDescent="0.25">
      <c r="A366" s="175" t="s">
        <v>286</v>
      </c>
      <c r="B366" s="13" t="s">
        <v>287</v>
      </c>
      <c r="C366" s="14">
        <v>55</v>
      </c>
      <c r="D366" s="14">
        <v>76</v>
      </c>
      <c r="E366" s="24">
        <v>1</v>
      </c>
    </row>
    <row r="367" spans="1:5" x14ac:dyDescent="0.25">
      <c r="A367" s="176"/>
      <c r="B367" s="13" t="s">
        <v>288</v>
      </c>
      <c r="C367" s="18"/>
      <c r="D367" s="18"/>
      <c r="E367" s="23"/>
    </row>
    <row r="368" spans="1:5" x14ac:dyDescent="0.25">
      <c r="A368" s="176"/>
      <c r="B368" s="13" t="s">
        <v>289</v>
      </c>
      <c r="C368" s="18"/>
      <c r="D368" s="18"/>
      <c r="E368" s="23"/>
    </row>
    <row r="369" spans="1:5" x14ac:dyDescent="0.25">
      <c r="A369" s="176"/>
      <c r="B369" s="13" t="s">
        <v>290</v>
      </c>
      <c r="C369" s="14">
        <v>7</v>
      </c>
      <c r="D369" s="14">
        <v>17</v>
      </c>
      <c r="E369" s="24">
        <v>2</v>
      </c>
    </row>
    <row r="370" spans="1:5" x14ac:dyDescent="0.25">
      <c r="A370" s="176"/>
      <c r="B370" s="13" t="s">
        <v>291</v>
      </c>
      <c r="C370" s="14">
        <v>2</v>
      </c>
      <c r="D370" s="14">
        <v>5</v>
      </c>
      <c r="E370" s="24">
        <v>0</v>
      </c>
    </row>
    <row r="371" spans="1:5" x14ac:dyDescent="0.25">
      <c r="A371" s="176"/>
      <c r="B371" s="13" t="s">
        <v>292</v>
      </c>
      <c r="C371" s="18"/>
      <c r="D371" s="18"/>
      <c r="E371" s="23"/>
    </row>
    <row r="372" spans="1:5" x14ac:dyDescent="0.25">
      <c r="A372" s="176"/>
      <c r="B372" s="13" t="s">
        <v>293</v>
      </c>
      <c r="C372" s="18"/>
      <c r="D372" s="18"/>
      <c r="E372" s="23"/>
    </row>
    <row r="373" spans="1:5" x14ac:dyDescent="0.25">
      <c r="A373" s="176"/>
      <c r="B373" s="13" t="s">
        <v>294</v>
      </c>
      <c r="C373" s="18"/>
      <c r="D373" s="18"/>
      <c r="E373" s="23"/>
    </row>
    <row r="374" spans="1:5" x14ac:dyDescent="0.25">
      <c r="A374" s="177"/>
      <c r="B374" s="13" t="s">
        <v>295</v>
      </c>
      <c r="C374" s="18"/>
      <c r="D374" s="18"/>
      <c r="E374" s="23"/>
    </row>
    <row r="375" spans="1:5" x14ac:dyDescent="0.25">
      <c r="A375" s="175" t="s">
        <v>296</v>
      </c>
      <c r="B375" s="13" t="s">
        <v>297</v>
      </c>
      <c r="C375" s="18"/>
      <c r="D375" s="18"/>
      <c r="E375" s="23"/>
    </row>
    <row r="376" spans="1:5" x14ac:dyDescent="0.25">
      <c r="A376" s="176"/>
      <c r="B376" s="13" t="s">
        <v>298</v>
      </c>
      <c r="C376" s="14">
        <v>17</v>
      </c>
      <c r="D376" s="14">
        <v>2</v>
      </c>
      <c r="E376" s="24">
        <v>0</v>
      </c>
    </row>
    <row r="377" spans="1:5" x14ac:dyDescent="0.25">
      <c r="A377" s="176"/>
      <c r="B377" s="13" t="s">
        <v>299</v>
      </c>
      <c r="C377" s="14">
        <v>7</v>
      </c>
      <c r="D377" s="14">
        <v>11</v>
      </c>
      <c r="E377" s="24">
        <v>0</v>
      </c>
    </row>
    <row r="378" spans="1:5" x14ac:dyDescent="0.25">
      <c r="A378" s="176"/>
      <c r="B378" s="13" t="s">
        <v>300</v>
      </c>
      <c r="C378" s="14">
        <v>3</v>
      </c>
      <c r="D378" s="14">
        <v>1</v>
      </c>
      <c r="E378" s="24">
        <v>0</v>
      </c>
    </row>
    <row r="379" spans="1:5" x14ac:dyDescent="0.25">
      <c r="A379" s="176"/>
      <c r="B379" s="13" t="s">
        <v>216</v>
      </c>
      <c r="C379" s="18"/>
      <c r="D379" s="18"/>
      <c r="E379" s="23"/>
    </row>
    <row r="380" spans="1:5" x14ac:dyDescent="0.25">
      <c r="A380" s="176"/>
      <c r="B380" s="13" t="s">
        <v>301</v>
      </c>
      <c r="C380" s="18"/>
      <c r="D380" s="18"/>
      <c r="E380" s="23"/>
    </row>
    <row r="381" spans="1:5" x14ac:dyDescent="0.25">
      <c r="A381" s="176"/>
      <c r="B381" s="13" t="s">
        <v>302</v>
      </c>
      <c r="C381" s="14">
        <v>3</v>
      </c>
      <c r="D381" s="14">
        <v>2</v>
      </c>
      <c r="E381" s="24">
        <v>2</v>
      </c>
    </row>
    <row r="382" spans="1:5" x14ac:dyDescent="0.25">
      <c r="A382" s="176"/>
      <c r="B382" s="13" t="s">
        <v>303</v>
      </c>
      <c r="C382" s="14">
        <v>40</v>
      </c>
      <c r="D382" s="14">
        <v>56</v>
      </c>
      <c r="E382" s="24">
        <v>0</v>
      </c>
    </row>
    <row r="383" spans="1:5" x14ac:dyDescent="0.25">
      <c r="A383" s="176"/>
      <c r="B383" s="13" t="s">
        <v>304</v>
      </c>
      <c r="C383" s="14">
        <v>57</v>
      </c>
      <c r="D383" s="14">
        <v>84</v>
      </c>
      <c r="E383" s="24">
        <v>16</v>
      </c>
    </row>
    <row r="384" spans="1:5" x14ac:dyDescent="0.25">
      <c r="A384" s="176"/>
      <c r="B384" s="13" t="s">
        <v>305</v>
      </c>
      <c r="C384" s="18"/>
      <c r="D384" s="18"/>
      <c r="E384" s="23"/>
    </row>
    <row r="385" spans="1:5" x14ac:dyDescent="0.25">
      <c r="A385" s="176"/>
      <c r="B385" s="13" t="s">
        <v>306</v>
      </c>
      <c r="C385" s="18"/>
      <c r="D385" s="18"/>
      <c r="E385" s="23"/>
    </row>
    <row r="386" spans="1:5" x14ac:dyDescent="0.25">
      <c r="A386" s="176"/>
      <c r="B386" s="13" t="s">
        <v>307</v>
      </c>
      <c r="C386" s="18"/>
      <c r="D386" s="18"/>
      <c r="E386" s="23"/>
    </row>
    <row r="387" spans="1:5" x14ac:dyDescent="0.25">
      <c r="A387" s="177"/>
      <c r="B387" s="13" t="s">
        <v>308</v>
      </c>
      <c r="C387" s="18"/>
      <c r="D387" s="18"/>
      <c r="E387" s="23"/>
    </row>
    <row r="388" spans="1:5" x14ac:dyDescent="0.25">
      <c r="A388" s="175" t="s">
        <v>309</v>
      </c>
      <c r="B388" s="13" t="s">
        <v>310</v>
      </c>
      <c r="C388" s="18"/>
      <c r="D388" s="18"/>
      <c r="E388" s="23"/>
    </row>
    <row r="389" spans="1:5" x14ac:dyDescent="0.25">
      <c r="A389" s="176"/>
      <c r="B389" s="13" t="s">
        <v>311</v>
      </c>
      <c r="C389" s="14">
        <v>50</v>
      </c>
      <c r="D389" s="14">
        <v>61</v>
      </c>
      <c r="E389" s="24">
        <v>3</v>
      </c>
    </row>
    <row r="390" spans="1:5" x14ac:dyDescent="0.25">
      <c r="A390" s="176"/>
      <c r="B390" s="13" t="s">
        <v>247</v>
      </c>
      <c r="C390" s="18"/>
      <c r="D390" s="18"/>
      <c r="E390" s="23"/>
    </row>
    <row r="391" spans="1:5" x14ac:dyDescent="0.25">
      <c r="A391" s="176"/>
      <c r="B391" s="13" t="s">
        <v>248</v>
      </c>
      <c r="C391" s="14">
        <v>169</v>
      </c>
      <c r="D391" s="14">
        <v>364</v>
      </c>
      <c r="E391" s="24">
        <v>7</v>
      </c>
    </row>
    <row r="392" spans="1:5" x14ac:dyDescent="0.25">
      <c r="A392" s="176"/>
      <c r="B392" s="13" t="s">
        <v>249</v>
      </c>
      <c r="C392" s="14">
        <v>147</v>
      </c>
      <c r="D392" s="14">
        <v>28</v>
      </c>
      <c r="E392" s="24">
        <v>1</v>
      </c>
    </row>
    <row r="393" spans="1:5" x14ac:dyDescent="0.25">
      <c r="A393" s="176"/>
      <c r="B393" s="13" t="s">
        <v>250</v>
      </c>
      <c r="C393" s="14">
        <v>149</v>
      </c>
      <c r="D393" s="14">
        <v>93</v>
      </c>
      <c r="E393" s="24">
        <v>25</v>
      </c>
    </row>
    <row r="394" spans="1:5" x14ac:dyDescent="0.25">
      <c r="A394" s="176"/>
      <c r="B394" s="13" t="s">
        <v>312</v>
      </c>
      <c r="C394" s="18"/>
      <c r="D394" s="18"/>
      <c r="E394" s="23"/>
    </row>
    <row r="395" spans="1:5" x14ac:dyDescent="0.25">
      <c r="A395" s="176"/>
      <c r="B395" s="13" t="s">
        <v>313</v>
      </c>
      <c r="C395" s="18"/>
      <c r="D395" s="18"/>
      <c r="E395" s="23"/>
    </row>
    <row r="396" spans="1:5" x14ac:dyDescent="0.25">
      <c r="A396" s="176"/>
      <c r="B396" s="13" t="s">
        <v>314</v>
      </c>
      <c r="C396" s="14">
        <v>15</v>
      </c>
      <c r="D396" s="14">
        <v>21</v>
      </c>
      <c r="E396" s="24">
        <v>9</v>
      </c>
    </row>
    <row r="397" spans="1:5" x14ac:dyDescent="0.25">
      <c r="A397" s="176"/>
      <c r="B397" s="13" t="s">
        <v>257</v>
      </c>
      <c r="C397" s="18"/>
      <c r="D397" s="18"/>
      <c r="E397" s="23"/>
    </row>
    <row r="398" spans="1:5" x14ac:dyDescent="0.25">
      <c r="A398" s="176"/>
      <c r="B398" s="13" t="s">
        <v>315</v>
      </c>
      <c r="C398" s="18"/>
      <c r="D398" s="18"/>
      <c r="E398" s="23"/>
    </row>
    <row r="399" spans="1:5" x14ac:dyDescent="0.25">
      <c r="A399" s="176"/>
      <c r="B399" s="13" t="s">
        <v>260</v>
      </c>
      <c r="C399" s="18"/>
      <c r="D399" s="18"/>
      <c r="E399" s="23"/>
    </row>
    <row r="400" spans="1:5" x14ac:dyDescent="0.25">
      <c r="A400" s="176"/>
      <c r="B400" s="13" t="s">
        <v>261</v>
      </c>
      <c r="C400" s="18"/>
      <c r="D400" s="18"/>
      <c r="E400" s="23"/>
    </row>
    <row r="401" spans="1:5" x14ac:dyDescent="0.25">
      <c r="A401" s="176"/>
      <c r="B401" s="13" t="s">
        <v>316</v>
      </c>
      <c r="C401" s="14">
        <v>458</v>
      </c>
      <c r="D401" s="14">
        <v>558</v>
      </c>
      <c r="E401" s="24">
        <v>0</v>
      </c>
    </row>
    <row r="402" spans="1:5" x14ac:dyDescent="0.25">
      <c r="A402" s="176"/>
      <c r="B402" s="13" t="s">
        <v>317</v>
      </c>
      <c r="C402" s="14">
        <v>50</v>
      </c>
      <c r="D402" s="14">
        <v>41</v>
      </c>
      <c r="E402" s="24">
        <v>33</v>
      </c>
    </row>
    <row r="403" spans="1:5" x14ac:dyDescent="0.25">
      <c r="A403" s="176"/>
      <c r="B403" s="13" t="s">
        <v>318</v>
      </c>
      <c r="C403" s="14">
        <v>306</v>
      </c>
      <c r="D403" s="14">
        <v>244</v>
      </c>
      <c r="E403" s="24">
        <v>286</v>
      </c>
    </row>
    <row r="404" spans="1:5" x14ac:dyDescent="0.25">
      <c r="A404" s="176"/>
      <c r="B404" s="13" t="s">
        <v>265</v>
      </c>
      <c r="C404" s="18"/>
      <c r="D404" s="18"/>
      <c r="E404" s="23"/>
    </row>
    <row r="405" spans="1:5" x14ac:dyDescent="0.25">
      <c r="A405" s="176"/>
      <c r="B405" s="13" t="s">
        <v>319</v>
      </c>
      <c r="C405" s="18"/>
      <c r="D405" s="18"/>
      <c r="E405" s="23"/>
    </row>
    <row r="406" spans="1:5" x14ac:dyDescent="0.25">
      <c r="A406" s="176"/>
      <c r="B406" s="13" t="s">
        <v>320</v>
      </c>
      <c r="C406" s="14">
        <v>3</v>
      </c>
      <c r="D406" s="14">
        <v>3</v>
      </c>
      <c r="E406" s="24">
        <v>10</v>
      </c>
    </row>
    <row r="407" spans="1:5" x14ac:dyDescent="0.25">
      <c r="A407" s="176"/>
      <c r="B407" s="13" t="s">
        <v>321</v>
      </c>
      <c r="C407" s="14">
        <v>13</v>
      </c>
      <c r="D407" s="14">
        <v>38</v>
      </c>
      <c r="E407" s="24">
        <v>6</v>
      </c>
    </row>
    <row r="408" spans="1:5" x14ac:dyDescent="0.25">
      <c r="A408" s="176"/>
      <c r="B408" s="13" t="s">
        <v>270</v>
      </c>
      <c r="C408" s="18"/>
      <c r="D408" s="18"/>
      <c r="E408" s="23"/>
    </row>
    <row r="409" spans="1:5" x14ac:dyDescent="0.25">
      <c r="A409" s="177"/>
      <c r="B409" s="13" t="s">
        <v>322</v>
      </c>
      <c r="C409" s="14">
        <v>289</v>
      </c>
      <c r="D409" s="14">
        <v>1716</v>
      </c>
      <c r="E409" s="24">
        <v>25</v>
      </c>
    </row>
  </sheetData>
  <sheetProtection algorithmName="SHA-512" hashValue="pAh34LDO8kZRyofxczCwJL35yPsFGY73sT0jxCqGb5SuxQRkike9EpBaY2MIW3yBSakaBseQKBH1Y7wxwKeV3g==" saltValue="yNpX4875SNmMwubIaeT67g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FC28-AC84-4D0B-8D93-5A2430953697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L+djTpEw4Ok9ctGm8Vez4Mw8CA1yZlYLOsuJiCNdXfKwNAcUL27CHS4gVuDuHtXAuxRU9429SuaX1Z4ky6bwyg==" saltValue="/P4m0Zb43GLc7Tab1VfpY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F42A-29EE-4661-89ED-0C4F492CDA1F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buyu/+rrjgsav10Hrn3DqHa9MxgDnDBTvdW2BZwz2PH8P2K6k3H00iBcdYfV5IGJg2M8kGXgqmroC3H7ORCcNA==" saltValue="KhO1EcTIAtKWxaUjZuVr8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3CA6-AC4E-4803-9F05-3F9F0AEA5738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1</v>
      </c>
      <c r="N6" s="173">
        <f>DatosMedioAmbiente!C55</f>
        <v>0</v>
      </c>
      <c r="O6" s="173">
        <f>DatosMedioAmbiente!C57</f>
        <v>0</v>
      </c>
      <c r="P6" s="173">
        <f>DatosMedioAmbiente!C59</f>
        <v>2</v>
      </c>
      <c r="Q6" s="173">
        <f>DatosMedioAmbiente!C61</f>
        <v>0</v>
      </c>
      <c r="R6" s="173">
        <f>DatosMedioAmbiente!C63</f>
        <v>4</v>
      </c>
      <c r="S6" s="171"/>
      <c r="U6" s="174">
        <f>DatosMedioAmbiente!C54</f>
        <v>2</v>
      </c>
      <c r="V6" s="174">
        <f>DatosMedioAmbiente!C56</f>
        <v>0</v>
      </c>
      <c r="W6" s="174">
        <f>DatosMedioAmbiente!C58</f>
        <v>1</v>
      </c>
      <c r="X6" s="174">
        <f>DatosMedioAmbiente!C60</f>
        <v>0</v>
      </c>
      <c r="Y6" s="174">
        <f>DatosMedioAmbiente!C62</f>
        <v>0</v>
      </c>
      <c r="Z6" s="174">
        <f>DatosMedioAmbiente!C64</f>
        <v>3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OXYshNdcDbsDkjkjw4Ax9GncwKnXQ/oJFsiT2nmrQ258r6rGtOoepxCxvEUCDG7eIneHMiraHtHDwjzsw22jUA==" saltValue="fk9/4Gr7YCOrSZh6bwotr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886E-8A85-40C4-A82F-DAFD3C3DA469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995</v>
      </c>
      <c r="G2" s="87" t="s">
        <v>1619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1213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667</v>
      </c>
      <c r="AT2" s="87" t="s">
        <v>667</v>
      </c>
      <c r="AV2" s="87" t="s">
        <v>667</v>
      </c>
      <c r="AW2" s="87" t="s">
        <v>1203</v>
      </c>
      <c r="AX2" s="87" t="s">
        <v>1203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354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1634</v>
      </c>
      <c r="G3" s="87" t="s">
        <v>1620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1619</v>
      </c>
      <c r="M3" s="87" t="s">
        <v>1624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1159</v>
      </c>
      <c r="AD3" s="87" t="s">
        <v>669</v>
      </c>
      <c r="AE3" s="87" t="s">
        <v>1205</v>
      </c>
      <c r="AF3" s="87" t="s">
        <v>1146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669</v>
      </c>
      <c r="AT3" s="87" t="s">
        <v>677</v>
      </c>
      <c r="AV3" s="87" t="s">
        <v>669</v>
      </c>
      <c r="AW3" s="87" t="s">
        <v>1206</v>
      </c>
      <c r="AX3" s="87" t="s">
        <v>1205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F3" s="87" t="s">
        <v>113</v>
      </c>
      <c r="BG3" s="87" t="s">
        <v>113</v>
      </c>
      <c r="BH3" s="87" t="s">
        <v>1163</v>
      </c>
      <c r="BI3" s="87" t="s">
        <v>1168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1635</v>
      </c>
      <c r="G4" s="87" t="s">
        <v>1633</v>
      </c>
      <c r="H4" s="87" t="s">
        <v>1620</v>
      </c>
      <c r="I4" s="87" t="s">
        <v>1620</v>
      </c>
      <c r="J4" s="87" t="s">
        <v>1620</v>
      </c>
      <c r="K4" s="87" t="s">
        <v>1620</v>
      </c>
      <c r="L4" s="87" t="s">
        <v>1620</v>
      </c>
      <c r="O4" s="87" t="s">
        <v>1620</v>
      </c>
      <c r="P4" s="87" t="s">
        <v>1666</v>
      </c>
      <c r="Q4" s="87" t="s">
        <v>1667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D4" s="87" t="s">
        <v>671</v>
      </c>
      <c r="AE4" s="87" t="s">
        <v>1206</v>
      </c>
      <c r="AF4" s="87" t="s">
        <v>1214</v>
      </c>
      <c r="AI4" s="87" t="s">
        <v>229</v>
      </c>
      <c r="AL4" s="87" t="s">
        <v>671</v>
      </c>
      <c r="AM4" s="87" t="s">
        <v>671</v>
      </c>
      <c r="AN4" s="87" t="s">
        <v>671</v>
      </c>
      <c r="AO4" s="87" t="s">
        <v>671</v>
      </c>
      <c r="AV4" s="87" t="s">
        <v>671</v>
      </c>
      <c r="AW4" s="87" t="s">
        <v>1207</v>
      </c>
      <c r="AX4" s="87" t="s">
        <v>1207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982</v>
      </c>
      <c r="BE4" s="87" t="s">
        <v>1658</v>
      </c>
      <c r="BF4" s="87" t="s">
        <v>1079</v>
      </c>
      <c r="BG4" s="87" t="s">
        <v>1079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110</v>
      </c>
      <c r="G5" s="87" t="s">
        <v>1636</v>
      </c>
      <c r="H5" s="87" t="s">
        <v>995</v>
      </c>
      <c r="I5" s="87" t="s">
        <v>1626</v>
      </c>
      <c r="J5" s="87" t="s">
        <v>995</v>
      </c>
      <c r="K5" s="87" t="s">
        <v>1622</v>
      </c>
      <c r="L5" s="87" t="s">
        <v>1622</v>
      </c>
      <c r="O5" s="87" t="s">
        <v>1622</v>
      </c>
      <c r="P5" s="87" t="s">
        <v>1667</v>
      </c>
      <c r="Q5" s="87" t="s">
        <v>1670</v>
      </c>
      <c r="R5" s="87" t="s">
        <v>1062</v>
      </c>
      <c r="S5" s="87" t="s">
        <v>1667</v>
      </c>
      <c r="T5" s="87" t="s">
        <v>1668</v>
      </c>
      <c r="V5" s="87" t="s">
        <v>31</v>
      </c>
      <c r="AD5" s="87" t="s">
        <v>673</v>
      </c>
      <c r="AI5" s="87" t="s">
        <v>230</v>
      </c>
      <c r="AL5" s="87" t="s">
        <v>675</v>
      </c>
      <c r="AM5" s="87" t="s">
        <v>675</v>
      </c>
      <c r="AN5" s="87" t="s">
        <v>675</v>
      </c>
      <c r="AO5" s="87" t="s">
        <v>675</v>
      </c>
      <c r="AV5" s="87" t="s">
        <v>675</v>
      </c>
      <c r="AY5" s="87" t="s">
        <v>1025</v>
      </c>
      <c r="AZ5" s="87" t="s">
        <v>1031</v>
      </c>
      <c r="BC5" s="87" t="s">
        <v>1005</v>
      </c>
      <c r="BD5" s="87" t="s">
        <v>983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1625</v>
      </c>
      <c r="E6" s="87" t="s">
        <v>995</v>
      </c>
      <c r="G6" s="87" t="s">
        <v>110</v>
      </c>
      <c r="H6" s="87" t="s">
        <v>1631</v>
      </c>
      <c r="I6" s="87" t="s">
        <v>995</v>
      </c>
      <c r="J6" s="87" t="s">
        <v>1633</v>
      </c>
      <c r="K6" s="87" t="s">
        <v>1632</v>
      </c>
      <c r="L6" s="87" t="s">
        <v>1636</v>
      </c>
      <c r="O6" s="87" t="s">
        <v>995</v>
      </c>
      <c r="P6" s="87" t="s">
        <v>1670</v>
      </c>
      <c r="R6" s="87" t="s">
        <v>1063</v>
      </c>
      <c r="S6" s="87" t="s">
        <v>1668</v>
      </c>
      <c r="T6" s="87" t="s">
        <v>1670</v>
      </c>
      <c r="V6" s="87" t="s">
        <v>32</v>
      </c>
      <c r="AD6" s="87" t="s">
        <v>675</v>
      </c>
      <c r="AI6" s="87" t="s">
        <v>231</v>
      </c>
      <c r="AL6" s="87" t="s">
        <v>677</v>
      </c>
      <c r="AM6" s="87" t="s">
        <v>677</v>
      </c>
      <c r="AN6" s="87" t="s">
        <v>677</v>
      </c>
      <c r="AO6" s="87" t="s">
        <v>677</v>
      </c>
      <c r="AV6" s="87" t="s">
        <v>677</v>
      </c>
      <c r="AY6" s="87" t="s">
        <v>1026</v>
      </c>
      <c r="AZ6" s="87" t="s">
        <v>1026</v>
      </c>
      <c r="BC6" s="87" t="s">
        <v>1006</v>
      </c>
      <c r="BD6" s="87" t="s">
        <v>984</v>
      </c>
      <c r="BE6" s="87" t="s">
        <v>1659</v>
      </c>
    </row>
    <row r="7" spans="1:61" x14ac:dyDescent="0.2">
      <c r="B7" s="87" t="s">
        <v>110</v>
      </c>
      <c r="C7" s="87" t="s">
        <v>1740</v>
      </c>
      <c r="D7" s="87" t="s">
        <v>1626</v>
      </c>
      <c r="E7" s="87" t="s">
        <v>1631</v>
      </c>
      <c r="H7" s="87" t="s">
        <v>1632</v>
      </c>
      <c r="I7" s="87" t="s">
        <v>1632</v>
      </c>
      <c r="J7" s="87" t="s">
        <v>1634</v>
      </c>
      <c r="O7" s="87" t="s">
        <v>1633</v>
      </c>
      <c r="R7" s="87" t="s">
        <v>1064</v>
      </c>
      <c r="S7" s="87" t="s">
        <v>1670</v>
      </c>
      <c r="AD7" s="87" t="s">
        <v>677</v>
      </c>
      <c r="AI7" s="87" t="s">
        <v>233</v>
      </c>
      <c r="AL7" s="87" t="s">
        <v>679</v>
      </c>
      <c r="AM7" s="87" t="s">
        <v>679</v>
      </c>
      <c r="AV7" s="87" t="s">
        <v>679</v>
      </c>
      <c r="BC7" s="87" t="s">
        <v>1796</v>
      </c>
      <c r="BD7" s="87" t="s">
        <v>985</v>
      </c>
      <c r="BE7" s="87" t="s">
        <v>1040</v>
      </c>
    </row>
    <row r="8" spans="1:61" x14ac:dyDescent="0.2">
      <c r="C8" s="87" t="s">
        <v>216</v>
      </c>
      <c r="D8" s="87" t="s">
        <v>995</v>
      </c>
      <c r="E8" s="87" t="s">
        <v>1632</v>
      </c>
      <c r="H8" s="87" t="s">
        <v>1633</v>
      </c>
      <c r="I8" s="87" t="s">
        <v>1633</v>
      </c>
      <c r="J8" s="87" t="s">
        <v>1636</v>
      </c>
      <c r="O8" s="87" t="s">
        <v>1634</v>
      </c>
      <c r="R8" s="87" t="s">
        <v>1065</v>
      </c>
      <c r="AD8" s="87" t="s">
        <v>679</v>
      </c>
      <c r="AI8" s="87" t="s">
        <v>236</v>
      </c>
      <c r="BC8" s="87" t="s">
        <v>1008</v>
      </c>
      <c r="BD8" s="87" t="s">
        <v>538</v>
      </c>
      <c r="BE8" s="87" t="s">
        <v>1660</v>
      </c>
    </row>
    <row r="9" spans="1:61" x14ac:dyDescent="0.2">
      <c r="C9" s="87" t="s">
        <v>1741</v>
      </c>
      <c r="D9" s="87" t="s">
        <v>1633</v>
      </c>
      <c r="E9" s="87" t="s">
        <v>1636</v>
      </c>
      <c r="H9" s="87" t="s">
        <v>1636</v>
      </c>
      <c r="I9" s="87" t="s">
        <v>1636</v>
      </c>
      <c r="J9" s="87" t="s">
        <v>1638</v>
      </c>
      <c r="O9" s="87" t="s">
        <v>1636</v>
      </c>
      <c r="R9" s="87" t="s">
        <v>1066</v>
      </c>
      <c r="AI9" s="87" t="s">
        <v>237</v>
      </c>
      <c r="BC9" s="87" t="s">
        <v>997</v>
      </c>
      <c r="BD9" s="87" t="s">
        <v>986</v>
      </c>
    </row>
    <row r="10" spans="1:61" x14ac:dyDescent="0.2">
      <c r="C10" s="87" t="s">
        <v>296</v>
      </c>
      <c r="D10" s="87" t="s">
        <v>1634</v>
      </c>
      <c r="E10" s="87" t="s">
        <v>1638</v>
      </c>
      <c r="H10" s="87" t="s">
        <v>110</v>
      </c>
      <c r="I10" s="87" t="s">
        <v>1638</v>
      </c>
      <c r="J10" s="87" t="s">
        <v>110</v>
      </c>
      <c r="O10" s="87" t="s">
        <v>1638</v>
      </c>
      <c r="R10" s="87" t="s">
        <v>1067</v>
      </c>
      <c r="AI10" s="87" t="s">
        <v>239</v>
      </c>
      <c r="BD10" s="87" t="s">
        <v>988</v>
      </c>
    </row>
    <row r="11" spans="1:61" x14ac:dyDescent="0.2">
      <c r="C11" s="87" t="s">
        <v>1743</v>
      </c>
      <c r="D11" s="87" t="s">
        <v>1636</v>
      </c>
      <c r="E11" s="87" t="s">
        <v>1641</v>
      </c>
      <c r="I11" s="87" t="s">
        <v>110</v>
      </c>
      <c r="O11" s="87" t="s">
        <v>110</v>
      </c>
      <c r="R11" s="87" t="s">
        <v>1068</v>
      </c>
      <c r="AI11" s="87" t="s">
        <v>110</v>
      </c>
      <c r="BD11" s="87" t="s">
        <v>989</v>
      </c>
    </row>
    <row r="12" spans="1:61" x14ac:dyDescent="0.2">
      <c r="D12" s="87" t="s">
        <v>1638</v>
      </c>
      <c r="BD12" s="87" t="s">
        <v>990</v>
      </c>
    </row>
    <row r="13" spans="1:61" x14ac:dyDescent="0.2">
      <c r="D13" s="87" t="s">
        <v>1642</v>
      </c>
      <c r="BD13" s="87" t="s">
        <v>110</v>
      </c>
    </row>
    <row r="14" spans="1:61" x14ac:dyDescent="0.2">
      <c r="D14" s="87" t="s">
        <v>110</v>
      </c>
      <c r="BD14" s="87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F64A-7312-4686-9FB6-4DB87E397951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841</v>
      </c>
      <c r="D4" s="95">
        <f>SUM(DatosViolenciaGénero!D63:D69)</f>
        <v>240</v>
      </c>
    </row>
    <row r="5" spans="2:4" x14ac:dyDescent="0.2">
      <c r="B5" s="94" t="s">
        <v>1620</v>
      </c>
      <c r="C5" s="95">
        <f>SUM(DatosViolenciaGénero!C70:C73)</f>
        <v>72</v>
      </c>
      <c r="D5" s="95">
        <f>SUM(DatosViolenciaGénero!D70:D73)</f>
        <v>195</v>
      </c>
    </row>
    <row r="6" spans="2:4" ht="12.75" customHeight="1" x14ac:dyDescent="0.2">
      <c r="B6" s="94" t="s">
        <v>1666</v>
      </c>
      <c r="C6" s="95">
        <f>DatosViolenciaGénero!C74</f>
        <v>8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10</v>
      </c>
      <c r="D7" s="95">
        <f>SUM(DatosViolenciaGénero!D75:D77)</f>
        <v>6</v>
      </c>
    </row>
    <row r="8" spans="2:4" ht="12.75" customHeight="1" x14ac:dyDescent="0.2">
      <c r="B8" s="94" t="s">
        <v>1668</v>
      </c>
      <c r="C8" s="95">
        <f>DatosViolenciaGénero!C81</f>
        <v>1</v>
      </c>
      <c r="D8" s="95">
        <f>DatosViolenciaGénero!D81</f>
        <v>6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124</v>
      </c>
      <c r="D10" s="95">
        <f>SUM(DatosViolenciaGénero!D79:D80)</f>
        <v>102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5</v>
      </c>
    </row>
    <row r="16" spans="2:4" ht="13.5" thickBot="1" x14ac:dyDescent="0.25">
      <c r="B16" s="98" t="s">
        <v>1673</v>
      </c>
      <c r="C16" s="99">
        <f>DatosViolenciaGénero!C39</f>
        <v>443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5E74-364A-4959-B26C-AED7315D02EE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272</v>
      </c>
      <c r="D4" s="95">
        <f>SUM(DatosViolenciaDoméstica!D48:D54)</f>
        <v>108</v>
      </c>
    </row>
    <row r="5" spans="2:4" x14ac:dyDescent="0.2">
      <c r="B5" s="94" t="s">
        <v>1620</v>
      </c>
      <c r="C5" s="95">
        <f>SUM(DatosViolenciaDoméstica!C55:C58)</f>
        <v>36</v>
      </c>
      <c r="D5" s="95">
        <f>SUM(DatosViolenciaDoméstica!D55:D58)</f>
        <v>3</v>
      </c>
    </row>
    <row r="6" spans="2:4" ht="12.75" customHeight="1" x14ac:dyDescent="0.2">
      <c r="B6" s="94" t="s">
        <v>1666</v>
      </c>
      <c r="C6" s="95">
        <f>DatosViolenciaDoméstica!C59</f>
        <v>3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8</v>
      </c>
      <c r="D7" s="95">
        <f>SUM(DatosViolenciaDoméstica!D60:D62)</f>
        <v>1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23</v>
      </c>
      <c r="D10" s="95">
        <f>SUM(DatosViolenciaDoméstica!D64:D65)</f>
        <v>15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22</v>
      </c>
    </row>
    <row r="16" spans="2:4" ht="13.5" thickBot="1" x14ac:dyDescent="0.25">
      <c r="B16" s="98" t="s">
        <v>1673</v>
      </c>
      <c r="C16" s="99">
        <f>DatosViolenciaDoméstica!C34</f>
        <v>75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8197-42D5-45A0-9F57-E0BEF87CF343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69</v>
      </c>
    </row>
    <row r="5" spans="2:3" x14ac:dyDescent="0.2">
      <c r="B5" s="88" t="s">
        <v>1657</v>
      </c>
      <c r="C5" s="90">
        <f>DatosMenores!C70</f>
        <v>8</v>
      </c>
    </row>
    <row r="6" spans="2:3" x14ac:dyDescent="0.2">
      <c r="B6" s="88" t="s">
        <v>1658</v>
      </c>
      <c r="C6" s="90">
        <f>DatosMenores!C71</f>
        <v>45</v>
      </c>
    </row>
    <row r="7" spans="2:3" ht="25.5" x14ac:dyDescent="0.2">
      <c r="B7" s="88" t="s">
        <v>1659</v>
      </c>
      <c r="C7" s="90">
        <f>DatosMenores!C74</f>
        <v>2</v>
      </c>
    </row>
    <row r="8" spans="2:3" ht="25.5" x14ac:dyDescent="0.2">
      <c r="B8" s="88" t="s">
        <v>1040</v>
      </c>
      <c r="C8" s="90">
        <f>DatosMenores!C75</f>
        <v>19</v>
      </c>
    </row>
    <row r="9" spans="2:3" ht="25.5" x14ac:dyDescent="0.2">
      <c r="B9" s="88" t="s">
        <v>1660</v>
      </c>
      <c r="C9" s="90">
        <f>DatosMenores!C76</f>
        <v>34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0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B923-2D34-4F82-84C6-BE9249F0D8FF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6" t="s">
        <v>1618</v>
      </c>
      <c r="C11" s="216"/>
      <c r="D11" s="72">
        <f>DatosDelitos!C5+DatosDelitos!C13-DatosDelitos!C17</f>
        <v>3673</v>
      </c>
      <c r="E11" s="73">
        <f>DatosDelitos!H5+DatosDelitos!H13-DatosDelitos!H17</f>
        <v>245</v>
      </c>
      <c r="F11" s="73">
        <f>DatosDelitos!I5+DatosDelitos!I13-DatosDelitos!I17</f>
        <v>257</v>
      </c>
      <c r="G11" s="73">
        <f>DatosDelitos!J5+DatosDelitos!J13-DatosDelitos!J17</f>
        <v>6</v>
      </c>
      <c r="H11" s="74">
        <f>DatosDelitos!K5+DatosDelitos!K13-DatosDelitos!K17</f>
        <v>4</v>
      </c>
      <c r="I11" s="74">
        <f>DatosDelitos!L5+DatosDelitos!L13-DatosDelitos!L17</f>
        <v>3</v>
      </c>
      <c r="J11" s="74">
        <f>DatosDelitos!M5+DatosDelitos!M13-DatosDelitos!M17</f>
        <v>3</v>
      </c>
      <c r="K11" s="74">
        <f>DatosDelitos!O5+DatosDelitos!O13-DatosDelitos!O17</f>
        <v>7</v>
      </c>
      <c r="L11" s="75">
        <f>DatosDelitos!P5+DatosDelitos!P13-DatosDelitos!P17</f>
        <v>291</v>
      </c>
    </row>
    <row r="12" spans="2:13" ht="13.15" customHeight="1" x14ac:dyDescent="0.2">
      <c r="B12" s="217" t="s">
        <v>310</v>
      </c>
      <c r="C12" s="217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7" t="s">
        <v>367</v>
      </c>
      <c r="C13" s="217"/>
      <c r="D13" s="76">
        <f>DatosDelitos!C20</f>
        <v>1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1</v>
      </c>
    </row>
    <row r="14" spans="2:13" ht="13.15" customHeight="1" x14ac:dyDescent="0.2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7" t="s">
        <v>1619</v>
      </c>
      <c r="C15" s="217"/>
      <c r="D15" s="76">
        <f>DatosDelitos!C17+DatosDelitos!C44</f>
        <v>873</v>
      </c>
      <c r="E15" s="77">
        <f>DatosDelitos!H17+DatosDelitos!H44</f>
        <v>152</v>
      </c>
      <c r="F15" s="77">
        <f>DatosDelitos!I16+DatosDelitos!I44</f>
        <v>64</v>
      </c>
      <c r="G15" s="77">
        <f>DatosDelitos!J17+DatosDelitos!J44</f>
        <v>3</v>
      </c>
      <c r="H15" s="77">
        <f>DatosDelitos!K17+DatosDelitos!K44</f>
        <v>1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13</v>
      </c>
      <c r="L15" s="78">
        <f>DatosDelitos!P17+DatosDelitos!P44</f>
        <v>250</v>
      </c>
    </row>
    <row r="16" spans="2:13" ht="13.15" customHeight="1" x14ac:dyDescent="0.2">
      <c r="B16" s="217" t="s">
        <v>1620</v>
      </c>
      <c r="C16" s="217"/>
      <c r="D16" s="76">
        <f>DatosDelitos!C30</f>
        <v>876</v>
      </c>
      <c r="E16" s="77">
        <f>DatosDelitos!H30</f>
        <v>71</v>
      </c>
      <c r="F16" s="77">
        <f>DatosDelitos!I30</f>
        <v>124</v>
      </c>
      <c r="G16" s="77">
        <f>DatosDelitos!J30</f>
        <v>1</v>
      </c>
      <c r="H16" s="77">
        <f>DatosDelitos!K30</f>
        <v>2</v>
      </c>
      <c r="I16" s="77">
        <f>DatosDelitos!L30</f>
        <v>0</v>
      </c>
      <c r="J16" s="77">
        <f>DatosDelitos!M30</f>
        <v>0</v>
      </c>
      <c r="K16" s="77">
        <f>DatosDelitos!O30</f>
        <v>1</v>
      </c>
      <c r="L16" s="78">
        <f>DatosDelitos!P30</f>
        <v>204</v>
      </c>
    </row>
    <row r="17" spans="2:12" ht="13.15" customHeight="1" x14ac:dyDescent="0.2">
      <c r="B17" s="218" t="s">
        <v>1621</v>
      </c>
      <c r="C17" s="218"/>
      <c r="D17" s="76">
        <f>DatosDelitos!C42-DatosDelitos!C44</f>
        <v>26</v>
      </c>
      <c r="E17" s="77">
        <f>DatosDelitos!H42-DatosDelitos!H44</f>
        <v>1</v>
      </c>
      <c r="F17" s="77">
        <f>DatosDelitos!I42-DatosDelitos!I44</f>
        <v>1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0</v>
      </c>
    </row>
    <row r="18" spans="2:12" ht="13.15" customHeight="1" x14ac:dyDescent="0.2">
      <c r="B18" s="217" t="s">
        <v>1622</v>
      </c>
      <c r="C18" s="217"/>
      <c r="D18" s="76">
        <f>DatosDelitos!C50</f>
        <v>174</v>
      </c>
      <c r="E18" s="77">
        <f>DatosDelitos!H50</f>
        <v>48</v>
      </c>
      <c r="F18" s="77">
        <f>DatosDelitos!I50</f>
        <v>38</v>
      </c>
      <c r="G18" s="77">
        <f>DatosDelitos!J50</f>
        <v>16</v>
      </c>
      <c r="H18" s="77">
        <f>DatosDelitos!K50</f>
        <v>22</v>
      </c>
      <c r="I18" s="77">
        <f>DatosDelitos!L50</f>
        <v>0</v>
      </c>
      <c r="J18" s="77">
        <f>DatosDelitos!M50</f>
        <v>0</v>
      </c>
      <c r="K18" s="77">
        <f>DatosDelitos!O50</f>
        <v>6</v>
      </c>
      <c r="L18" s="78">
        <f>DatosDelitos!P50</f>
        <v>56</v>
      </c>
    </row>
    <row r="19" spans="2:12" ht="13.15" customHeight="1" x14ac:dyDescent="0.2">
      <c r="B19" s="217" t="s">
        <v>1623</v>
      </c>
      <c r="C19" s="217"/>
      <c r="D19" s="76">
        <f>DatosDelitos!C72</f>
        <v>2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1</v>
      </c>
    </row>
    <row r="20" spans="2:12" ht="27" customHeight="1" x14ac:dyDescent="0.2">
      <c r="B20" s="217" t="s">
        <v>1624</v>
      </c>
      <c r="C20" s="217"/>
      <c r="D20" s="76">
        <f>DatosDelitos!C74</f>
        <v>71</v>
      </c>
      <c r="E20" s="77">
        <f>DatosDelitos!H74</f>
        <v>8</v>
      </c>
      <c r="F20" s="77">
        <f>DatosDelitos!I74</f>
        <v>5</v>
      </c>
      <c r="G20" s="77">
        <f>DatosDelitos!J74</f>
        <v>0</v>
      </c>
      <c r="H20" s="77">
        <f>DatosDelitos!K74</f>
        <v>0</v>
      </c>
      <c r="I20" s="77">
        <f>DatosDelitos!L74</f>
        <v>1</v>
      </c>
      <c r="J20" s="77">
        <f>DatosDelitos!M74</f>
        <v>0</v>
      </c>
      <c r="K20" s="77">
        <f>DatosDelitos!O74</f>
        <v>0</v>
      </c>
      <c r="L20" s="78">
        <f>DatosDelitos!P74</f>
        <v>6</v>
      </c>
    </row>
    <row r="21" spans="2:12" ht="13.15" customHeight="1" x14ac:dyDescent="0.2">
      <c r="B21" s="218" t="s">
        <v>1625</v>
      </c>
      <c r="C21" s="218"/>
      <c r="D21" s="76">
        <f>DatosDelitos!C82</f>
        <v>114</v>
      </c>
      <c r="E21" s="77">
        <f>DatosDelitos!H82</f>
        <v>5</v>
      </c>
      <c r="F21" s="77">
        <f>DatosDelitos!I82</f>
        <v>6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3</v>
      </c>
    </row>
    <row r="22" spans="2:12" ht="13.15" customHeight="1" x14ac:dyDescent="0.2">
      <c r="B22" s="217" t="s">
        <v>1626</v>
      </c>
      <c r="C22" s="217"/>
      <c r="D22" s="76">
        <f>DatosDelitos!C85</f>
        <v>218</v>
      </c>
      <c r="E22" s="77">
        <f>DatosDelitos!H85</f>
        <v>69</v>
      </c>
      <c r="F22" s="77">
        <f>DatosDelitos!I85</f>
        <v>49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30</v>
      </c>
    </row>
    <row r="23" spans="2:12" ht="13.15" customHeight="1" x14ac:dyDescent="0.2">
      <c r="B23" s="217" t="s">
        <v>995</v>
      </c>
      <c r="C23" s="217"/>
      <c r="D23" s="76">
        <f>DatosDelitos!C97</f>
        <v>3272</v>
      </c>
      <c r="E23" s="77">
        <f>DatosDelitos!H97</f>
        <v>863</v>
      </c>
      <c r="F23" s="77">
        <f>DatosDelitos!I97</f>
        <v>585</v>
      </c>
      <c r="G23" s="77">
        <f>DatosDelitos!J97</f>
        <v>0</v>
      </c>
      <c r="H23" s="77">
        <f>DatosDelitos!K97</f>
        <v>0</v>
      </c>
      <c r="I23" s="77">
        <f>DatosDelitos!L97</f>
        <v>0</v>
      </c>
      <c r="J23" s="77">
        <f>DatosDelitos!M97</f>
        <v>0</v>
      </c>
      <c r="K23" s="77">
        <f>DatosDelitos!O97</f>
        <v>21</v>
      </c>
      <c r="L23" s="78">
        <f>DatosDelitos!P97</f>
        <v>449</v>
      </c>
    </row>
    <row r="24" spans="2:12" ht="27" customHeight="1" x14ac:dyDescent="0.2">
      <c r="B24" s="217" t="s">
        <v>1627</v>
      </c>
      <c r="C24" s="217"/>
      <c r="D24" s="76">
        <f>DatosDelitos!C131</f>
        <v>5</v>
      </c>
      <c r="E24" s="77">
        <f>DatosDelitos!H131</f>
        <v>3</v>
      </c>
      <c r="F24" s="77">
        <f>DatosDelitos!I131</f>
        <v>5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5</v>
      </c>
    </row>
    <row r="25" spans="2:12" ht="13.15" customHeight="1" x14ac:dyDescent="0.2">
      <c r="B25" s="217" t="s">
        <v>1628</v>
      </c>
      <c r="C25" s="217"/>
      <c r="D25" s="76">
        <f>DatosDelitos!C137</f>
        <v>59</v>
      </c>
      <c r="E25" s="77">
        <f>DatosDelitos!H137</f>
        <v>10</v>
      </c>
      <c r="F25" s="77">
        <f>DatosDelitos!I137</f>
        <v>12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8</v>
      </c>
    </row>
    <row r="26" spans="2:12" ht="13.15" customHeight="1" x14ac:dyDescent="0.2">
      <c r="B26" s="218" t="s">
        <v>1629</v>
      </c>
      <c r="C26" s="218"/>
      <c r="D26" s="76">
        <f>DatosDelitos!C144</f>
        <v>3</v>
      </c>
      <c r="E26" s="77">
        <f>DatosDelitos!H144</f>
        <v>2</v>
      </c>
      <c r="F26" s="77">
        <f>DatosDelitos!I144</f>
        <v>1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7" t="s">
        <v>1630</v>
      </c>
      <c r="C27" s="217"/>
      <c r="D27" s="76">
        <f>DatosDelitos!C147</f>
        <v>68</v>
      </c>
      <c r="E27" s="77">
        <f>DatosDelitos!H147</f>
        <v>14</v>
      </c>
      <c r="F27" s="77">
        <f>DatosDelitos!I147</f>
        <v>11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13</v>
      </c>
    </row>
    <row r="28" spans="2:12" ht="13.15" customHeight="1" x14ac:dyDescent="0.2">
      <c r="B28" s="217" t="s">
        <v>1631</v>
      </c>
      <c r="C28" s="217"/>
      <c r="D28" s="76">
        <f>DatosDelitos!C156+SUM(DatosDelitos!C167:C172)</f>
        <v>53</v>
      </c>
      <c r="E28" s="77">
        <f>DatosDelitos!H156+SUM(DatosDelitos!H167:H172)</f>
        <v>12</v>
      </c>
      <c r="F28" s="77">
        <f>DatosDelitos!I156+SUM(DatosDelitos!I167:I172)</f>
        <v>1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3</v>
      </c>
      <c r="L28" s="77">
        <f>DatosDelitos!P156+SUM(DatosDelitos!P167:Q172)</f>
        <v>28</v>
      </c>
    </row>
    <row r="29" spans="2:12" ht="13.15" customHeight="1" x14ac:dyDescent="0.2">
      <c r="B29" s="217" t="s">
        <v>1632</v>
      </c>
      <c r="C29" s="217"/>
      <c r="D29" s="76">
        <f>SUM(DatosDelitos!C173:C177)</f>
        <v>82</v>
      </c>
      <c r="E29" s="77">
        <f>SUM(DatosDelitos!H173:H177)</f>
        <v>65</v>
      </c>
      <c r="F29" s="77">
        <f>SUM(DatosDelitos!I173:I177)</f>
        <v>49</v>
      </c>
      <c r="G29" s="77">
        <f>SUM(DatosDelitos!J173:J177)</f>
        <v>1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25</v>
      </c>
      <c r="L29" s="77">
        <f>SUM(DatosDelitos!P173:P177)</f>
        <v>26</v>
      </c>
    </row>
    <row r="30" spans="2:12" ht="13.15" customHeight="1" x14ac:dyDescent="0.2">
      <c r="B30" s="217" t="s">
        <v>1633</v>
      </c>
      <c r="C30" s="217"/>
      <c r="D30" s="76">
        <f>DatosDelitos!C178</f>
        <v>345</v>
      </c>
      <c r="E30" s="77">
        <f>DatosDelitos!H178</f>
        <v>172</v>
      </c>
      <c r="F30" s="77">
        <f>DatosDelitos!I178</f>
        <v>177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673</v>
      </c>
    </row>
    <row r="31" spans="2:12" ht="13.15" customHeight="1" x14ac:dyDescent="0.2">
      <c r="B31" s="217" t="s">
        <v>1634</v>
      </c>
      <c r="C31" s="217"/>
      <c r="D31" s="76">
        <f>DatosDelitos!C186</f>
        <v>169</v>
      </c>
      <c r="E31" s="77">
        <f>DatosDelitos!H186</f>
        <v>49</v>
      </c>
      <c r="F31" s="77">
        <f>DatosDelitos!I186</f>
        <v>67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54</v>
      </c>
    </row>
    <row r="32" spans="2:12" ht="13.15" customHeight="1" x14ac:dyDescent="0.2">
      <c r="B32" s="217" t="s">
        <v>1635</v>
      </c>
      <c r="C32" s="217"/>
      <c r="D32" s="76">
        <f>DatosDelitos!C201</f>
        <v>57</v>
      </c>
      <c r="E32" s="77">
        <f>DatosDelitos!H201</f>
        <v>19</v>
      </c>
      <c r="F32" s="77">
        <f>DatosDelitos!I201</f>
        <v>17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15</v>
      </c>
    </row>
    <row r="33" spans="2:13" ht="13.15" customHeight="1" x14ac:dyDescent="0.2">
      <c r="B33" s="217" t="s">
        <v>1636</v>
      </c>
      <c r="C33" s="217"/>
      <c r="D33" s="76">
        <f>DatosDelitos!C223</f>
        <v>382</v>
      </c>
      <c r="E33" s="77">
        <f>DatosDelitos!H223</f>
        <v>202</v>
      </c>
      <c r="F33" s="77">
        <f>DatosDelitos!I223</f>
        <v>152</v>
      </c>
      <c r="G33" s="77">
        <f>DatosDelitos!J223</f>
        <v>0</v>
      </c>
      <c r="H33" s="77">
        <f>DatosDelitos!K223</f>
        <v>1</v>
      </c>
      <c r="I33" s="77">
        <f>DatosDelitos!L223</f>
        <v>0</v>
      </c>
      <c r="J33" s="77">
        <f>DatosDelitos!M223</f>
        <v>0</v>
      </c>
      <c r="K33" s="77">
        <f>DatosDelitos!O223</f>
        <v>10</v>
      </c>
      <c r="L33" s="77">
        <f>DatosDelitos!P223</f>
        <v>193</v>
      </c>
    </row>
    <row r="34" spans="2:13" ht="13.15" customHeight="1" x14ac:dyDescent="0.2">
      <c r="B34" s="217" t="s">
        <v>1637</v>
      </c>
      <c r="C34" s="217"/>
      <c r="D34" s="76">
        <f>DatosDelitos!C244</f>
        <v>9</v>
      </c>
      <c r="E34" s="77">
        <f>DatosDelitos!H244</f>
        <v>1</v>
      </c>
      <c r="F34" s="77">
        <f>DatosDelitos!I244</f>
        <v>3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3</v>
      </c>
    </row>
    <row r="35" spans="2:13" ht="13.15" customHeight="1" x14ac:dyDescent="0.2">
      <c r="B35" s="217" t="s">
        <v>1638</v>
      </c>
      <c r="C35" s="217"/>
      <c r="D35" s="76">
        <f>DatosDelitos!C271</f>
        <v>168</v>
      </c>
      <c r="E35" s="77">
        <f>DatosDelitos!H271</f>
        <v>152</v>
      </c>
      <c r="F35" s="77">
        <f>DatosDelitos!I271</f>
        <v>144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1</v>
      </c>
      <c r="L35" s="77">
        <f>DatosDelitos!P271</f>
        <v>142</v>
      </c>
    </row>
    <row r="36" spans="2:13" ht="38.25" customHeight="1" x14ac:dyDescent="0.2">
      <c r="B36" s="217" t="s">
        <v>1639</v>
      </c>
      <c r="C36" s="217"/>
      <c r="D36" s="76">
        <f>DatosDelitos!C301</f>
        <v>0</v>
      </c>
      <c r="E36" s="77">
        <f>DatosDelitos!H301</f>
        <v>0</v>
      </c>
      <c r="F36" s="77">
        <f>DatosDelitos!I301</f>
        <v>1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7" t="s">
        <v>1640</v>
      </c>
      <c r="C37" s="217"/>
      <c r="D37" s="76">
        <f>DatosDelitos!C305</f>
        <v>1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7" t="s">
        <v>1641</v>
      </c>
      <c r="C38" s="217"/>
      <c r="D38" s="76">
        <f>DatosDelitos!C312+DatosDelitos!C318+DatosDelitos!C320</f>
        <v>3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1</v>
      </c>
      <c r="L38" s="77">
        <f>DatosDelitos!P312+DatosDelitos!P318+DatosDelitos!P320</f>
        <v>1</v>
      </c>
    </row>
    <row r="39" spans="2:13" ht="13.15" customHeight="1" x14ac:dyDescent="0.2">
      <c r="B39" s="217" t="s">
        <v>1642</v>
      </c>
      <c r="C39" s="217"/>
      <c r="D39" s="76">
        <f>DatosDelitos!C323</f>
        <v>2877</v>
      </c>
      <c r="E39" s="77">
        <f>DatosDelitos!H323</f>
        <v>42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20" t="s">
        <v>976</v>
      </c>
      <c r="C43" s="220"/>
      <c r="D43" s="79">
        <f>SUM(D11:D42)</f>
        <v>13581</v>
      </c>
      <c r="E43" s="79">
        <f t="shared" ref="E43:L43" si="0">SUM(E11:E42)</f>
        <v>2205</v>
      </c>
      <c r="F43" s="79">
        <f t="shared" si="0"/>
        <v>1769</v>
      </c>
      <c r="G43" s="79">
        <f t="shared" si="0"/>
        <v>27</v>
      </c>
      <c r="H43" s="79">
        <f t="shared" si="0"/>
        <v>30</v>
      </c>
      <c r="I43" s="79">
        <f t="shared" si="0"/>
        <v>4</v>
      </c>
      <c r="J43" s="79">
        <f t="shared" si="0"/>
        <v>3</v>
      </c>
      <c r="K43" s="79">
        <f t="shared" si="0"/>
        <v>88</v>
      </c>
      <c r="L43" s="79">
        <f t="shared" si="0"/>
        <v>2452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9" t="s">
        <v>1646</v>
      </c>
      <c r="C49" s="219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9" t="s">
        <v>1647</v>
      </c>
      <c r="C50" s="219"/>
      <c r="D50" s="82">
        <f>DatosDelitos!F13-DatosDelitos!F17</f>
        <v>12</v>
      </c>
      <c r="E50" s="82">
        <f>DatosDelitos!G13-DatosDelitos!G17</f>
        <v>13</v>
      </c>
    </row>
    <row r="51" spans="2:5" ht="13.15" customHeight="1" x14ac:dyDescent="0.25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9" t="s">
        <v>367</v>
      </c>
      <c r="C52" s="219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9" t="s">
        <v>372</v>
      </c>
      <c r="C53" s="219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9" t="s">
        <v>1619</v>
      </c>
      <c r="C54" s="219"/>
      <c r="D54" s="82">
        <f>DatosDelitos!F17+DatosDelitos!F44</f>
        <v>613</v>
      </c>
      <c r="E54" s="82">
        <f>DatosDelitos!G17+DatosDelitos!G44</f>
        <v>186</v>
      </c>
    </row>
    <row r="55" spans="2:5" ht="13.15" customHeight="1" x14ac:dyDescent="0.25">
      <c r="B55" s="219" t="s">
        <v>1620</v>
      </c>
      <c r="C55" s="219"/>
      <c r="D55" s="82">
        <f>DatosDelitos!F30</f>
        <v>95</v>
      </c>
      <c r="E55" s="82">
        <f>DatosDelitos!G30</f>
        <v>151</v>
      </c>
    </row>
    <row r="56" spans="2:5" ht="13.15" customHeight="1" x14ac:dyDescent="0.25">
      <c r="B56" s="219" t="s">
        <v>1621</v>
      </c>
      <c r="C56" s="219"/>
      <c r="D56" s="82">
        <f>DatosDelitos!F42-DatosDelitos!F44</f>
        <v>7</v>
      </c>
      <c r="E56" s="82">
        <f>DatosDelitos!G42-DatosDelitos!G44</f>
        <v>0</v>
      </c>
    </row>
    <row r="57" spans="2:5" ht="13.15" customHeight="1" x14ac:dyDescent="0.25">
      <c r="B57" s="219" t="s">
        <v>1622</v>
      </c>
      <c r="C57" s="219"/>
      <c r="D57" s="82">
        <f>DatosDelitos!F50</f>
        <v>2</v>
      </c>
      <c r="E57" s="82">
        <f>DatosDelitos!G50</f>
        <v>1</v>
      </c>
    </row>
    <row r="58" spans="2:5" ht="13.15" customHeight="1" x14ac:dyDescent="0.25">
      <c r="B58" s="219" t="s">
        <v>1623</v>
      </c>
      <c r="C58" s="219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9" t="s">
        <v>1648</v>
      </c>
      <c r="C59" s="219"/>
      <c r="D59" s="82">
        <f>DatosDelitos!F74</f>
        <v>2</v>
      </c>
      <c r="E59" s="82">
        <f>DatosDelitos!G74</f>
        <v>6</v>
      </c>
    </row>
    <row r="60" spans="2:5" ht="13.15" customHeight="1" x14ac:dyDescent="0.25">
      <c r="B60" s="219" t="s">
        <v>1625</v>
      </c>
      <c r="C60" s="219"/>
      <c r="D60" s="82">
        <f>DatosDelitos!F82</f>
        <v>1</v>
      </c>
      <c r="E60" s="82">
        <f>DatosDelitos!G82</f>
        <v>0</v>
      </c>
    </row>
    <row r="61" spans="2:5" ht="13.15" customHeight="1" x14ac:dyDescent="0.25">
      <c r="B61" s="219" t="s">
        <v>1626</v>
      </c>
      <c r="C61" s="219"/>
      <c r="D61" s="82">
        <f>DatosDelitos!F85</f>
        <v>1</v>
      </c>
      <c r="E61" s="82">
        <f>DatosDelitos!G85</f>
        <v>0</v>
      </c>
    </row>
    <row r="62" spans="2:5" ht="13.15" customHeight="1" x14ac:dyDescent="0.25">
      <c r="B62" s="219" t="s">
        <v>995</v>
      </c>
      <c r="C62" s="219"/>
      <c r="D62" s="82">
        <f>DatosDelitos!F97</f>
        <v>18</v>
      </c>
      <c r="E62" s="82">
        <f>DatosDelitos!G97</f>
        <v>32</v>
      </c>
    </row>
    <row r="63" spans="2:5" ht="27" customHeight="1" x14ac:dyDescent="0.25">
      <c r="B63" s="219" t="s">
        <v>1649</v>
      </c>
      <c r="C63" s="219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9" t="s">
        <v>1628</v>
      </c>
      <c r="C64" s="219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9" t="s">
        <v>1629</v>
      </c>
      <c r="C65" s="219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9" t="s">
        <v>1630</v>
      </c>
      <c r="C66" s="219"/>
      <c r="D66" s="82">
        <f>DatosDelitos!F147</f>
        <v>0</v>
      </c>
      <c r="E66" s="82">
        <f>DatosDelitos!G147</f>
        <v>0</v>
      </c>
    </row>
    <row r="67" spans="2:5" ht="13.15" customHeight="1" x14ac:dyDescent="0.25">
      <c r="B67" s="219" t="s">
        <v>1631</v>
      </c>
      <c r="C67" s="219"/>
      <c r="D67" s="82">
        <f>DatosDelitos!F156+SUM(DatosDelitos!F167:G172)</f>
        <v>1</v>
      </c>
      <c r="E67" s="82">
        <f>DatosDelitos!G156+SUM(DatosDelitos!G167:H172)</f>
        <v>12</v>
      </c>
    </row>
    <row r="68" spans="2:5" ht="13.15" customHeight="1" x14ac:dyDescent="0.25">
      <c r="B68" s="219" t="s">
        <v>1632</v>
      </c>
      <c r="C68" s="219"/>
      <c r="D68" s="82">
        <f>SUM(DatosDelitos!F173:G177)</f>
        <v>5</v>
      </c>
      <c r="E68" s="82">
        <f>SUM(DatosDelitos!G173:H177)</f>
        <v>67</v>
      </c>
    </row>
    <row r="69" spans="2:5" ht="13.15" customHeight="1" x14ac:dyDescent="0.25">
      <c r="B69" s="219" t="s">
        <v>1633</v>
      </c>
      <c r="C69" s="219"/>
      <c r="D69" s="82">
        <f>DatosDelitos!F178</f>
        <v>523</v>
      </c>
      <c r="E69" s="82">
        <f>DatosDelitos!G178</f>
        <v>473</v>
      </c>
    </row>
    <row r="70" spans="2:5" ht="13.15" customHeight="1" x14ac:dyDescent="0.25">
      <c r="B70" s="219" t="s">
        <v>1634</v>
      </c>
      <c r="C70" s="219"/>
      <c r="D70" s="82">
        <f>DatosDelitos!F186</f>
        <v>7</v>
      </c>
      <c r="E70" s="82">
        <f>DatosDelitos!G186</f>
        <v>7</v>
      </c>
    </row>
    <row r="71" spans="2:5" ht="13.15" customHeight="1" x14ac:dyDescent="0.25">
      <c r="B71" s="219" t="s">
        <v>1635</v>
      </c>
      <c r="C71" s="219"/>
      <c r="D71" s="82">
        <f>DatosDelitos!F201</f>
        <v>1</v>
      </c>
      <c r="E71" s="82">
        <f>DatosDelitos!G201</f>
        <v>1</v>
      </c>
    </row>
    <row r="72" spans="2:5" ht="13.15" customHeight="1" x14ac:dyDescent="0.25">
      <c r="B72" s="219" t="s">
        <v>1636</v>
      </c>
      <c r="C72" s="219"/>
      <c r="D72" s="82">
        <f>DatosDelitos!F223</f>
        <v>91</v>
      </c>
      <c r="E72" s="82">
        <f>DatosDelitos!G223</f>
        <v>67</v>
      </c>
    </row>
    <row r="73" spans="2:5" ht="13.15" customHeight="1" x14ac:dyDescent="0.25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9" t="s">
        <v>1638</v>
      </c>
      <c r="C74" s="219"/>
      <c r="D74" s="82">
        <f>DatosDelitos!F271</f>
        <v>5</v>
      </c>
      <c r="E74" s="82">
        <f>DatosDelitos!G271</f>
        <v>5</v>
      </c>
    </row>
    <row r="75" spans="2:5" ht="38.25" customHeight="1" x14ac:dyDescent="0.25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9" t="s">
        <v>1641</v>
      </c>
      <c r="C77" s="219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9" t="s">
        <v>1642</v>
      </c>
      <c r="C78" s="219"/>
      <c r="D78" s="82">
        <f>DatosDelitos!F323</f>
        <v>9</v>
      </c>
      <c r="E78" s="82">
        <f>DatosDelitos!G323</f>
        <v>0</v>
      </c>
    </row>
    <row r="79" spans="2:5" ht="15" customHeight="1" x14ac:dyDescent="0.25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1" t="s">
        <v>1650</v>
      </c>
      <c r="C82" s="221"/>
      <c r="D82" s="82">
        <f>SUM(D49:D81)</f>
        <v>1393</v>
      </c>
      <c r="E82" s="82">
        <f>SUM(E49:E81)</f>
        <v>1021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9" t="s">
        <v>1618</v>
      </c>
      <c r="C87" s="219"/>
      <c r="D87" s="82">
        <f>DatosDelitos!N5+DatosDelitos!N13-DatosDelitos!N17</f>
        <v>9</v>
      </c>
    </row>
    <row r="88" spans="2:13" ht="13.15" customHeight="1" x14ac:dyDescent="0.25">
      <c r="B88" s="219" t="s">
        <v>310</v>
      </c>
      <c r="C88" s="219"/>
      <c r="D88" s="82">
        <f>DatosDelitos!N10</f>
        <v>0</v>
      </c>
    </row>
    <row r="89" spans="2:13" ht="13.15" customHeight="1" x14ac:dyDescent="0.25">
      <c r="B89" s="219" t="s">
        <v>367</v>
      </c>
      <c r="C89" s="219"/>
      <c r="D89" s="82">
        <f>DatosDelitos!N20</f>
        <v>0</v>
      </c>
    </row>
    <row r="90" spans="2:13" ht="13.15" customHeight="1" x14ac:dyDescent="0.25">
      <c r="B90" s="219" t="s">
        <v>372</v>
      </c>
      <c r="C90" s="219"/>
      <c r="D90" s="82">
        <f>DatosDelitos!N23</f>
        <v>0</v>
      </c>
    </row>
    <row r="91" spans="2:13" ht="13.15" customHeight="1" x14ac:dyDescent="0.25">
      <c r="B91" s="219" t="s">
        <v>1652</v>
      </c>
      <c r="C91" s="219"/>
      <c r="D91" s="82">
        <f>SUM(DatosDelitos!N17,DatosDelitos!N44)</f>
        <v>8</v>
      </c>
    </row>
    <row r="92" spans="2:13" ht="13.15" customHeight="1" x14ac:dyDescent="0.25">
      <c r="B92" s="219" t="s">
        <v>1620</v>
      </c>
      <c r="C92" s="219"/>
      <c r="D92" s="82">
        <f>DatosDelitos!N30</f>
        <v>6</v>
      </c>
    </row>
    <row r="93" spans="2:13" ht="13.15" customHeight="1" x14ac:dyDescent="0.25">
      <c r="B93" s="219" t="s">
        <v>1621</v>
      </c>
      <c r="C93" s="219"/>
      <c r="D93" s="82">
        <f>DatosDelitos!N42-DatosDelitos!N44</f>
        <v>0</v>
      </c>
    </row>
    <row r="94" spans="2:13" ht="13.15" customHeight="1" x14ac:dyDescent="0.25">
      <c r="B94" s="219" t="s">
        <v>1622</v>
      </c>
      <c r="C94" s="219"/>
      <c r="D94" s="82">
        <f>DatosDelitos!N50</f>
        <v>3</v>
      </c>
    </row>
    <row r="95" spans="2:13" ht="13.15" customHeight="1" x14ac:dyDescent="0.25">
      <c r="B95" s="219" t="s">
        <v>1623</v>
      </c>
      <c r="C95" s="219"/>
      <c r="D95" s="82">
        <f>DatosDelitos!N72</f>
        <v>1</v>
      </c>
    </row>
    <row r="96" spans="2:13" ht="27" customHeight="1" x14ac:dyDescent="0.25">
      <c r="B96" s="219" t="s">
        <v>1648</v>
      </c>
      <c r="C96" s="219"/>
      <c r="D96" s="82">
        <f>DatosDelitos!N74</f>
        <v>0</v>
      </c>
    </row>
    <row r="97" spans="2:4" ht="13.15" customHeight="1" x14ac:dyDescent="0.25">
      <c r="B97" s="219" t="s">
        <v>1625</v>
      </c>
      <c r="C97" s="219"/>
      <c r="D97" s="82">
        <f>DatosDelitos!N82</f>
        <v>3</v>
      </c>
    </row>
    <row r="98" spans="2:4" ht="13.15" customHeight="1" x14ac:dyDescent="0.25">
      <c r="B98" s="219" t="s">
        <v>1626</v>
      </c>
      <c r="C98" s="219"/>
      <c r="D98" s="82">
        <f>DatosDelitos!N85</f>
        <v>0</v>
      </c>
    </row>
    <row r="99" spans="2:4" ht="13.15" customHeight="1" x14ac:dyDescent="0.25">
      <c r="B99" s="219" t="s">
        <v>995</v>
      </c>
      <c r="C99" s="219"/>
      <c r="D99" s="82">
        <f>DatosDelitos!N97</f>
        <v>38</v>
      </c>
    </row>
    <row r="100" spans="2:4" ht="27" customHeight="1" x14ac:dyDescent="0.25">
      <c r="B100" s="219" t="s">
        <v>1649</v>
      </c>
      <c r="C100" s="219"/>
      <c r="D100" s="82">
        <f>DatosDelitos!N131</f>
        <v>1</v>
      </c>
    </row>
    <row r="101" spans="2:4" ht="13.15" customHeight="1" x14ac:dyDescent="0.25">
      <c r="B101" s="219" t="s">
        <v>1628</v>
      </c>
      <c r="C101" s="219"/>
      <c r="D101" s="82">
        <f>DatosDelitos!N137</f>
        <v>0</v>
      </c>
    </row>
    <row r="102" spans="2:4" ht="13.15" customHeight="1" x14ac:dyDescent="0.25">
      <c r="B102" s="219" t="s">
        <v>1629</v>
      </c>
      <c r="C102" s="219"/>
      <c r="D102" s="82">
        <f>DatosDelitos!N144</f>
        <v>0</v>
      </c>
    </row>
    <row r="103" spans="2:4" ht="13.15" customHeight="1" x14ac:dyDescent="0.25">
      <c r="B103" s="219" t="s">
        <v>1653</v>
      </c>
      <c r="C103" s="219"/>
      <c r="D103" s="82">
        <f>DatosDelitos!N148</f>
        <v>0</v>
      </c>
    </row>
    <row r="104" spans="2:4" ht="13.15" customHeight="1" x14ac:dyDescent="0.25">
      <c r="B104" s="219" t="s">
        <v>1205</v>
      </c>
      <c r="C104" s="219"/>
      <c r="D104" s="82">
        <f>SUM(DatosDelitos!N149,DatosDelitos!N150)</f>
        <v>1</v>
      </c>
    </row>
    <row r="105" spans="2:4" ht="13.15" customHeight="1" x14ac:dyDescent="0.25">
      <c r="B105" s="219" t="s">
        <v>1203</v>
      </c>
      <c r="C105" s="219"/>
      <c r="D105" s="82">
        <f>SUM(DatosDelitos!N151:N155)</f>
        <v>7</v>
      </c>
    </row>
    <row r="106" spans="2:4" ht="13.15" customHeight="1" x14ac:dyDescent="0.25">
      <c r="B106" s="219" t="s">
        <v>1631</v>
      </c>
      <c r="C106" s="219"/>
      <c r="D106" s="82">
        <f>SUM(SUM(DatosDelitos!N157:N160),SUM(DatosDelitos!N167:N172))</f>
        <v>0</v>
      </c>
    </row>
    <row r="107" spans="2:4" ht="13.15" customHeight="1" x14ac:dyDescent="0.25">
      <c r="B107" s="219" t="s">
        <v>1654</v>
      </c>
      <c r="C107" s="219"/>
      <c r="D107" s="82">
        <f>SUM(DatosDelitos!N161:N165)</f>
        <v>0</v>
      </c>
    </row>
    <row r="108" spans="2:4" ht="13.15" customHeight="1" x14ac:dyDescent="0.25">
      <c r="B108" s="219" t="s">
        <v>1632</v>
      </c>
      <c r="C108" s="219"/>
      <c r="D108" s="82">
        <f>SUM(DatosDelitos!N173:N177)</f>
        <v>2</v>
      </c>
    </row>
    <row r="109" spans="2:4" ht="13.15" customHeight="1" x14ac:dyDescent="0.25">
      <c r="B109" s="219" t="s">
        <v>1633</v>
      </c>
      <c r="C109" s="219"/>
      <c r="D109" s="82">
        <f>DatosDelitos!N178</f>
        <v>9</v>
      </c>
    </row>
    <row r="110" spans="2:4" ht="13.15" customHeight="1" x14ac:dyDescent="0.25">
      <c r="B110" s="219" t="s">
        <v>1634</v>
      </c>
      <c r="C110" s="219"/>
      <c r="D110" s="82">
        <f>DatosDelitos!N186</f>
        <v>11</v>
      </c>
    </row>
    <row r="111" spans="2:4" ht="13.15" customHeight="1" x14ac:dyDescent="0.25">
      <c r="B111" s="219" t="s">
        <v>1635</v>
      </c>
      <c r="C111" s="219"/>
      <c r="D111" s="82">
        <f>DatosDelitos!N201</f>
        <v>12</v>
      </c>
    </row>
    <row r="112" spans="2:4" ht="13.15" customHeight="1" x14ac:dyDescent="0.25">
      <c r="B112" s="219" t="s">
        <v>1636</v>
      </c>
      <c r="C112" s="219"/>
      <c r="D112" s="82">
        <f>DatosDelitos!N223</f>
        <v>3</v>
      </c>
    </row>
    <row r="113" spans="2:4" ht="13.15" customHeight="1" x14ac:dyDescent="0.25">
      <c r="B113" s="219" t="s">
        <v>1637</v>
      </c>
      <c r="C113" s="219"/>
      <c r="D113" s="82">
        <f>DatosDelitos!N244</f>
        <v>0</v>
      </c>
    </row>
    <row r="114" spans="2:4" ht="13.15" customHeight="1" x14ac:dyDescent="0.25">
      <c r="B114" s="219" t="s">
        <v>1638</v>
      </c>
      <c r="C114" s="219"/>
      <c r="D114" s="82">
        <f>DatosDelitos!N271</f>
        <v>3</v>
      </c>
    </row>
    <row r="115" spans="2:4" ht="38.25" customHeight="1" x14ac:dyDescent="0.25">
      <c r="B115" s="219" t="s">
        <v>1639</v>
      </c>
      <c r="C115" s="219"/>
      <c r="D115" s="82">
        <f>DatosDelitos!N301</f>
        <v>0</v>
      </c>
    </row>
    <row r="116" spans="2:4" ht="13.15" customHeight="1" x14ac:dyDescent="0.25">
      <c r="B116" s="219" t="s">
        <v>1640</v>
      </c>
      <c r="C116" s="219"/>
      <c r="D116" s="82">
        <f>DatosDelitos!N305</f>
        <v>0</v>
      </c>
    </row>
    <row r="117" spans="2:4" ht="13.15" customHeight="1" x14ac:dyDescent="0.25">
      <c r="B117" s="219" t="s">
        <v>1641</v>
      </c>
      <c r="C117" s="219"/>
      <c r="D117" s="82">
        <f>DatosDelitos!N312+DatosDelitos!N320</f>
        <v>0</v>
      </c>
    </row>
    <row r="118" spans="2:4" ht="13.15" customHeight="1" x14ac:dyDescent="0.25">
      <c r="B118" s="219" t="s">
        <v>938</v>
      </c>
      <c r="C118" s="219"/>
      <c r="D118" s="82">
        <f>DatosDelitos!N318</f>
        <v>0</v>
      </c>
    </row>
    <row r="119" spans="2:4" ht="13.9" customHeight="1" x14ac:dyDescent="0.25">
      <c r="B119" s="219" t="s">
        <v>1642</v>
      </c>
      <c r="C119" s="219"/>
      <c r="D119" s="82">
        <f>DatosDelitos!N323</f>
        <v>9</v>
      </c>
    </row>
    <row r="120" spans="2:4" ht="12.75" customHeight="1" x14ac:dyDescent="0.25">
      <c r="B120" s="221" t="s">
        <v>1643</v>
      </c>
      <c r="C120" s="221"/>
      <c r="D120" s="82">
        <f>DatosDelitos!N325</f>
        <v>0</v>
      </c>
    </row>
    <row r="121" spans="2:4" ht="15" customHeight="1" x14ac:dyDescent="0.25">
      <c r="B121" s="221" t="s">
        <v>972</v>
      </c>
      <c r="C121" s="221"/>
      <c r="D121" s="82">
        <f>DatosDelitos!N337</f>
        <v>0</v>
      </c>
    </row>
    <row r="122" spans="2:4" ht="15" customHeight="1" x14ac:dyDescent="0.25">
      <c r="B122" s="221" t="s">
        <v>1644</v>
      </c>
      <c r="C122" s="221"/>
      <c r="D122" s="82">
        <f>DatosDelitos!N339</f>
        <v>0</v>
      </c>
    </row>
    <row r="123" spans="2:4" ht="15" customHeight="1" x14ac:dyDescent="0.25">
      <c r="B123" s="219" t="s">
        <v>1650</v>
      </c>
      <c r="C123" s="219"/>
      <c r="D123" s="82">
        <f>SUM(D87:D122)</f>
        <v>126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32</v>
      </c>
      <c r="D5" s="27">
        <v>25</v>
      </c>
      <c r="E5" s="28">
        <v>0.28000000000000003</v>
      </c>
      <c r="F5" s="27">
        <v>0</v>
      </c>
      <c r="G5" s="27">
        <v>0</v>
      </c>
      <c r="H5" s="27">
        <v>7</v>
      </c>
      <c r="I5" s="27">
        <v>5</v>
      </c>
      <c r="J5" s="27">
        <v>3</v>
      </c>
      <c r="K5" s="27">
        <v>2</v>
      </c>
      <c r="L5" s="27">
        <v>3</v>
      </c>
      <c r="M5" s="27">
        <v>3</v>
      </c>
      <c r="N5" s="27">
        <v>2</v>
      </c>
      <c r="O5" s="27">
        <v>6</v>
      </c>
      <c r="P5" s="29">
        <v>13</v>
      </c>
    </row>
    <row r="6" spans="1:16" x14ac:dyDescent="0.25">
      <c r="A6" s="30" t="s">
        <v>340</v>
      </c>
      <c r="B6" s="30" t="s">
        <v>341</v>
      </c>
      <c r="C6" s="14">
        <v>10</v>
      </c>
      <c r="D6" s="14">
        <v>8</v>
      </c>
      <c r="E6" s="31">
        <v>0.25</v>
      </c>
      <c r="F6" s="14">
        <v>0</v>
      </c>
      <c r="G6" s="14">
        <v>0</v>
      </c>
      <c r="H6" s="14">
        <v>1</v>
      </c>
      <c r="I6" s="14">
        <v>0</v>
      </c>
      <c r="J6" s="14">
        <v>3</v>
      </c>
      <c r="K6" s="14">
        <v>1</v>
      </c>
      <c r="L6" s="14">
        <v>3</v>
      </c>
      <c r="M6" s="14">
        <v>3</v>
      </c>
      <c r="N6" s="14">
        <v>0</v>
      </c>
      <c r="O6" s="14">
        <v>4</v>
      </c>
      <c r="P6" s="24">
        <v>1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3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10</v>
      </c>
      <c r="D8" s="14">
        <v>5</v>
      </c>
      <c r="E8" s="31">
        <v>1</v>
      </c>
      <c r="F8" s="14">
        <v>0</v>
      </c>
      <c r="G8" s="14">
        <v>0</v>
      </c>
      <c r="H8" s="14">
        <v>6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2</v>
      </c>
      <c r="P8" s="24">
        <v>12</v>
      </c>
    </row>
    <row r="9" spans="1:16" x14ac:dyDescent="0.25">
      <c r="A9" s="30" t="s">
        <v>346</v>
      </c>
      <c r="B9" s="30" t="s">
        <v>347</v>
      </c>
      <c r="C9" s="14">
        <v>12</v>
      </c>
      <c r="D9" s="14">
        <v>9</v>
      </c>
      <c r="E9" s="31">
        <v>0.33333333333333298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4283</v>
      </c>
      <c r="D13" s="27">
        <v>3653</v>
      </c>
      <c r="E13" s="28">
        <v>0.172460990966329</v>
      </c>
      <c r="F13" s="27">
        <v>483</v>
      </c>
      <c r="G13" s="27">
        <v>198</v>
      </c>
      <c r="H13" s="27">
        <v>359</v>
      </c>
      <c r="I13" s="27">
        <v>360</v>
      </c>
      <c r="J13" s="27">
        <v>4</v>
      </c>
      <c r="K13" s="27">
        <v>3</v>
      </c>
      <c r="L13" s="27">
        <v>0</v>
      </c>
      <c r="M13" s="27">
        <v>0</v>
      </c>
      <c r="N13" s="27">
        <v>14</v>
      </c>
      <c r="O13" s="27">
        <v>13</v>
      </c>
      <c r="P13" s="29">
        <v>514</v>
      </c>
    </row>
    <row r="14" spans="1:16" x14ac:dyDescent="0.25">
      <c r="A14" s="30" t="s">
        <v>353</v>
      </c>
      <c r="B14" s="30" t="s">
        <v>354</v>
      </c>
      <c r="C14" s="14">
        <v>3234</v>
      </c>
      <c r="D14" s="14">
        <v>2724</v>
      </c>
      <c r="E14" s="31">
        <v>0.18722466960352399</v>
      </c>
      <c r="F14" s="14">
        <v>10</v>
      </c>
      <c r="G14" s="14">
        <v>12</v>
      </c>
      <c r="H14" s="14">
        <v>174</v>
      </c>
      <c r="I14" s="14">
        <v>197</v>
      </c>
      <c r="J14" s="14">
        <v>3</v>
      </c>
      <c r="K14" s="14">
        <v>2</v>
      </c>
      <c r="L14" s="14">
        <v>0</v>
      </c>
      <c r="M14" s="14">
        <v>0</v>
      </c>
      <c r="N14" s="14">
        <v>6</v>
      </c>
      <c r="O14" s="14">
        <v>1</v>
      </c>
      <c r="P14" s="24">
        <v>243</v>
      </c>
    </row>
    <row r="15" spans="1:16" x14ac:dyDescent="0.25">
      <c r="A15" s="30" t="s">
        <v>355</v>
      </c>
      <c r="B15" s="30" t="s">
        <v>356</v>
      </c>
      <c r="C15" s="14">
        <v>3</v>
      </c>
      <c r="D15" s="14">
        <v>2</v>
      </c>
      <c r="E15" s="31">
        <v>0.5</v>
      </c>
      <c r="F15" s="14">
        <v>1</v>
      </c>
      <c r="G15" s="14">
        <v>0</v>
      </c>
      <c r="H15" s="14">
        <v>3</v>
      </c>
      <c r="I15" s="14">
        <v>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1</v>
      </c>
    </row>
    <row r="16" spans="1:16" x14ac:dyDescent="0.25">
      <c r="A16" s="30" t="s">
        <v>357</v>
      </c>
      <c r="B16" s="30" t="s">
        <v>358</v>
      </c>
      <c r="C16" s="14">
        <v>402</v>
      </c>
      <c r="D16" s="14">
        <v>328</v>
      </c>
      <c r="E16" s="31">
        <v>0.22560975609756101</v>
      </c>
      <c r="F16" s="14">
        <v>1</v>
      </c>
      <c r="G16" s="14">
        <v>1</v>
      </c>
      <c r="H16" s="14">
        <v>61</v>
      </c>
      <c r="I16" s="14">
        <v>51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34</v>
      </c>
    </row>
    <row r="17" spans="1:16" ht="33.75" x14ac:dyDescent="0.25">
      <c r="A17" s="30" t="s">
        <v>359</v>
      </c>
      <c r="B17" s="30" t="s">
        <v>360</v>
      </c>
      <c r="C17" s="14">
        <v>642</v>
      </c>
      <c r="D17" s="14">
        <v>596</v>
      </c>
      <c r="E17" s="31">
        <v>7.7181208053691303E-2</v>
      </c>
      <c r="F17" s="14">
        <v>471</v>
      </c>
      <c r="G17" s="14">
        <v>185</v>
      </c>
      <c r="H17" s="14">
        <v>121</v>
      </c>
      <c r="I17" s="14">
        <v>108</v>
      </c>
      <c r="J17" s="14">
        <v>1</v>
      </c>
      <c r="K17" s="14">
        <v>1</v>
      </c>
      <c r="L17" s="14">
        <v>0</v>
      </c>
      <c r="M17" s="14">
        <v>0</v>
      </c>
      <c r="N17" s="14">
        <v>7</v>
      </c>
      <c r="O17" s="14">
        <v>12</v>
      </c>
      <c r="P17" s="24">
        <v>236</v>
      </c>
    </row>
    <row r="18" spans="1:16" x14ac:dyDescent="0.25">
      <c r="A18" s="30" t="s">
        <v>361</v>
      </c>
      <c r="B18" s="30" t="s">
        <v>362</v>
      </c>
      <c r="C18" s="14">
        <v>2</v>
      </c>
      <c r="D18" s="14">
        <v>3</v>
      </c>
      <c r="E18" s="31">
        <v>-0.33333333333333298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1</v>
      </c>
      <c r="D20" s="27">
        <v>1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1</v>
      </c>
    </row>
    <row r="21" spans="1:16" x14ac:dyDescent="0.25">
      <c r="A21" s="30" t="s">
        <v>366</v>
      </c>
      <c r="B21" s="30" t="s">
        <v>367</v>
      </c>
      <c r="C21" s="14">
        <v>1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1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1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876</v>
      </c>
      <c r="D30" s="27">
        <v>692</v>
      </c>
      <c r="E30" s="28">
        <v>0.26589595375722502</v>
      </c>
      <c r="F30" s="27">
        <v>95</v>
      </c>
      <c r="G30" s="27">
        <v>151</v>
      </c>
      <c r="H30" s="27">
        <v>71</v>
      </c>
      <c r="I30" s="27">
        <v>124</v>
      </c>
      <c r="J30" s="27">
        <v>1</v>
      </c>
      <c r="K30" s="27">
        <v>2</v>
      </c>
      <c r="L30" s="27">
        <v>0</v>
      </c>
      <c r="M30" s="27">
        <v>0</v>
      </c>
      <c r="N30" s="27">
        <v>6</v>
      </c>
      <c r="O30" s="27">
        <v>1</v>
      </c>
      <c r="P30" s="29">
        <v>204</v>
      </c>
    </row>
    <row r="31" spans="1:16" x14ac:dyDescent="0.25">
      <c r="A31" s="30" t="s">
        <v>384</v>
      </c>
      <c r="B31" s="30" t="s">
        <v>385</v>
      </c>
      <c r="C31" s="14">
        <v>9</v>
      </c>
      <c r="D31" s="14">
        <v>3</v>
      </c>
      <c r="E31" s="31">
        <v>2</v>
      </c>
      <c r="F31" s="14">
        <v>0</v>
      </c>
      <c r="G31" s="14">
        <v>0</v>
      </c>
      <c r="H31" s="14">
        <v>3</v>
      </c>
      <c r="I31" s="14">
        <v>4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2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570</v>
      </c>
      <c r="D33" s="14">
        <v>432</v>
      </c>
      <c r="E33" s="31">
        <v>0.31944444444444398</v>
      </c>
      <c r="F33" s="14">
        <v>24</v>
      </c>
      <c r="G33" s="14">
        <v>5</v>
      </c>
      <c r="H33" s="14">
        <v>35</v>
      </c>
      <c r="I33" s="14">
        <v>43</v>
      </c>
      <c r="J33" s="14">
        <v>0</v>
      </c>
      <c r="K33" s="14">
        <v>1</v>
      </c>
      <c r="L33" s="14">
        <v>0</v>
      </c>
      <c r="M33" s="14">
        <v>0</v>
      </c>
      <c r="N33" s="14">
        <v>4</v>
      </c>
      <c r="O33" s="14">
        <v>0</v>
      </c>
      <c r="P33" s="24">
        <v>29</v>
      </c>
    </row>
    <row r="34" spans="1:16" x14ac:dyDescent="0.25">
      <c r="A34" s="30" t="s">
        <v>390</v>
      </c>
      <c r="B34" s="30" t="s">
        <v>391</v>
      </c>
      <c r="C34" s="14">
        <v>7</v>
      </c>
      <c r="D34" s="14">
        <v>2</v>
      </c>
      <c r="E34" s="31">
        <v>2.5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0</v>
      </c>
    </row>
    <row r="35" spans="1:16" x14ac:dyDescent="0.25">
      <c r="A35" s="30" t="s">
        <v>392</v>
      </c>
      <c r="B35" s="30" t="s">
        <v>393</v>
      </c>
      <c r="C35" s="14">
        <v>186</v>
      </c>
      <c r="D35" s="14">
        <v>168</v>
      </c>
      <c r="E35" s="31">
        <v>0.107142857142857</v>
      </c>
      <c r="F35" s="14">
        <v>27</v>
      </c>
      <c r="G35" s="14">
        <v>2</v>
      </c>
      <c r="H35" s="14">
        <v>16</v>
      </c>
      <c r="I35" s="14">
        <v>8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6</v>
      </c>
    </row>
    <row r="36" spans="1:16" ht="22.5" x14ac:dyDescent="0.25">
      <c r="A36" s="30" t="s">
        <v>394</v>
      </c>
      <c r="B36" s="30" t="s">
        <v>395</v>
      </c>
      <c r="C36" s="14">
        <v>25</v>
      </c>
      <c r="D36" s="14">
        <v>23</v>
      </c>
      <c r="E36" s="31">
        <v>8.6956521739130405E-2</v>
      </c>
      <c r="F36" s="14">
        <v>26</v>
      </c>
      <c r="G36" s="14">
        <v>100</v>
      </c>
      <c r="H36" s="14">
        <v>4</v>
      </c>
      <c r="I36" s="14">
        <v>46</v>
      </c>
      <c r="J36" s="14">
        <v>0</v>
      </c>
      <c r="K36" s="14">
        <v>1</v>
      </c>
      <c r="L36" s="14">
        <v>0</v>
      </c>
      <c r="M36" s="14">
        <v>0</v>
      </c>
      <c r="N36" s="14">
        <v>1</v>
      </c>
      <c r="O36" s="14">
        <v>1</v>
      </c>
      <c r="P36" s="24">
        <v>118</v>
      </c>
    </row>
    <row r="37" spans="1:16" ht="22.5" x14ac:dyDescent="0.25">
      <c r="A37" s="30" t="s">
        <v>396</v>
      </c>
      <c r="B37" s="30" t="s">
        <v>397</v>
      </c>
      <c r="C37" s="14">
        <v>18</v>
      </c>
      <c r="D37" s="14">
        <v>13</v>
      </c>
      <c r="E37" s="31">
        <v>0.38461538461538503</v>
      </c>
      <c r="F37" s="14">
        <v>15</v>
      </c>
      <c r="G37" s="14">
        <v>37</v>
      </c>
      <c r="H37" s="14">
        <v>1</v>
      </c>
      <c r="I37" s="14">
        <v>13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32</v>
      </c>
    </row>
    <row r="38" spans="1:16" ht="22.5" x14ac:dyDescent="0.25">
      <c r="A38" s="30" t="s">
        <v>398</v>
      </c>
      <c r="B38" s="30" t="s">
        <v>399</v>
      </c>
      <c r="C38" s="14">
        <v>6</v>
      </c>
      <c r="D38" s="14">
        <v>7</v>
      </c>
      <c r="E38" s="31">
        <v>-0.14285714285714299</v>
      </c>
      <c r="F38" s="14">
        <v>2</v>
      </c>
      <c r="G38" s="14">
        <v>7</v>
      </c>
      <c r="H38" s="14">
        <v>0</v>
      </c>
      <c r="I38" s="14">
        <v>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9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55</v>
      </c>
      <c r="D41" s="14">
        <v>42</v>
      </c>
      <c r="E41" s="31">
        <v>0.30952380952380898</v>
      </c>
      <c r="F41" s="14">
        <v>1</v>
      </c>
      <c r="G41" s="14">
        <v>0</v>
      </c>
      <c r="H41" s="14">
        <v>12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10</v>
      </c>
    </row>
    <row r="42" spans="1:16" x14ac:dyDescent="0.25">
      <c r="A42" s="184" t="s">
        <v>406</v>
      </c>
      <c r="B42" s="185"/>
      <c r="C42" s="27">
        <v>257</v>
      </c>
      <c r="D42" s="27">
        <v>247</v>
      </c>
      <c r="E42" s="28">
        <v>4.0485829959514198E-2</v>
      </c>
      <c r="F42" s="27">
        <v>149</v>
      </c>
      <c r="G42" s="27">
        <v>1</v>
      </c>
      <c r="H42" s="27">
        <v>32</v>
      </c>
      <c r="I42" s="27">
        <v>14</v>
      </c>
      <c r="J42" s="27">
        <v>2</v>
      </c>
      <c r="K42" s="27">
        <v>0</v>
      </c>
      <c r="L42" s="27">
        <v>0</v>
      </c>
      <c r="M42" s="27">
        <v>0</v>
      </c>
      <c r="N42" s="27">
        <v>1</v>
      </c>
      <c r="O42" s="27">
        <v>1</v>
      </c>
      <c r="P42" s="29">
        <v>14</v>
      </c>
    </row>
    <row r="43" spans="1:16" x14ac:dyDescent="0.25">
      <c r="A43" s="30" t="s">
        <v>407</v>
      </c>
      <c r="B43" s="30" t="s">
        <v>408</v>
      </c>
      <c r="C43" s="14">
        <v>20</v>
      </c>
      <c r="D43" s="14">
        <v>11</v>
      </c>
      <c r="E43" s="31">
        <v>0.81818181818181801</v>
      </c>
      <c r="F43" s="14">
        <v>7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231</v>
      </c>
      <c r="D44" s="14">
        <v>231</v>
      </c>
      <c r="E44" s="31">
        <v>0</v>
      </c>
      <c r="F44" s="14">
        <v>142</v>
      </c>
      <c r="G44" s="14">
        <v>1</v>
      </c>
      <c r="H44" s="14">
        <v>31</v>
      </c>
      <c r="I44" s="14">
        <v>13</v>
      </c>
      <c r="J44" s="14">
        <v>2</v>
      </c>
      <c r="K44" s="14">
        <v>0</v>
      </c>
      <c r="L44" s="14">
        <v>0</v>
      </c>
      <c r="M44" s="14">
        <v>0</v>
      </c>
      <c r="N44" s="14">
        <v>1</v>
      </c>
      <c r="O44" s="14">
        <v>1</v>
      </c>
      <c r="P44" s="24">
        <v>14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5</v>
      </c>
      <c r="D48" s="14">
        <v>4</v>
      </c>
      <c r="E48" s="31">
        <v>0.25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1</v>
      </c>
      <c r="D49" s="14">
        <v>1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174</v>
      </c>
      <c r="D50" s="27">
        <v>135</v>
      </c>
      <c r="E50" s="28">
        <v>0.28888888888888897</v>
      </c>
      <c r="F50" s="27">
        <v>2</v>
      </c>
      <c r="G50" s="27">
        <v>1</v>
      </c>
      <c r="H50" s="27">
        <v>48</v>
      </c>
      <c r="I50" s="27">
        <v>38</v>
      </c>
      <c r="J50" s="27">
        <v>16</v>
      </c>
      <c r="K50" s="27">
        <v>22</v>
      </c>
      <c r="L50" s="27">
        <v>0</v>
      </c>
      <c r="M50" s="27">
        <v>0</v>
      </c>
      <c r="N50" s="27">
        <v>3</v>
      </c>
      <c r="O50" s="27">
        <v>6</v>
      </c>
      <c r="P50" s="29">
        <v>56</v>
      </c>
    </row>
    <row r="51" spans="1:16" x14ac:dyDescent="0.25">
      <c r="A51" s="30" t="s">
        <v>422</v>
      </c>
      <c r="B51" s="30" t="s">
        <v>423</v>
      </c>
      <c r="C51" s="14">
        <v>58</v>
      </c>
      <c r="D51" s="14">
        <v>38</v>
      </c>
      <c r="E51" s="31">
        <v>0.52631578947368396</v>
      </c>
      <c r="F51" s="14">
        <v>0</v>
      </c>
      <c r="G51" s="14">
        <v>0</v>
      </c>
      <c r="H51" s="14">
        <v>2</v>
      </c>
      <c r="I51" s="14">
        <v>3</v>
      </c>
      <c r="J51" s="14">
        <v>9</v>
      </c>
      <c r="K51" s="14">
        <v>5</v>
      </c>
      <c r="L51" s="14">
        <v>0</v>
      </c>
      <c r="M51" s="14">
        <v>0</v>
      </c>
      <c r="N51" s="14">
        <v>0</v>
      </c>
      <c r="O51" s="14">
        <v>3</v>
      </c>
      <c r="P51" s="24">
        <v>4</v>
      </c>
    </row>
    <row r="52" spans="1:16" x14ac:dyDescent="0.25">
      <c r="A52" s="30" t="s">
        <v>424</v>
      </c>
      <c r="B52" s="30" t="s">
        <v>425</v>
      </c>
      <c r="C52" s="14">
        <v>2</v>
      </c>
      <c r="D52" s="14">
        <v>3</v>
      </c>
      <c r="E52" s="31">
        <v>-0.33333333333333298</v>
      </c>
      <c r="F52" s="14">
        <v>0</v>
      </c>
      <c r="G52" s="14">
        <v>0</v>
      </c>
      <c r="H52" s="14">
        <v>0</v>
      </c>
      <c r="I52" s="14">
        <v>0</v>
      </c>
      <c r="J52" s="14">
        <v>3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60</v>
      </c>
      <c r="D53" s="14">
        <v>42</v>
      </c>
      <c r="E53" s="31">
        <v>0.42857142857142799</v>
      </c>
      <c r="F53" s="14">
        <v>1</v>
      </c>
      <c r="G53" s="14">
        <v>1</v>
      </c>
      <c r="H53" s="14">
        <v>22</v>
      </c>
      <c r="I53" s="14">
        <v>10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24">
        <v>15</v>
      </c>
    </row>
    <row r="54" spans="1:16" ht="22.5" x14ac:dyDescent="0.25">
      <c r="A54" s="30" t="s">
        <v>428</v>
      </c>
      <c r="B54" s="30" t="s">
        <v>429</v>
      </c>
      <c r="C54" s="14">
        <v>5</v>
      </c>
      <c r="D54" s="14">
        <v>4</v>
      </c>
      <c r="E54" s="31">
        <v>0.25</v>
      </c>
      <c r="F54" s="14">
        <v>0</v>
      </c>
      <c r="G54" s="14">
        <v>0</v>
      </c>
      <c r="H54" s="14">
        <v>0</v>
      </c>
      <c r="I54" s="14">
        <v>1</v>
      </c>
      <c r="J54" s="14">
        <v>1</v>
      </c>
      <c r="K54" s="14">
        <v>5</v>
      </c>
      <c r="L54" s="14">
        <v>0</v>
      </c>
      <c r="M54" s="14">
        <v>0</v>
      </c>
      <c r="N54" s="14">
        <v>0</v>
      </c>
      <c r="O54" s="14">
        <v>2</v>
      </c>
      <c r="P54" s="24">
        <v>3</v>
      </c>
    </row>
    <row r="55" spans="1:16" x14ac:dyDescent="0.25">
      <c r="A55" s="30" t="s">
        <v>430</v>
      </c>
      <c r="B55" s="30" t="s">
        <v>431</v>
      </c>
      <c r="C55" s="14">
        <v>1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4</v>
      </c>
      <c r="D56" s="14">
        <v>4</v>
      </c>
      <c r="E56" s="31">
        <v>0</v>
      </c>
      <c r="F56" s="14">
        <v>0</v>
      </c>
      <c r="G56" s="14">
        <v>0</v>
      </c>
      <c r="H56" s="14">
        <v>1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2.5" x14ac:dyDescent="0.25">
      <c r="A57" s="30" t="s">
        <v>434</v>
      </c>
      <c r="B57" s="30" t="s">
        <v>435</v>
      </c>
      <c r="C57" s="14">
        <v>4</v>
      </c>
      <c r="D57" s="14">
        <v>8</v>
      </c>
      <c r="E57" s="31">
        <v>-0.5</v>
      </c>
      <c r="F57" s="14">
        <v>1</v>
      </c>
      <c r="G57" s="14">
        <v>0</v>
      </c>
      <c r="H57" s="14">
        <v>2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4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3</v>
      </c>
      <c r="D60" s="14">
        <v>3</v>
      </c>
      <c r="E60" s="31">
        <v>0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4</v>
      </c>
    </row>
    <row r="61" spans="1:16" ht="33.75" x14ac:dyDescent="0.25">
      <c r="A61" s="30" t="s">
        <v>442</v>
      </c>
      <c r="B61" s="30" t="s">
        <v>443</v>
      </c>
      <c r="C61" s="14">
        <v>5</v>
      </c>
      <c r="D61" s="14">
        <v>7</v>
      </c>
      <c r="E61" s="31">
        <v>-0.28571428571428598</v>
      </c>
      <c r="F61" s="14">
        <v>0</v>
      </c>
      <c r="G61" s="14">
        <v>0</v>
      </c>
      <c r="H61" s="14">
        <v>6</v>
      </c>
      <c r="I61" s="14">
        <v>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3</v>
      </c>
    </row>
    <row r="62" spans="1:16" x14ac:dyDescent="0.25">
      <c r="A62" s="30" t="s">
        <v>444</v>
      </c>
      <c r="B62" s="30" t="s">
        <v>445</v>
      </c>
      <c r="C62" s="14">
        <v>4</v>
      </c>
      <c r="D62" s="14">
        <v>7</v>
      </c>
      <c r="E62" s="31">
        <v>-0.42857142857142799</v>
      </c>
      <c r="F62" s="14">
        <v>0</v>
      </c>
      <c r="G62" s="14">
        <v>0</v>
      </c>
      <c r="H62" s="14">
        <v>2</v>
      </c>
      <c r="I62" s="14">
        <v>2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446</v>
      </c>
      <c r="B63" s="30" t="s">
        <v>447</v>
      </c>
      <c r="C63" s="14">
        <v>23</v>
      </c>
      <c r="D63" s="14">
        <v>12</v>
      </c>
      <c r="E63" s="31">
        <v>0.91666666666666696</v>
      </c>
      <c r="F63" s="14">
        <v>0</v>
      </c>
      <c r="G63" s="14">
        <v>0</v>
      </c>
      <c r="H63" s="14">
        <v>12</v>
      </c>
      <c r="I63" s="14">
        <v>9</v>
      </c>
      <c r="J63" s="14">
        <v>1</v>
      </c>
      <c r="K63" s="14">
        <v>6</v>
      </c>
      <c r="L63" s="14">
        <v>0</v>
      </c>
      <c r="M63" s="14">
        <v>0</v>
      </c>
      <c r="N63" s="14">
        <v>3</v>
      </c>
      <c r="O63" s="14">
        <v>0</v>
      </c>
      <c r="P63" s="24">
        <v>21</v>
      </c>
    </row>
    <row r="64" spans="1:16" ht="22.5" x14ac:dyDescent="0.25">
      <c r="A64" s="30" t="s">
        <v>448</v>
      </c>
      <c r="B64" s="30" t="s">
        <v>449</v>
      </c>
      <c r="C64" s="14">
        <v>5</v>
      </c>
      <c r="D64" s="14">
        <v>5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2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0</v>
      </c>
      <c r="D65" s="14">
        <v>1</v>
      </c>
      <c r="E65" s="31">
        <v>-1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2</v>
      </c>
      <c r="D72" s="27">
        <v>4</v>
      </c>
      <c r="E72" s="28">
        <v>-0.5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1</v>
      </c>
      <c r="O72" s="27">
        <v>0</v>
      </c>
      <c r="P72" s="29">
        <v>1</v>
      </c>
    </row>
    <row r="73" spans="1:16" x14ac:dyDescent="0.25">
      <c r="A73" s="30" t="s">
        <v>465</v>
      </c>
      <c r="B73" s="30" t="s">
        <v>466</v>
      </c>
      <c r="C73" s="14">
        <v>2</v>
      </c>
      <c r="D73" s="14">
        <v>4</v>
      </c>
      <c r="E73" s="31">
        <v>-0.5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4">
        <v>1</v>
      </c>
    </row>
    <row r="74" spans="1:16" x14ac:dyDescent="0.25">
      <c r="A74" s="184" t="s">
        <v>467</v>
      </c>
      <c r="B74" s="185"/>
      <c r="C74" s="27">
        <v>71</v>
      </c>
      <c r="D74" s="27">
        <v>55</v>
      </c>
      <c r="E74" s="28">
        <v>0.29090909090909101</v>
      </c>
      <c r="F74" s="27">
        <v>2</v>
      </c>
      <c r="G74" s="27">
        <v>6</v>
      </c>
      <c r="H74" s="27">
        <v>8</v>
      </c>
      <c r="I74" s="27">
        <v>5</v>
      </c>
      <c r="J74" s="27">
        <v>0</v>
      </c>
      <c r="K74" s="27">
        <v>0</v>
      </c>
      <c r="L74" s="27">
        <v>1</v>
      </c>
      <c r="M74" s="27">
        <v>0</v>
      </c>
      <c r="N74" s="27">
        <v>0</v>
      </c>
      <c r="O74" s="27">
        <v>0</v>
      </c>
      <c r="P74" s="29">
        <v>6</v>
      </c>
    </row>
    <row r="75" spans="1:16" x14ac:dyDescent="0.25">
      <c r="A75" s="30" t="s">
        <v>468</v>
      </c>
      <c r="B75" s="30" t="s">
        <v>469</v>
      </c>
      <c r="C75" s="14">
        <v>30</v>
      </c>
      <c r="D75" s="14">
        <v>17</v>
      </c>
      <c r="E75" s="31">
        <v>0.76470588235294101</v>
      </c>
      <c r="F75" s="14">
        <v>1</v>
      </c>
      <c r="G75" s="14">
        <v>1</v>
      </c>
      <c r="H75" s="14">
        <v>7</v>
      </c>
      <c r="I75" s="14">
        <v>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1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29</v>
      </c>
      <c r="D77" s="14">
        <v>23</v>
      </c>
      <c r="E77" s="31">
        <v>0.26086956521739102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7</v>
      </c>
      <c r="D79" s="14">
        <v>10</v>
      </c>
      <c r="E79" s="31">
        <v>-0.3</v>
      </c>
      <c r="F79" s="14">
        <v>0</v>
      </c>
      <c r="G79" s="14">
        <v>1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1</v>
      </c>
    </row>
    <row r="80" spans="1:16" ht="33.75" x14ac:dyDescent="0.25">
      <c r="A80" s="30" t="s">
        <v>478</v>
      </c>
      <c r="B80" s="30" t="s">
        <v>479</v>
      </c>
      <c r="C80" s="14">
        <v>1</v>
      </c>
      <c r="D80" s="14">
        <v>1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2</v>
      </c>
      <c r="D81" s="14">
        <v>4</v>
      </c>
      <c r="E81" s="31">
        <v>-0.5</v>
      </c>
      <c r="F81" s="14">
        <v>1</v>
      </c>
      <c r="G81" s="14">
        <v>4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4</v>
      </c>
    </row>
    <row r="82" spans="1:16" x14ac:dyDescent="0.25">
      <c r="A82" s="184" t="s">
        <v>482</v>
      </c>
      <c r="B82" s="185"/>
      <c r="C82" s="27">
        <v>114</v>
      </c>
      <c r="D82" s="27">
        <v>96</v>
      </c>
      <c r="E82" s="28">
        <v>0.1875</v>
      </c>
      <c r="F82" s="27">
        <v>1</v>
      </c>
      <c r="G82" s="27">
        <v>0</v>
      </c>
      <c r="H82" s="27">
        <v>5</v>
      </c>
      <c r="I82" s="27">
        <v>6</v>
      </c>
      <c r="J82" s="27">
        <v>0</v>
      </c>
      <c r="K82" s="27">
        <v>0</v>
      </c>
      <c r="L82" s="27">
        <v>0</v>
      </c>
      <c r="M82" s="27">
        <v>0</v>
      </c>
      <c r="N82" s="27">
        <v>3</v>
      </c>
      <c r="O82" s="27">
        <v>0</v>
      </c>
      <c r="P82" s="29">
        <v>3</v>
      </c>
    </row>
    <row r="83" spans="1:16" x14ac:dyDescent="0.25">
      <c r="A83" s="30" t="s">
        <v>483</v>
      </c>
      <c r="B83" s="30" t="s">
        <v>484</v>
      </c>
      <c r="C83" s="14">
        <v>22</v>
      </c>
      <c r="D83" s="14">
        <v>11</v>
      </c>
      <c r="E83" s="31">
        <v>1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1</v>
      </c>
    </row>
    <row r="84" spans="1:16" x14ac:dyDescent="0.25">
      <c r="A84" s="30" t="s">
        <v>485</v>
      </c>
      <c r="B84" s="30" t="s">
        <v>486</v>
      </c>
      <c r="C84" s="14">
        <v>92</v>
      </c>
      <c r="D84" s="14">
        <v>85</v>
      </c>
      <c r="E84" s="31">
        <v>8.2352941176470601E-2</v>
      </c>
      <c r="F84" s="14">
        <v>1</v>
      </c>
      <c r="G84" s="14">
        <v>0</v>
      </c>
      <c r="H84" s="14">
        <v>4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2</v>
      </c>
    </row>
    <row r="85" spans="1:16" x14ac:dyDescent="0.25">
      <c r="A85" s="184" t="s">
        <v>487</v>
      </c>
      <c r="B85" s="185"/>
      <c r="C85" s="27">
        <v>218</v>
      </c>
      <c r="D85" s="27">
        <v>210</v>
      </c>
      <c r="E85" s="28">
        <v>3.8095238095238099E-2</v>
      </c>
      <c r="F85" s="27">
        <v>1</v>
      </c>
      <c r="G85" s="27">
        <v>0</v>
      </c>
      <c r="H85" s="27">
        <v>69</v>
      </c>
      <c r="I85" s="27">
        <v>49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30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49</v>
      </c>
      <c r="D89" s="14">
        <v>66</v>
      </c>
      <c r="E89" s="31">
        <v>-0.25757575757575801</v>
      </c>
      <c r="F89" s="14">
        <v>1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2</v>
      </c>
      <c r="D90" s="14">
        <v>1</v>
      </c>
      <c r="E90" s="31">
        <v>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11</v>
      </c>
      <c r="D91" s="14">
        <v>8</v>
      </c>
      <c r="E91" s="31">
        <v>0.375</v>
      </c>
      <c r="F91" s="14">
        <v>0</v>
      </c>
      <c r="G91" s="14">
        <v>0</v>
      </c>
      <c r="H91" s="14">
        <v>2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37</v>
      </c>
      <c r="D92" s="14">
        <v>7</v>
      </c>
      <c r="E92" s="31">
        <v>4.28571428571429</v>
      </c>
      <c r="F92" s="14">
        <v>0</v>
      </c>
      <c r="G92" s="14">
        <v>0</v>
      </c>
      <c r="H92" s="14">
        <v>12</v>
      </c>
      <c r="I92" s="14">
        <v>24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15</v>
      </c>
    </row>
    <row r="93" spans="1:16" x14ac:dyDescent="0.25">
      <c r="A93" s="30" t="s">
        <v>502</v>
      </c>
      <c r="B93" s="30" t="s">
        <v>503</v>
      </c>
      <c r="C93" s="14">
        <v>2</v>
      </c>
      <c r="D93" s="14">
        <v>3</v>
      </c>
      <c r="E93" s="31">
        <v>-0.33333333333333298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504</v>
      </c>
      <c r="B94" s="30" t="s">
        <v>505</v>
      </c>
      <c r="C94" s="14">
        <v>114</v>
      </c>
      <c r="D94" s="14">
        <v>114</v>
      </c>
      <c r="E94" s="31">
        <v>0</v>
      </c>
      <c r="F94" s="14">
        <v>0</v>
      </c>
      <c r="G94" s="14">
        <v>0</v>
      </c>
      <c r="H94" s="14">
        <v>54</v>
      </c>
      <c r="I94" s="14">
        <v>24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14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3</v>
      </c>
      <c r="D96" s="14">
        <v>11</v>
      </c>
      <c r="E96" s="31">
        <v>-0.72727272727272696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3272</v>
      </c>
      <c r="D97" s="27">
        <v>2382</v>
      </c>
      <c r="E97" s="28">
        <v>0.37363560033585203</v>
      </c>
      <c r="F97" s="27">
        <v>18</v>
      </c>
      <c r="G97" s="27">
        <v>32</v>
      </c>
      <c r="H97" s="27">
        <v>863</v>
      </c>
      <c r="I97" s="27">
        <v>585</v>
      </c>
      <c r="J97" s="27">
        <v>0</v>
      </c>
      <c r="K97" s="27">
        <v>0</v>
      </c>
      <c r="L97" s="27">
        <v>0</v>
      </c>
      <c r="M97" s="27">
        <v>0</v>
      </c>
      <c r="N97" s="27">
        <v>38</v>
      </c>
      <c r="O97" s="27">
        <v>21</v>
      </c>
      <c r="P97" s="29">
        <v>449</v>
      </c>
    </row>
    <row r="98" spans="1:16" x14ac:dyDescent="0.25">
      <c r="A98" s="30" t="s">
        <v>511</v>
      </c>
      <c r="B98" s="30" t="s">
        <v>512</v>
      </c>
      <c r="C98" s="14">
        <v>511</v>
      </c>
      <c r="D98" s="14">
        <v>445</v>
      </c>
      <c r="E98" s="31">
        <v>0.14831460674157301</v>
      </c>
      <c r="F98" s="14">
        <v>7</v>
      </c>
      <c r="G98" s="14">
        <v>6</v>
      </c>
      <c r="H98" s="14">
        <v>122</v>
      </c>
      <c r="I98" s="14">
        <v>88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103</v>
      </c>
    </row>
    <row r="99" spans="1:16" x14ac:dyDescent="0.25">
      <c r="A99" s="30" t="s">
        <v>513</v>
      </c>
      <c r="B99" s="30" t="s">
        <v>514</v>
      </c>
      <c r="C99" s="14">
        <v>241</v>
      </c>
      <c r="D99" s="14">
        <v>228</v>
      </c>
      <c r="E99" s="31">
        <v>5.7017543859649099E-2</v>
      </c>
      <c r="F99" s="14">
        <v>2</v>
      </c>
      <c r="G99" s="14">
        <v>1</v>
      </c>
      <c r="H99" s="14">
        <v>180</v>
      </c>
      <c r="I99" s="14">
        <v>102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5</v>
      </c>
      <c r="P99" s="24">
        <v>65</v>
      </c>
    </row>
    <row r="100" spans="1:16" ht="33.75" x14ac:dyDescent="0.25">
      <c r="A100" s="30" t="s">
        <v>515</v>
      </c>
      <c r="B100" s="30" t="s">
        <v>516</v>
      </c>
      <c r="C100" s="14">
        <v>27</v>
      </c>
      <c r="D100" s="14">
        <v>4</v>
      </c>
      <c r="E100" s="31">
        <v>5.75</v>
      </c>
      <c r="F100" s="14">
        <v>1</v>
      </c>
      <c r="G100" s="14">
        <v>3</v>
      </c>
      <c r="H100" s="14">
        <v>23</v>
      </c>
      <c r="I100" s="14">
        <v>30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</v>
      </c>
      <c r="P100" s="24">
        <v>30</v>
      </c>
    </row>
    <row r="101" spans="1:16" ht="22.5" x14ac:dyDescent="0.25">
      <c r="A101" s="30" t="s">
        <v>517</v>
      </c>
      <c r="B101" s="30" t="s">
        <v>518</v>
      </c>
      <c r="C101" s="14">
        <v>142</v>
      </c>
      <c r="D101" s="14">
        <v>113</v>
      </c>
      <c r="E101" s="31">
        <v>0.25663716814159299</v>
      </c>
      <c r="F101" s="14">
        <v>1</v>
      </c>
      <c r="G101" s="14">
        <v>1</v>
      </c>
      <c r="H101" s="14">
        <v>61</v>
      </c>
      <c r="I101" s="14">
        <v>38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14</v>
      </c>
      <c r="P101" s="24">
        <v>36</v>
      </c>
    </row>
    <row r="102" spans="1:16" x14ac:dyDescent="0.25">
      <c r="A102" s="30" t="s">
        <v>519</v>
      </c>
      <c r="B102" s="30" t="s">
        <v>520</v>
      </c>
      <c r="C102" s="14">
        <v>39</v>
      </c>
      <c r="D102" s="14">
        <v>12</v>
      </c>
      <c r="E102" s="31">
        <v>2.25</v>
      </c>
      <c r="F102" s="14">
        <v>0</v>
      </c>
      <c r="G102" s="14">
        <v>0</v>
      </c>
      <c r="H102" s="14">
        <v>5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2</v>
      </c>
      <c r="O102" s="14">
        <v>0</v>
      </c>
      <c r="P102" s="24">
        <v>2</v>
      </c>
    </row>
    <row r="103" spans="1:16" ht="22.5" x14ac:dyDescent="0.25">
      <c r="A103" s="30" t="s">
        <v>521</v>
      </c>
      <c r="B103" s="30" t="s">
        <v>522</v>
      </c>
      <c r="C103" s="14">
        <v>31</v>
      </c>
      <c r="D103" s="14">
        <v>23</v>
      </c>
      <c r="E103" s="31">
        <v>0.34782608695652201</v>
      </c>
      <c r="F103" s="14">
        <v>0</v>
      </c>
      <c r="G103" s="14">
        <v>0</v>
      </c>
      <c r="H103" s="14">
        <v>9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9</v>
      </c>
    </row>
    <row r="104" spans="1:16" x14ac:dyDescent="0.25">
      <c r="A104" s="30" t="s">
        <v>523</v>
      </c>
      <c r="B104" s="30" t="s">
        <v>524</v>
      </c>
      <c r="C104" s="14">
        <v>124</v>
      </c>
      <c r="D104" s="14">
        <v>99</v>
      </c>
      <c r="E104" s="31">
        <v>0.25252525252525199</v>
      </c>
      <c r="F104" s="14">
        <v>0</v>
      </c>
      <c r="G104" s="14">
        <v>0</v>
      </c>
      <c r="H104" s="14">
        <v>6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1238</v>
      </c>
      <c r="D105" s="14">
        <v>851</v>
      </c>
      <c r="E105" s="31">
        <v>0.45475910693302002</v>
      </c>
      <c r="F105" s="14">
        <v>5</v>
      </c>
      <c r="G105" s="14">
        <v>4</v>
      </c>
      <c r="H105" s="14">
        <v>313</v>
      </c>
      <c r="I105" s="14">
        <v>182</v>
      </c>
      <c r="J105" s="14">
        <v>0</v>
      </c>
      <c r="K105" s="14">
        <v>0</v>
      </c>
      <c r="L105" s="14">
        <v>0</v>
      </c>
      <c r="M105" s="14">
        <v>0</v>
      </c>
      <c r="N105" s="14">
        <v>20</v>
      </c>
      <c r="O105" s="14">
        <v>0</v>
      </c>
      <c r="P105" s="24">
        <v>104</v>
      </c>
    </row>
    <row r="106" spans="1:16" ht="22.5" x14ac:dyDescent="0.25">
      <c r="A106" s="30" t="s">
        <v>527</v>
      </c>
      <c r="B106" s="30" t="s">
        <v>528</v>
      </c>
      <c r="C106" s="14">
        <v>243</v>
      </c>
      <c r="D106" s="14">
        <v>159</v>
      </c>
      <c r="E106" s="31">
        <v>0.52830188679245305</v>
      </c>
      <c r="F106" s="14">
        <v>0</v>
      </c>
      <c r="G106" s="14">
        <v>1</v>
      </c>
      <c r="H106" s="14">
        <v>60</v>
      </c>
      <c r="I106" s="14">
        <v>39</v>
      </c>
      <c r="J106" s="14">
        <v>0</v>
      </c>
      <c r="K106" s="14">
        <v>0</v>
      </c>
      <c r="L106" s="14">
        <v>0</v>
      </c>
      <c r="M106" s="14">
        <v>0</v>
      </c>
      <c r="N106" s="14">
        <v>8</v>
      </c>
      <c r="O106" s="14">
        <v>0</v>
      </c>
      <c r="P106" s="24">
        <v>28</v>
      </c>
    </row>
    <row r="107" spans="1:16" ht="22.5" x14ac:dyDescent="0.25">
      <c r="A107" s="30" t="s">
        <v>529</v>
      </c>
      <c r="B107" s="30" t="s">
        <v>530</v>
      </c>
      <c r="C107" s="14">
        <v>22</v>
      </c>
      <c r="D107" s="14">
        <v>11</v>
      </c>
      <c r="E107" s="31">
        <v>1</v>
      </c>
      <c r="F107" s="14">
        <v>0</v>
      </c>
      <c r="G107" s="14">
        <v>0</v>
      </c>
      <c r="H107" s="14">
        <v>5</v>
      </c>
      <c r="I107" s="14">
        <v>5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4">
        <v>1</v>
      </c>
    </row>
    <row r="108" spans="1:16" x14ac:dyDescent="0.25">
      <c r="A108" s="30" t="s">
        <v>531</v>
      </c>
      <c r="B108" s="30" t="s">
        <v>532</v>
      </c>
      <c r="C108" s="14">
        <v>2</v>
      </c>
      <c r="D108" s="14">
        <v>4</v>
      </c>
      <c r="E108" s="31">
        <v>-0.5</v>
      </c>
      <c r="F108" s="14">
        <v>0</v>
      </c>
      <c r="G108" s="14">
        <v>0</v>
      </c>
      <c r="H108" s="14">
        <v>3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2</v>
      </c>
    </row>
    <row r="109" spans="1:16" x14ac:dyDescent="0.25">
      <c r="A109" s="30" t="s">
        <v>533</v>
      </c>
      <c r="B109" s="30" t="s">
        <v>534</v>
      </c>
      <c r="C109" s="14">
        <v>2</v>
      </c>
      <c r="D109" s="14">
        <v>1</v>
      </c>
      <c r="E109" s="31">
        <v>1</v>
      </c>
      <c r="F109" s="14">
        <v>0</v>
      </c>
      <c r="G109" s="14">
        <v>0</v>
      </c>
      <c r="H109" s="14">
        <v>4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2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1</v>
      </c>
      <c r="E110" s="31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1</v>
      </c>
    </row>
    <row r="111" spans="1:16" x14ac:dyDescent="0.25">
      <c r="A111" s="30" t="s">
        <v>537</v>
      </c>
      <c r="B111" s="30" t="s">
        <v>538</v>
      </c>
      <c r="C111" s="14">
        <v>596</v>
      </c>
      <c r="D111" s="14">
        <v>410</v>
      </c>
      <c r="E111" s="31">
        <v>0.45365853658536598</v>
      </c>
      <c r="F111" s="14">
        <v>2</v>
      </c>
      <c r="G111" s="14">
        <v>16</v>
      </c>
      <c r="H111" s="14">
        <v>54</v>
      </c>
      <c r="I111" s="14">
        <v>68</v>
      </c>
      <c r="J111" s="14">
        <v>0</v>
      </c>
      <c r="K111" s="14">
        <v>0</v>
      </c>
      <c r="L111" s="14">
        <v>0</v>
      </c>
      <c r="M111" s="14">
        <v>0</v>
      </c>
      <c r="N111" s="14">
        <v>3</v>
      </c>
      <c r="O111" s="14">
        <v>0</v>
      </c>
      <c r="P111" s="24">
        <v>58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22</v>
      </c>
      <c r="D114" s="14">
        <v>10</v>
      </c>
      <c r="E114" s="31">
        <v>1.2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2</v>
      </c>
      <c r="D115" s="14">
        <v>1</v>
      </c>
      <c r="E115" s="31">
        <v>1</v>
      </c>
      <c r="F115" s="14">
        <v>0</v>
      </c>
      <c r="G115" s="14">
        <v>0</v>
      </c>
      <c r="H115" s="14">
        <v>3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6</v>
      </c>
      <c r="D116" s="14">
        <v>3</v>
      </c>
      <c r="E116" s="31">
        <v>1</v>
      </c>
      <c r="F116" s="14">
        <v>0</v>
      </c>
      <c r="G116" s="14">
        <v>0</v>
      </c>
      <c r="H116" s="14">
        <v>2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1</v>
      </c>
      <c r="D120" s="14">
        <v>2</v>
      </c>
      <c r="E120" s="31">
        <v>-0.5</v>
      </c>
      <c r="F120" s="14">
        <v>0</v>
      </c>
      <c r="G120" s="14">
        <v>0</v>
      </c>
      <c r="H120" s="14">
        <v>1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ht="22.5" x14ac:dyDescent="0.25">
      <c r="A121" s="30" t="s">
        <v>557</v>
      </c>
      <c r="B121" s="30" t="s">
        <v>558</v>
      </c>
      <c r="C121" s="14">
        <v>10</v>
      </c>
      <c r="D121" s="14">
        <v>3</v>
      </c>
      <c r="E121" s="31">
        <v>2.3333333333333299</v>
      </c>
      <c r="F121" s="14">
        <v>0</v>
      </c>
      <c r="G121" s="14">
        <v>0</v>
      </c>
      <c r="H121" s="14">
        <v>2</v>
      </c>
      <c r="I121" s="14">
        <v>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6</v>
      </c>
    </row>
    <row r="122" spans="1:16" x14ac:dyDescent="0.25">
      <c r="A122" s="30" t="s">
        <v>559</v>
      </c>
      <c r="B122" s="30" t="s">
        <v>560</v>
      </c>
      <c r="C122" s="14">
        <v>6</v>
      </c>
      <c r="D122" s="14">
        <v>0</v>
      </c>
      <c r="E122" s="31">
        <v>0</v>
      </c>
      <c r="F122" s="14">
        <v>0</v>
      </c>
      <c r="G122" s="14">
        <v>0</v>
      </c>
      <c r="H122" s="14">
        <v>6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1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6</v>
      </c>
      <c r="D126" s="14">
        <v>2</v>
      </c>
      <c r="E126" s="31">
        <v>2</v>
      </c>
      <c r="F126" s="14">
        <v>0</v>
      </c>
      <c r="G126" s="14">
        <v>0</v>
      </c>
      <c r="H126" s="14">
        <v>3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4" t="s">
        <v>577</v>
      </c>
      <c r="B131" s="185"/>
      <c r="C131" s="27">
        <v>5</v>
      </c>
      <c r="D131" s="27">
        <v>0</v>
      </c>
      <c r="E131" s="28">
        <v>0</v>
      </c>
      <c r="F131" s="27">
        <v>0</v>
      </c>
      <c r="G131" s="27">
        <v>0</v>
      </c>
      <c r="H131" s="27">
        <v>3</v>
      </c>
      <c r="I131" s="27">
        <v>5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5</v>
      </c>
    </row>
    <row r="132" spans="1:16" x14ac:dyDescent="0.25">
      <c r="A132" s="30" t="s">
        <v>578</v>
      </c>
      <c r="B132" s="30" t="s">
        <v>579</v>
      </c>
      <c r="C132" s="14">
        <v>1</v>
      </c>
      <c r="D132" s="14">
        <v>0</v>
      </c>
      <c r="E132" s="31">
        <v>0</v>
      </c>
      <c r="F132" s="14">
        <v>0</v>
      </c>
      <c r="G132" s="14">
        <v>0</v>
      </c>
      <c r="H132" s="14">
        <v>2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3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4</v>
      </c>
      <c r="D134" s="14">
        <v>0</v>
      </c>
      <c r="E134" s="31">
        <v>0</v>
      </c>
      <c r="F134" s="14">
        <v>0</v>
      </c>
      <c r="G134" s="14">
        <v>0</v>
      </c>
      <c r="H134" s="14">
        <v>1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1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59</v>
      </c>
      <c r="D137" s="27">
        <v>21</v>
      </c>
      <c r="E137" s="28">
        <v>1.80952380952381</v>
      </c>
      <c r="F137" s="27">
        <v>0</v>
      </c>
      <c r="G137" s="27">
        <v>0</v>
      </c>
      <c r="H137" s="27">
        <v>10</v>
      </c>
      <c r="I137" s="27">
        <v>12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8</v>
      </c>
    </row>
    <row r="138" spans="1:16" ht="22.5" x14ac:dyDescent="0.25">
      <c r="A138" s="30" t="s">
        <v>589</v>
      </c>
      <c r="B138" s="30" t="s">
        <v>590</v>
      </c>
      <c r="C138" s="14">
        <v>14</v>
      </c>
      <c r="D138" s="14">
        <v>4</v>
      </c>
      <c r="E138" s="31">
        <v>2.5</v>
      </c>
      <c r="F138" s="14">
        <v>0</v>
      </c>
      <c r="G138" s="14">
        <v>0</v>
      </c>
      <c r="H138" s="14">
        <v>1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3</v>
      </c>
      <c r="I139" s="14">
        <v>2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2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30</v>
      </c>
      <c r="D142" s="14">
        <v>11</v>
      </c>
      <c r="E142" s="31">
        <v>1.72727272727273</v>
      </c>
      <c r="F142" s="14">
        <v>0</v>
      </c>
      <c r="G142" s="14">
        <v>0</v>
      </c>
      <c r="H142" s="14">
        <v>4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5</v>
      </c>
    </row>
    <row r="143" spans="1:16" ht="33.75" x14ac:dyDescent="0.25">
      <c r="A143" s="30" t="s">
        <v>599</v>
      </c>
      <c r="B143" s="30" t="s">
        <v>600</v>
      </c>
      <c r="C143" s="14">
        <v>13</v>
      </c>
      <c r="D143" s="14">
        <v>6</v>
      </c>
      <c r="E143" s="31">
        <v>1.1666666666666701</v>
      </c>
      <c r="F143" s="14">
        <v>0</v>
      </c>
      <c r="G143" s="14">
        <v>0</v>
      </c>
      <c r="H143" s="14">
        <v>2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3</v>
      </c>
    </row>
    <row r="144" spans="1:16" x14ac:dyDescent="0.25">
      <c r="A144" s="184" t="s">
        <v>601</v>
      </c>
      <c r="B144" s="185"/>
      <c r="C144" s="27">
        <v>3</v>
      </c>
      <c r="D144" s="27">
        <v>4</v>
      </c>
      <c r="E144" s="28">
        <v>-0.25</v>
      </c>
      <c r="F144" s="27">
        <v>0</v>
      </c>
      <c r="G144" s="27">
        <v>0</v>
      </c>
      <c r="H144" s="27">
        <v>2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3</v>
      </c>
      <c r="D146" s="14">
        <v>4</v>
      </c>
      <c r="E146" s="31">
        <v>-0.25</v>
      </c>
      <c r="F146" s="14">
        <v>0</v>
      </c>
      <c r="G146" s="14">
        <v>0</v>
      </c>
      <c r="H146" s="14">
        <v>2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4" t="s">
        <v>606</v>
      </c>
      <c r="B147" s="185"/>
      <c r="C147" s="27">
        <v>68</v>
      </c>
      <c r="D147" s="27">
        <v>38</v>
      </c>
      <c r="E147" s="28">
        <v>0.78947368421052599</v>
      </c>
      <c r="F147" s="27">
        <v>0</v>
      </c>
      <c r="G147" s="27">
        <v>0</v>
      </c>
      <c r="H147" s="27">
        <v>14</v>
      </c>
      <c r="I147" s="27">
        <v>11</v>
      </c>
      <c r="J147" s="27">
        <v>0</v>
      </c>
      <c r="K147" s="27">
        <v>0</v>
      </c>
      <c r="L147" s="27">
        <v>0</v>
      </c>
      <c r="M147" s="27">
        <v>0</v>
      </c>
      <c r="N147" s="27">
        <v>8</v>
      </c>
      <c r="O147" s="27">
        <v>0</v>
      </c>
      <c r="P147" s="29">
        <v>13</v>
      </c>
    </row>
    <row r="148" spans="1:16" ht="22.5" x14ac:dyDescent="0.25">
      <c r="A148" s="30" t="s">
        <v>607</v>
      </c>
      <c r="B148" s="30" t="s">
        <v>608</v>
      </c>
      <c r="C148" s="14">
        <v>4</v>
      </c>
      <c r="D148" s="14">
        <v>1</v>
      </c>
      <c r="E148" s="31">
        <v>3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4">
        <v>0</v>
      </c>
    </row>
    <row r="149" spans="1:16" ht="22.5" x14ac:dyDescent="0.25">
      <c r="A149" s="30" t="s">
        <v>609</v>
      </c>
      <c r="B149" s="30" t="s">
        <v>610</v>
      </c>
      <c r="C149" s="14">
        <v>3</v>
      </c>
      <c r="D149" s="14">
        <v>3</v>
      </c>
      <c r="E149" s="31">
        <v>0</v>
      </c>
      <c r="F149" s="14">
        <v>0</v>
      </c>
      <c r="G149" s="14">
        <v>0</v>
      </c>
      <c r="H149" s="14">
        <v>4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1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21</v>
      </c>
      <c r="D151" s="14">
        <v>8</v>
      </c>
      <c r="E151" s="31">
        <v>1.625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2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0</v>
      </c>
      <c r="D153" s="14">
        <v>1</v>
      </c>
      <c r="E153" s="31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8</v>
      </c>
      <c r="D154" s="14">
        <v>6</v>
      </c>
      <c r="E154" s="31">
        <v>0.33333333333333298</v>
      </c>
      <c r="F154" s="14">
        <v>0</v>
      </c>
      <c r="G154" s="14">
        <v>0</v>
      </c>
      <c r="H154" s="14">
        <v>0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5</v>
      </c>
      <c r="O154" s="14">
        <v>0</v>
      </c>
      <c r="P154" s="24">
        <v>3</v>
      </c>
    </row>
    <row r="155" spans="1:16" ht="22.5" x14ac:dyDescent="0.25">
      <c r="A155" s="30" t="s">
        <v>621</v>
      </c>
      <c r="B155" s="30" t="s">
        <v>622</v>
      </c>
      <c r="C155" s="14">
        <v>32</v>
      </c>
      <c r="D155" s="14">
        <v>19</v>
      </c>
      <c r="E155" s="31">
        <v>0.68421052631578905</v>
      </c>
      <c r="F155" s="14">
        <v>0</v>
      </c>
      <c r="G155" s="14">
        <v>0</v>
      </c>
      <c r="H155" s="14">
        <v>9</v>
      </c>
      <c r="I155" s="14">
        <v>8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7</v>
      </c>
    </row>
    <row r="156" spans="1:16" x14ac:dyDescent="0.25">
      <c r="A156" s="184" t="s">
        <v>623</v>
      </c>
      <c r="B156" s="185"/>
      <c r="C156" s="27">
        <v>35</v>
      </c>
      <c r="D156" s="27">
        <v>15</v>
      </c>
      <c r="E156" s="28">
        <v>1.3333333333333299</v>
      </c>
      <c r="F156" s="27">
        <v>1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0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0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14</v>
      </c>
      <c r="D162" s="14">
        <v>6</v>
      </c>
      <c r="E162" s="31">
        <v>1.3333333333333299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4</v>
      </c>
      <c r="D163" s="14">
        <v>2</v>
      </c>
      <c r="E163" s="31">
        <v>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4</v>
      </c>
      <c r="D164" s="14">
        <v>2</v>
      </c>
      <c r="E164" s="31">
        <v>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13</v>
      </c>
      <c r="D165" s="14">
        <v>5</v>
      </c>
      <c r="E165" s="31">
        <v>1.6</v>
      </c>
      <c r="F165" s="14">
        <v>1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4" t="s">
        <v>642</v>
      </c>
      <c r="B166" s="185"/>
      <c r="C166" s="27">
        <v>100</v>
      </c>
      <c r="D166" s="27">
        <v>94</v>
      </c>
      <c r="E166" s="28">
        <v>6.3829787234042604E-2</v>
      </c>
      <c r="F166" s="27">
        <v>3</v>
      </c>
      <c r="G166" s="27">
        <v>2</v>
      </c>
      <c r="H166" s="27">
        <v>77</v>
      </c>
      <c r="I166" s="27">
        <v>50</v>
      </c>
      <c r="J166" s="27">
        <v>1</v>
      </c>
      <c r="K166" s="27">
        <v>0</v>
      </c>
      <c r="L166" s="27">
        <v>0</v>
      </c>
      <c r="M166" s="27">
        <v>0</v>
      </c>
      <c r="N166" s="27">
        <v>2</v>
      </c>
      <c r="O166" s="27">
        <v>28</v>
      </c>
      <c r="P166" s="29">
        <v>54</v>
      </c>
    </row>
    <row r="167" spans="1:16" ht="22.5" x14ac:dyDescent="0.25">
      <c r="A167" s="30" t="s">
        <v>643</v>
      </c>
      <c r="B167" s="30" t="s">
        <v>644</v>
      </c>
      <c r="C167" s="14">
        <v>18</v>
      </c>
      <c r="D167" s="14">
        <v>24</v>
      </c>
      <c r="E167" s="31">
        <v>-0.25</v>
      </c>
      <c r="F167" s="14">
        <v>0</v>
      </c>
      <c r="G167" s="14">
        <v>0</v>
      </c>
      <c r="H167" s="14">
        <v>12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3</v>
      </c>
      <c r="P167" s="24">
        <v>28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38</v>
      </c>
      <c r="D173" s="14">
        <v>36</v>
      </c>
      <c r="E173" s="31">
        <v>5.5555555555555601E-2</v>
      </c>
      <c r="F173" s="14">
        <v>1</v>
      </c>
      <c r="G173" s="14">
        <v>0</v>
      </c>
      <c r="H173" s="14">
        <v>40</v>
      </c>
      <c r="I173" s="14">
        <v>22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15</v>
      </c>
      <c r="P173" s="24">
        <v>18</v>
      </c>
    </row>
    <row r="174" spans="1:16" ht="22.5" x14ac:dyDescent="0.25">
      <c r="A174" s="30" t="s">
        <v>657</v>
      </c>
      <c r="B174" s="30" t="s">
        <v>658</v>
      </c>
      <c r="C174" s="14">
        <v>32</v>
      </c>
      <c r="D174" s="14">
        <v>27</v>
      </c>
      <c r="E174" s="31">
        <v>0.18518518518518501</v>
      </c>
      <c r="F174" s="14">
        <v>2</v>
      </c>
      <c r="G174" s="14">
        <v>2</v>
      </c>
      <c r="H174" s="14">
        <v>19</v>
      </c>
      <c r="I174" s="14">
        <v>27</v>
      </c>
      <c r="J174" s="14">
        <v>1</v>
      </c>
      <c r="K174" s="14">
        <v>0</v>
      </c>
      <c r="L174" s="14">
        <v>0</v>
      </c>
      <c r="M174" s="14">
        <v>0</v>
      </c>
      <c r="N174" s="14">
        <v>1</v>
      </c>
      <c r="O174" s="14">
        <v>7</v>
      </c>
      <c r="P174" s="24">
        <v>8</v>
      </c>
    </row>
    <row r="175" spans="1:16" x14ac:dyDescent="0.25">
      <c r="A175" s="30" t="s">
        <v>659</v>
      </c>
      <c r="B175" s="30" t="s">
        <v>660</v>
      </c>
      <c r="C175" s="14">
        <v>12</v>
      </c>
      <c r="D175" s="14">
        <v>7</v>
      </c>
      <c r="E175" s="31">
        <v>0.71428571428571397</v>
      </c>
      <c r="F175" s="14">
        <v>0</v>
      </c>
      <c r="G175" s="14">
        <v>0</v>
      </c>
      <c r="H175" s="14">
        <v>6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3</v>
      </c>
      <c r="P175" s="24">
        <v>0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345</v>
      </c>
      <c r="D178" s="27">
        <v>337</v>
      </c>
      <c r="E178" s="28">
        <v>2.3738872403560801E-2</v>
      </c>
      <c r="F178" s="27">
        <v>523</v>
      </c>
      <c r="G178" s="27">
        <v>473</v>
      </c>
      <c r="H178" s="27">
        <v>172</v>
      </c>
      <c r="I178" s="27">
        <v>177</v>
      </c>
      <c r="J178" s="27">
        <v>0</v>
      </c>
      <c r="K178" s="27">
        <v>0</v>
      </c>
      <c r="L178" s="27">
        <v>0</v>
      </c>
      <c r="M178" s="27">
        <v>0</v>
      </c>
      <c r="N178" s="27">
        <v>9</v>
      </c>
      <c r="O178" s="27">
        <v>0</v>
      </c>
      <c r="P178" s="29">
        <v>673</v>
      </c>
    </row>
    <row r="179" spans="1:16" ht="22.5" x14ac:dyDescent="0.25">
      <c r="A179" s="30" t="s">
        <v>666</v>
      </c>
      <c r="B179" s="30" t="s">
        <v>667</v>
      </c>
      <c r="C179" s="14">
        <v>9</v>
      </c>
      <c r="D179" s="14">
        <v>4</v>
      </c>
      <c r="E179" s="31">
        <v>1.25</v>
      </c>
      <c r="F179" s="14">
        <v>3</v>
      </c>
      <c r="G179" s="14">
        <v>2</v>
      </c>
      <c r="H179" s="14">
        <v>3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5</v>
      </c>
      <c r="O179" s="14">
        <v>0</v>
      </c>
      <c r="P179" s="24">
        <v>3</v>
      </c>
    </row>
    <row r="180" spans="1:16" ht="22.5" x14ac:dyDescent="0.25">
      <c r="A180" s="30" t="s">
        <v>668</v>
      </c>
      <c r="B180" s="30" t="s">
        <v>669</v>
      </c>
      <c r="C180" s="14">
        <v>197</v>
      </c>
      <c r="D180" s="14">
        <v>191</v>
      </c>
      <c r="E180" s="31">
        <v>3.1413612565444997E-2</v>
      </c>
      <c r="F180" s="14">
        <v>314</v>
      </c>
      <c r="G180" s="14">
        <v>276</v>
      </c>
      <c r="H180" s="14">
        <v>83</v>
      </c>
      <c r="I180" s="14">
        <v>84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364</v>
      </c>
    </row>
    <row r="181" spans="1:16" x14ac:dyDescent="0.25">
      <c r="A181" s="30" t="s">
        <v>670</v>
      </c>
      <c r="B181" s="30" t="s">
        <v>671</v>
      </c>
      <c r="C181" s="14">
        <v>25</v>
      </c>
      <c r="D181" s="14">
        <v>16</v>
      </c>
      <c r="E181" s="31">
        <v>0.5625</v>
      </c>
      <c r="F181" s="14">
        <v>7</v>
      </c>
      <c r="G181" s="14">
        <v>7</v>
      </c>
      <c r="H181" s="14">
        <v>17</v>
      </c>
      <c r="I181" s="14">
        <v>13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16</v>
      </c>
    </row>
    <row r="182" spans="1:16" ht="22.5" x14ac:dyDescent="0.25">
      <c r="A182" s="30" t="s">
        <v>672</v>
      </c>
      <c r="B182" s="30" t="s">
        <v>673</v>
      </c>
      <c r="C182" s="14">
        <v>1</v>
      </c>
      <c r="D182" s="14">
        <v>2</v>
      </c>
      <c r="E182" s="31">
        <v>-0.5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674</v>
      </c>
      <c r="B183" s="30" t="s">
        <v>675</v>
      </c>
      <c r="C183" s="14">
        <v>10</v>
      </c>
      <c r="D183" s="14">
        <v>12</v>
      </c>
      <c r="E183" s="31">
        <v>-0.16666666666666699</v>
      </c>
      <c r="F183" s="14">
        <v>16</v>
      </c>
      <c r="G183" s="14">
        <v>16</v>
      </c>
      <c r="H183" s="14">
        <v>2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35</v>
      </c>
    </row>
    <row r="184" spans="1:16" ht="22.5" x14ac:dyDescent="0.25">
      <c r="A184" s="30" t="s">
        <v>676</v>
      </c>
      <c r="B184" s="30" t="s">
        <v>677</v>
      </c>
      <c r="C184" s="14">
        <v>102</v>
      </c>
      <c r="D184" s="14">
        <v>111</v>
      </c>
      <c r="E184" s="31">
        <v>-8.1081081081081099E-2</v>
      </c>
      <c r="F184" s="14">
        <v>182</v>
      </c>
      <c r="G184" s="14">
        <v>171</v>
      </c>
      <c r="H184" s="14">
        <v>67</v>
      </c>
      <c r="I184" s="14">
        <v>72</v>
      </c>
      <c r="J184" s="14">
        <v>0</v>
      </c>
      <c r="K184" s="14">
        <v>0</v>
      </c>
      <c r="L184" s="14">
        <v>0</v>
      </c>
      <c r="M184" s="14">
        <v>0</v>
      </c>
      <c r="N184" s="14">
        <v>4</v>
      </c>
      <c r="O184" s="14">
        <v>0</v>
      </c>
      <c r="P184" s="24">
        <v>254</v>
      </c>
    </row>
    <row r="185" spans="1:16" ht="22.5" x14ac:dyDescent="0.25">
      <c r="A185" s="30" t="s">
        <v>678</v>
      </c>
      <c r="B185" s="30" t="s">
        <v>679</v>
      </c>
      <c r="C185" s="14">
        <v>1</v>
      </c>
      <c r="D185" s="14">
        <v>1</v>
      </c>
      <c r="E185" s="31">
        <v>0</v>
      </c>
      <c r="F185" s="14">
        <v>1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4" t="s">
        <v>680</v>
      </c>
      <c r="B186" s="185"/>
      <c r="C186" s="27">
        <v>169</v>
      </c>
      <c r="D186" s="27">
        <v>105</v>
      </c>
      <c r="E186" s="28">
        <v>0.60952380952380902</v>
      </c>
      <c r="F186" s="27">
        <v>7</v>
      </c>
      <c r="G186" s="27">
        <v>7</v>
      </c>
      <c r="H186" s="27">
        <v>49</v>
      </c>
      <c r="I186" s="27">
        <v>67</v>
      </c>
      <c r="J186" s="27">
        <v>0</v>
      </c>
      <c r="K186" s="27">
        <v>0</v>
      </c>
      <c r="L186" s="27">
        <v>0</v>
      </c>
      <c r="M186" s="27">
        <v>0</v>
      </c>
      <c r="N186" s="27">
        <v>11</v>
      </c>
      <c r="O186" s="27">
        <v>0</v>
      </c>
      <c r="P186" s="29">
        <v>54</v>
      </c>
    </row>
    <row r="187" spans="1:16" x14ac:dyDescent="0.25">
      <c r="A187" s="30" t="s">
        <v>681</v>
      </c>
      <c r="B187" s="30" t="s">
        <v>682</v>
      </c>
      <c r="C187" s="14">
        <v>7</v>
      </c>
      <c r="D187" s="14">
        <v>3</v>
      </c>
      <c r="E187" s="31">
        <v>1.3333333333333299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44</v>
      </c>
      <c r="D189" s="14">
        <v>27</v>
      </c>
      <c r="E189" s="31">
        <v>0.62962962962962998</v>
      </c>
      <c r="F189" s="14">
        <v>4</v>
      </c>
      <c r="G189" s="14">
        <v>3</v>
      </c>
      <c r="H189" s="14">
        <v>24</v>
      </c>
      <c r="I189" s="14">
        <v>29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4">
        <v>22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1</v>
      </c>
      <c r="E190" s="31">
        <v>-1</v>
      </c>
      <c r="F190" s="14">
        <v>0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689</v>
      </c>
      <c r="B191" s="30" t="s">
        <v>690</v>
      </c>
      <c r="C191" s="14">
        <v>7</v>
      </c>
      <c r="D191" s="14">
        <v>4</v>
      </c>
      <c r="E191" s="31">
        <v>0.75</v>
      </c>
      <c r="F191" s="14">
        <v>2</v>
      </c>
      <c r="G191" s="14">
        <v>3</v>
      </c>
      <c r="H191" s="14">
        <v>7</v>
      </c>
      <c r="I191" s="14">
        <v>27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4">
        <v>26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22</v>
      </c>
      <c r="D193" s="14">
        <v>9</v>
      </c>
      <c r="E193" s="31">
        <v>1.44444444444444</v>
      </c>
      <c r="F193" s="14">
        <v>1</v>
      </c>
      <c r="G193" s="14">
        <v>1</v>
      </c>
      <c r="H193" s="14">
        <v>4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3</v>
      </c>
      <c r="O193" s="14">
        <v>0</v>
      </c>
      <c r="P193" s="24">
        <v>4</v>
      </c>
    </row>
    <row r="194" spans="1:16" x14ac:dyDescent="0.25">
      <c r="A194" s="30" t="s">
        <v>695</v>
      </c>
      <c r="B194" s="30" t="s">
        <v>696</v>
      </c>
      <c r="C194" s="14">
        <v>4</v>
      </c>
      <c r="D194" s="14">
        <v>1</v>
      </c>
      <c r="E194" s="31">
        <v>3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1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0</v>
      </c>
      <c r="D196" s="14">
        <v>1</v>
      </c>
      <c r="E196" s="31">
        <v>-1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79</v>
      </c>
      <c r="D197" s="14">
        <v>57</v>
      </c>
      <c r="E197" s="31">
        <v>0.38596491228070201</v>
      </c>
      <c r="F197" s="14">
        <v>0</v>
      </c>
      <c r="G197" s="14">
        <v>0</v>
      </c>
      <c r="H197" s="14">
        <v>10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3</v>
      </c>
      <c r="D198" s="14">
        <v>2</v>
      </c>
      <c r="E198" s="31">
        <v>0.5</v>
      </c>
      <c r="F198" s="14">
        <v>0</v>
      </c>
      <c r="G198" s="14">
        <v>0</v>
      </c>
      <c r="H198" s="14">
        <v>2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3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57</v>
      </c>
      <c r="D201" s="27">
        <v>39</v>
      </c>
      <c r="E201" s="28">
        <v>0.46153846153846101</v>
      </c>
      <c r="F201" s="27">
        <v>1</v>
      </c>
      <c r="G201" s="27">
        <v>1</v>
      </c>
      <c r="H201" s="27">
        <v>19</v>
      </c>
      <c r="I201" s="27">
        <v>17</v>
      </c>
      <c r="J201" s="27">
        <v>0</v>
      </c>
      <c r="K201" s="27">
        <v>0</v>
      </c>
      <c r="L201" s="27">
        <v>0</v>
      </c>
      <c r="M201" s="27">
        <v>0</v>
      </c>
      <c r="N201" s="27">
        <v>12</v>
      </c>
      <c r="O201" s="27">
        <v>0</v>
      </c>
      <c r="P201" s="29">
        <v>15</v>
      </c>
    </row>
    <row r="202" spans="1:16" x14ac:dyDescent="0.25">
      <c r="A202" s="30" t="s">
        <v>710</v>
      </c>
      <c r="B202" s="30" t="s">
        <v>711</v>
      </c>
      <c r="C202" s="14">
        <v>20</v>
      </c>
      <c r="D202" s="14">
        <v>7</v>
      </c>
      <c r="E202" s="31">
        <v>1.8571428571428601</v>
      </c>
      <c r="F202" s="14">
        <v>0</v>
      </c>
      <c r="G202" s="14">
        <v>0</v>
      </c>
      <c r="H202" s="14">
        <v>1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6</v>
      </c>
      <c r="O202" s="14">
        <v>0</v>
      </c>
      <c r="P202" s="24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28</v>
      </c>
      <c r="D206" s="14">
        <v>31</v>
      </c>
      <c r="E206" s="31">
        <v>-9.6774193548387094E-2</v>
      </c>
      <c r="F206" s="14">
        <v>1</v>
      </c>
      <c r="G206" s="14">
        <v>1</v>
      </c>
      <c r="H206" s="14">
        <v>15</v>
      </c>
      <c r="I206" s="14">
        <v>12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14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1</v>
      </c>
      <c r="D211" s="14">
        <v>0</v>
      </c>
      <c r="E211" s="31">
        <v>0</v>
      </c>
      <c r="F211" s="14">
        <v>0</v>
      </c>
      <c r="G211" s="14">
        <v>0</v>
      </c>
      <c r="H211" s="14">
        <v>1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3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2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1</v>
      </c>
      <c r="D214" s="14">
        <v>1</v>
      </c>
      <c r="E214" s="31">
        <v>0</v>
      </c>
      <c r="F214" s="14">
        <v>0</v>
      </c>
      <c r="G214" s="14">
        <v>0</v>
      </c>
      <c r="H214" s="14">
        <v>2</v>
      </c>
      <c r="I214" s="14">
        <v>3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2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2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4" t="s">
        <v>752</v>
      </c>
      <c r="B223" s="185"/>
      <c r="C223" s="27">
        <v>382</v>
      </c>
      <c r="D223" s="27">
        <v>295</v>
      </c>
      <c r="E223" s="28">
        <v>0.29491525423728798</v>
      </c>
      <c r="F223" s="27">
        <v>91</v>
      </c>
      <c r="G223" s="27">
        <v>67</v>
      </c>
      <c r="H223" s="27">
        <v>202</v>
      </c>
      <c r="I223" s="27">
        <v>152</v>
      </c>
      <c r="J223" s="27">
        <v>0</v>
      </c>
      <c r="K223" s="27">
        <v>1</v>
      </c>
      <c r="L223" s="27">
        <v>0</v>
      </c>
      <c r="M223" s="27">
        <v>0</v>
      </c>
      <c r="N223" s="27">
        <v>3</v>
      </c>
      <c r="O223" s="27">
        <v>10</v>
      </c>
      <c r="P223" s="29">
        <v>193</v>
      </c>
    </row>
    <row r="224" spans="1:16" x14ac:dyDescent="0.25">
      <c r="A224" s="30" t="s">
        <v>753</v>
      </c>
      <c r="B224" s="30" t="s">
        <v>754</v>
      </c>
      <c r="C224" s="14">
        <v>6</v>
      </c>
      <c r="D224" s="14">
        <v>1</v>
      </c>
      <c r="E224" s="31">
        <v>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2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1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1</v>
      </c>
      <c r="D230" s="14">
        <v>2</v>
      </c>
      <c r="E230" s="31">
        <v>-0.5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26</v>
      </c>
      <c r="D231" s="14">
        <v>29</v>
      </c>
      <c r="E231" s="31">
        <v>-0.10344827586206901</v>
      </c>
      <c r="F231" s="14">
        <v>0</v>
      </c>
      <c r="G231" s="14">
        <v>0</v>
      </c>
      <c r="H231" s="14">
        <v>12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2</v>
      </c>
    </row>
    <row r="232" spans="1:16" x14ac:dyDescent="0.25">
      <c r="A232" s="30" t="s">
        <v>769</v>
      </c>
      <c r="B232" s="30" t="s">
        <v>770</v>
      </c>
      <c r="C232" s="14">
        <v>21</v>
      </c>
      <c r="D232" s="14">
        <v>13</v>
      </c>
      <c r="E232" s="31">
        <v>0.61538461538461497</v>
      </c>
      <c r="F232" s="14">
        <v>2</v>
      </c>
      <c r="G232" s="14">
        <v>2</v>
      </c>
      <c r="H232" s="14">
        <v>11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10</v>
      </c>
    </row>
    <row r="233" spans="1:16" x14ac:dyDescent="0.25">
      <c r="A233" s="30" t="s">
        <v>771</v>
      </c>
      <c r="B233" s="30" t="s">
        <v>772</v>
      </c>
      <c r="C233" s="14">
        <v>29</v>
      </c>
      <c r="D233" s="14">
        <v>11</v>
      </c>
      <c r="E233" s="31">
        <v>1.63636363636364</v>
      </c>
      <c r="F233" s="14">
        <v>1</v>
      </c>
      <c r="G233" s="14">
        <v>1</v>
      </c>
      <c r="H233" s="14">
        <v>18</v>
      </c>
      <c r="I233" s="14">
        <v>12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4">
        <v>4</v>
      </c>
    </row>
    <row r="234" spans="1:16" ht="22.5" x14ac:dyDescent="0.25">
      <c r="A234" s="30" t="s">
        <v>773</v>
      </c>
      <c r="B234" s="30" t="s">
        <v>774</v>
      </c>
      <c r="C234" s="14">
        <v>2</v>
      </c>
      <c r="D234" s="14">
        <v>1</v>
      </c>
      <c r="E234" s="31">
        <v>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1</v>
      </c>
      <c r="D235" s="14">
        <v>5</v>
      </c>
      <c r="E235" s="31">
        <v>-0.8</v>
      </c>
      <c r="F235" s="14">
        <v>0</v>
      </c>
      <c r="G235" s="14">
        <v>0</v>
      </c>
      <c r="H235" s="14">
        <v>3</v>
      </c>
      <c r="I235" s="14">
        <v>8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25">
      <c r="A236" s="30" t="s">
        <v>777</v>
      </c>
      <c r="B236" s="30" t="s">
        <v>778</v>
      </c>
      <c r="C236" s="14">
        <v>0</v>
      </c>
      <c r="D236" s="14">
        <v>1</v>
      </c>
      <c r="E236" s="31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286</v>
      </c>
      <c r="D238" s="14">
        <v>228</v>
      </c>
      <c r="E238" s="31">
        <v>0.25438596491228099</v>
      </c>
      <c r="F238" s="14">
        <v>88</v>
      </c>
      <c r="G238" s="14">
        <v>64</v>
      </c>
      <c r="H238" s="14">
        <v>155</v>
      </c>
      <c r="I238" s="14">
        <v>120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10</v>
      </c>
      <c r="P238" s="24">
        <v>172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1</v>
      </c>
      <c r="D241" s="14">
        <v>2</v>
      </c>
      <c r="E241" s="31">
        <v>-0.5</v>
      </c>
      <c r="F241" s="14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7</v>
      </c>
      <c r="D242" s="14">
        <v>2</v>
      </c>
      <c r="E242" s="31">
        <v>2.5</v>
      </c>
      <c r="F242" s="14">
        <v>0</v>
      </c>
      <c r="G242" s="14">
        <v>0</v>
      </c>
      <c r="H242" s="14">
        <v>3</v>
      </c>
      <c r="I242" s="14">
        <v>4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4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9</v>
      </c>
      <c r="D244" s="27">
        <v>1</v>
      </c>
      <c r="E244" s="28">
        <v>8</v>
      </c>
      <c r="F244" s="27">
        <v>0</v>
      </c>
      <c r="G244" s="27">
        <v>0</v>
      </c>
      <c r="H244" s="27">
        <v>1</v>
      </c>
      <c r="I244" s="27">
        <v>3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3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1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4</v>
      </c>
      <c r="D249" s="14">
        <v>0</v>
      </c>
      <c r="E249" s="31">
        <v>0</v>
      </c>
      <c r="F249" s="14">
        <v>0</v>
      </c>
      <c r="G249" s="14">
        <v>0</v>
      </c>
      <c r="H249" s="14">
        <v>1</v>
      </c>
      <c r="I249" s="14">
        <v>3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2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1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1</v>
      </c>
      <c r="E255" s="31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4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168</v>
      </c>
      <c r="D271" s="27">
        <v>130</v>
      </c>
      <c r="E271" s="28">
        <v>0.29230769230769199</v>
      </c>
      <c r="F271" s="27">
        <v>5</v>
      </c>
      <c r="G271" s="27">
        <v>5</v>
      </c>
      <c r="H271" s="27">
        <v>152</v>
      </c>
      <c r="I271" s="27">
        <v>144</v>
      </c>
      <c r="J271" s="27">
        <v>0</v>
      </c>
      <c r="K271" s="27">
        <v>0</v>
      </c>
      <c r="L271" s="27">
        <v>0</v>
      </c>
      <c r="M271" s="27">
        <v>0</v>
      </c>
      <c r="N271" s="27">
        <v>3</v>
      </c>
      <c r="O271" s="27">
        <v>1</v>
      </c>
      <c r="P271" s="29">
        <v>142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75</v>
      </c>
      <c r="D273" s="14">
        <v>54</v>
      </c>
      <c r="E273" s="31">
        <v>0.38888888888888901</v>
      </c>
      <c r="F273" s="14">
        <v>3</v>
      </c>
      <c r="G273" s="14">
        <v>2</v>
      </c>
      <c r="H273" s="14">
        <v>94</v>
      </c>
      <c r="I273" s="14">
        <v>94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0</v>
      </c>
      <c r="P273" s="24">
        <v>72</v>
      </c>
    </row>
    <row r="274" spans="1:16" ht="33.75" x14ac:dyDescent="0.25">
      <c r="A274" s="30" t="s">
        <v>851</v>
      </c>
      <c r="B274" s="30" t="s">
        <v>852</v>
      </c>
      <c r="C274" s="14">
        <v>71</v>
      </c>
      <c r="D274" s="14">
        <v>57</v>
      </c>
      <c r="E274" s="31">
        <v>0.24561403508771901</v>
      </c>
      <c r="F274" s="14">
        <v>2</v>
      </c>
      <c r="G274" s="14">
        <v>3</v>
      </c>
      <c r="H274" s="14">
        <v>53</v>
      </c>
      <c r="I274" s="14">
        <v>33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0</v>
      </c>
      <c r="P274" s="24">
        <v>51</v>
      </c>
    </row>
    <row r="275" spans="1:16" ht="22.5" x14ac:dyDescent="0.25">
      <c r="A275" s="30" t="s">
        <v>853</v>
      </c>
      <c r="B275" s="30" t="s">
        <v>854</v>
      </c>
      <c r="C275" s="14">
        <v>3</v>
      </c>
      <c r="D275" s="14">
        <v>4</v>
      </c>
      <c r="E275" s="31">
        <v>-0.25</v>
      </c>
      <c r="F275" s="14">
        <v>0</v>
      </c>
      <c r="G275" s="14">
        <v>0</v>
      </c>
      <c r="H275" s="14">
        <v>1</v>
      </c>
      <c r="I275" s="14">
        <v>2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7</v>
      </c>
    </row>
    <row r="276" spans="1:16" x14ac:dyDescent="0.25">
      <c r="A276" s="30" t="s">
        <v>855</v>
      </c>
      <c r="B276" s="30" t="s">
        <v>856</v>
      </c>
      <c r="C276" s="14">
        <v>2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857</v>
      </c>
      <c r="B277" s="30" t="s">
        <v>858</v>
      </c>
      <c r="C277" s="14">
        <v>8</v>
      </c>
      <c r="D277" s="14">
        <v>3</v>
      </c>
      <c r="E277" s="31">
        <v>1.6666666666666701</v>
      </c>
      <c r="F277" s="14">
        <v>0</v>
      </c>
      <c r="G277" s="14">
        <v>0</v>
      </c>
      <c r="H277" s="14">
        <v>1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6</v>
      </c>
    </row>
    <row r="278" spans="1:16" ht="22.5" x14ac:dyDescent="0.25">
      <c r="A278" s="30" t="s">
        <v>859</v>
      </c>
      <c r="B278" s="30" t="s">
        <v>860</v>
      </c>
      <c r="C278" s="14">
        <v>8</v>
      </c>
      <c r="D278" s="14">
        <v>10</v>
      </c>
      <c r="E278" s="31">
        <v>-0.2</v>
      </c>
      <c r="F278" s="14">
        <v>0</v>
      </c>
      <c r="G278" s="14">
        <v>0</v>
      </c>
      <c r="H278" s="14">
        <v>1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1</v>
      </c>
      <c r="P278" s="24">
        <v>2</v>
      </c>
    </row>
    <row r="279" spans="1:16" ht="22.5" x14ac:dyDescent="0.25">
      <c r="A279" s="30" t="s">
        <v>861</v>
      </c>
      <c r="B279" s="30" t="s">
        <v>862</v>
      </c>
      <c r="C279" s="14">
        <v>1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1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1</v>
      </c>
      <c r="E288" s="31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1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2</v>
      </c>
      <c r="I294" s="14">
        <v>7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1</v>
      </c>
      <c r="E296" s="31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4" t="s">
        <v>912</v>
      </c>
      <c r="B305" s="185"/>
      <c r="C305" s="27">
        <v>1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1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3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1</v>
      </c>
      <c r="P312" s="29">
        <v>1</v>
      </c>
    </row>
    <row r="313" spans="1:16" x14ac:dyDescent="0.25">
      <c r="A313" s="30" t="s">
        <v>926</v>
      </c>
      <c r="B313" s="30" t="s">
        <v>927</v>
      </c>
      <c r="C313" s="14">
        <v>1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4">
        <v>1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2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2877</v>
      </c>
      <c r="D323" s="27">
        <v>3173</v>
      </c>
      <c r="E323" s="28">
        <v>-9.3287109990545194E-2</v>
      </c>
      <c r="F323" s="27">
        <v>9</v>
      </c>
      <c r="G323" s="27">
        <v>0</v>
      </c>
      <c r="H323" s="27">
        <v>42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9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2877</v>
      </c>
      <c r="D324" s="14">
        <v>3173</v>
      </c>
      <c r="E324" s="31">
        <v>-9.3287109990545194E-2</v>
      </c>
      <c r="F324" s="14">
        <v>9</v>
      </c>
      <c r="G324" s="14">
        <v>0</v>
      </c>
      <c r="H324" s="14">
        <v>42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9</v>
      </c>
      <c r="O324" s="14">
        <v>0</v>
      </c>
      <c r="P324" s="24">
        <v>0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13581</v>
      </c>
      <c r="D341" s="32">
        <v>11752</v>
      </c>
      <c r="E341" s="33">
        <v>0.155633083730429</v>
      </c>
      <c r="F341" s="32">
        <v>1391</v>
      </c>
      <c r="G341" s="32">
        <v>944</v>
      </c>
      <c r="H341" s="32">
        <v>2205</v>
      </c>
      <c r="I341" s="32">
        <v>1826</v>
      </c>
      <c r="J341" s="32">
        <v>27</v>
      </c>
      <c r="K341" s="32">
        <v>30</v>
      </c>
      <c r="L341" s="32">
        <v>4</v>
      </c>
      <c r="M341" s="32">
        <v>3</v>
      </c>
      <c r="N341" s="32">
        <v>126</v>
      </c>
      <c r="O341" s="32">
        <v>88</v>
      </c>
      <c r="P341" s="32">
        <v>2452</v>
      </c>
    </row>
  </sheetData>
  <sheetProtection algorithmName="SHA-512" hashValue="Aw3/mC+eqc2rpE9V/2IO6E1sG/guWhZfuZx0sCRAR/suO2WbDhvLg523w6WNgxMkeEOAkpdrlNtg+/0yHjR9Qw==" saltValue="MWY/6dgKPV6UxPFsQA5iL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8" t="s">
        <v>979</v>
      </c>
      <c r="B5" s="13" t="s">
        <v>980</v>
      </c>
      <c r="C5" s="23"/>
    </row>
    <row r="6" spans="1:3" x14ac:dyDescent="0.25">
      <c r="A6" s="179"/>
      <c r="B6" s="13" t="s">
        <v>354</v>
      </c>
      <c r="C6" s="24">
        <v>9</v>
      </c>
    </row>
    <row r="7" spans="1:3" x14ac:dyDescent="0.25">
      <c r="A7" s="179"/>
      <c r="B7" s="13" t="s">
        <v>981</v>
      </c>
      <c r="C7" s="24">
        <v>1</v>
      </c>
    </row>
    <row r="8" spans="1:3" x14ac:dyDescent="0.25">
      <c r="A8" s="179"/>
      <c r="B8" s="13" t="s">
        <v>982</v>
      </c>
      <c r="C8" s="24">
        <v>8</v>
      </c>
    </row>
    <row r="9" spans="1:3" x14ac:dyDescent="0.25">
      <c r="A9" s="179"/>
      <c r="B9" s="13" t="s">
        <v>983</v>
      </c>
      <c r="C9" s="24">
        <v>7</v>
      </c>
    </row>
    <row r="10" spans="1:3" x14ac:dyDescent="0.25">
      <c r="A10" s="179"/>
      <c r="B10" s="13" t="s">
        <v>984</v>
      </c>
      <c r="C10" s="24">
        <v>10</v>
      </c>
    </row>
    <row r="11" spans="1:3" x14ac:dyDescent="0.25">
      <c r="A11" s="179"/>
      <c r="B11" s="13" t="s">
        <v>985</v>
      </c>
      <c r="C11" s="24">
        <v>1</v>
      </c>
    </row>
    <row r="12" spans="1:3" x14ac:dyDescent="0.25">
      <c r="A12" s="179"/>
      <c r="B12" s="13" t="s">
        <v>538</v>
      </c>
      <c r="C12" s="24">
        <v>4</v>
      </c>
    </row>
    <row r="13" spans="1:3" x14ac:dyDescent="0.25">
      <c r="A13" s="179"/>
      <c r="B13" s="13" t="s">
        <v>986</v>
      </c>
      <c r="C13" s="24">
        <v>1</v>
      </c>
    </row>
    <row r="14" spans="1:3" x14ac:dyDescent="0.25">
      <c r="A14" s="179"/>
      <c r="B14" s="13" t="s">
        <v>987</v>
      </c>
      <c r="C14" s="23"/>
    </row>
    <row r="15" spans="1:3" x14ac:dyDescent="0.25">
      <c r="A15" s="179"/>
      <c r="B15" s="13" t="s">
        <v>671</v>
      </c>
      <c r="C15" s="23"/>
    </row>
    <row r="16" spans="1:3" x14ac:dyDescent="0.25">
      <c r="A16" s="179"/>
      <c r="B16" s="13" t="s">
        <v>988</v>
      </c>
      <c r="C16" s="24">
        <v>8</v>
      </c>
    </row>
    <row r="17" spans="1:3" x14ac:dyDescent="0.25">
      <c r="A17" s="179"/>
      <c r="B17" s="13" t="s">
        <v>989</v>
      </c>
      <c r="C17" s="24">
        <v>25</v>
      </c>
    </row>
    <row r="18" spans="1:3" x14ac:dyDescent="0.25">
      <c r="A18" s="179"/>
      <c r="B18" s="13" t="s">
        <v>990</v>
      </c>
      <c r="C18" s="24">
        <v>3</v>
      </c>
    </row>
    <row r="19" spans="1:3" x14ac:dyDescent="0.25">
      <c r="A19" s="180"/>
      <c r="B19" s="13" t="s">
        <v>110</v>
      </c>
      <c r="C19" s="24">
        <v>54</v>
      </c>
    </row>
    <row r="20" spans="1:3" x14ac:dyDescent="0.25">
      <c r="A20" s="178" t="s">
        <v>991</v>
      </c>
      <c r="B20" s="13" t="s">
        <v>992</v>
      </c>
      <c r="C20" s="24">
        <v>10</v>
      </c>
    </row>
    <row r="21" spans="1:3" x14ac:dyDescent="0.25">
      <c r="A21" s="180"/>
      <c r="B21" s="13" t="s">
        <v>993</v>
      </c>
      <c r="C21" s="23"/>
    </row>
    <row r="22" spans="1:3" x14ac:dyDescent="0.25">
      <c r="A22" s="178" t="s">
        <v>994</v>
      </c>
      <c r="B22" s="13" t="s">
        <v>995</v>
      </c>
      <c r="C22" s="24">
        <v>75</v>
      </c>
    </row>
    <row r="23" spans="1:3" x14ac:dyDescent="0.25">
      <c r="A23" s="179"/>
      <c r="B23" s="13" t="s">
        <v>996</v>
      </c>
      <c r="C23" s="24">
        <v>80</v>
      </c>
    </row>
    <row r="24" spans="1:3" x14ac:dyDescent="0.25">
      <c r="A24" s="180"/>
      <c r="B24" s="13" t="s">
        <v>997</v>
      </c>
      <c r="C24" s="24">
        <v>2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176</v>
      </c>
    </row>
    <row r="29" spans="1:3" x14ac:dyDescent="0.25">
      <c r="A29" s="178" t="s">
        <v>316</v>
      </c>
      <c r="B29" s="13" t="s">
        <v>1000</v>
      </c>
      <c r="C29" s="24">
        <v>4</v>
      </c>
    </row>
    <row r="30" spans="1:3" x14ac:dyDescent="0.25">
      <c r="A30" s="179"/>
      <c r="B30" s="13" t="s">
        <v>1001</v>
      </c>
      <c r="C30" s="24">
        <v>10</v>
      </c>
    </row>
    <row r="31" spans="1:3" x14ac:dyDescent="0.25">
      <c r="A31" s="179"/>
      <c r="B31" s="13" t="s">
        <v>1002</v>
      </c>
      <c r="C31" s="23"/>
    </row>
    <row r="32" spans="1:3" x14ac:dyDescent="0.25">
      <c r="A32" s="180"/>
      <c r="B32" s="13" t="s">
        <v>1003</v>
      </c>
      <c r="C32" s="24">
        <v>7</v>
      </c>
    </row>
    <row r="33" spans="1:3" x14ac:dyDescent="0.25">
      <c r="A33" s="12" t="s">
        <v>1004</v>
      </c>
      <c r="B33" s="17"/>
      <c r="C33" s="24">
        <v>21</v>
      </c>
    </row>
    <row r="34" spans="1:3" x14ac:dyDescent="0.25">
      <c r="A34" s="12" t="s">
        <v>1005</v>
      </c>
      <c r="B34" s="17"/>
      <c r="C34" s="24">
        <v>83</v>
      </c>
    </row>
    <row r="35" spans="1:3" x14ac:dyDescent="0.25">
      <c r="A35" s="12" t="s">
        <v>1006</v>
      </c>
      <c r="B35" s="17"/>
      <c r="C35" s="24">
        <v>9</v>
      </c>
    </row>
    <row r="36" spans="1:3" x14ac:dyDescent="0.25">
      <c r="A36" s="12" t="s">
        <v>1007</v>
      </c>
      <c r="B36" s="17"/>
      <c r="C36" s="23"/>
    </row>
    <row r="37" spans="1:3" x14ac:dyDescent="0.25">
      <c r="A37" s="12" t="s">
        <v>1008</v>
      </c>
      <c r="B37" s="17"/>
      <c r="C37" s="24">
        <v>16</v>
      </c>
    </row>
    <row r="38" spans="1:3" x14ac:dyDescent="0.25">
      <c r="A38" s="12" t="s">
        <v>1009</v>
      </c>
      <c r="B38" s="17"/>
      <c r="C38" s="24">
        <v>14</v>
      </c>
    </row>
    <row r="39" spans="1:3" x14ac:dyDescent="0.25">
      <c r="A39" s="12" t="s">
        <v>997</v>
      </c>
      <c r="B39" s="17"/>
      <c r="C39" s="24">
        <v>82</v>
      </c>
    </row>
    <row r="40" spans="1:3" x14ac:dyDescent="0.25">
      <c r="A40" s="178" t="s">
        <v>1010</v>
      </c>
      <c r="B40" s="13" t="s">
        <v>1011</v>
      </c>
      <c r="C40" s="24">
        <v>35</v>
      </c>
    </row>
    <row r="41" spans="1:3" x14ac:dyDescent="0.25">
      <c r="A41" s="179"/>
      <c r="B41" s="13" t="s">
        <v>1012</v>
      </c>
      <c r="C41" s="24">
        <v>10</v>
      </c>
    </row>
    <row r="42" spans="1:3" x14ac:dyDescent="0.25">
      <c r="A42" s="179"/>
      <c r="B42" s="13" t="s">
        <v>1013</v>
      </c>
      <c r="C42" s="24">
        <v>22</v>
      </c>
    </row>
    <row r="43" spans="1:3" x14ac:dyDescent="0.25">
      <c r="A43" s="179"/>
      <c r="B43" s="13" t="s">
        <v>1014</v>
      </c>
      <c r="C43" s="23"/>
    </row>
    <row r="44" spans="1:3" x14ac:dyDescent="0.25">
      <c r="A44" s="180"/>
      <c r="B44" s="13" t="s">
        <v>1015</v>
      </c>
      <c r="C44" s="23"/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9</v>
      </c>
    </row>
    <row r="49" spans="1:3" x14ac:dyDescent="0.25">
      <c r="A49" s="178" t="s">
        <v>80</v>
      </c>
      <c r="B49" s="13" t="s">
        <v>1017</v>
      </c>
      <c r="C49" s="24">
        <v>31</v>
      </c>
    </row>
    <row r="50" spans="1:3" x14ac:dyDescent="0.25">
      <c r="A50" s="180"/>
      <c r="B50" s="13" t="s">
        <v>1018</v>
      </c>
      <c r="C50" s="24">
        <v>138</v>
      </c>
    </row>
    <row r="51" spans="1:3" x14ac:dyDescent="0.25">
      <c r="A51" s="178" t="s">
        <v>1019</v>
      </c>
      <c r="B51" s="13" t="s">
        <v>1020</v>
      </c>
      <c r="C51" s="24">
        <v>12</v>
      </c>
    </row>
    <row r="52" spans="1:3" x14ac:dyDescent="0.25">
      <c r="A52" s="180"/>
      <c r="B52" s="13" t="s">
        <v>1021</v>
      </c>
      <c r="C52" s="23"/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8" t="s">
        <v>252</v>
      </c>
      <c r="B56" s="13" t="s">
        <v>19</v>
      </c>
      <c r="C56" s="24">
        <v>784</v>
      </c>
    </row>
    <row r="57" spans="1:3" x14ac:dyDescent="0.25">
      <c r="A57" s="179"/>
      <c r="B57" s="13" t="s">
        <v>1023</v>
      </c>
      <c r="C57" s="24">
        <v>95</v>
      </c>
    </row>
    <row r="58" spans="1:3" x14ac:dyDescent="0.25">
      <c r="A58" s="179"/>
      <c r="B58" s="13" t="s">
        <v>1024</v>
      </c>
      <c r="C58" s="24">
        <v>39</v>
      </c>
    </row>
    <row r="59" spans="1:3" x14ac:dyDescent="0.25">
      <c r="A59" s="179"/>
      <c r="B59" s="13" t="s">
        <v>1025</v>
      </c>
      <c r="C59" s="24">
        <v>381</v>
      </c>
    </row>
    <row r="60" spans="1:3" x14ac:dyDescent="0.25">
      <c r="A60" s="180"/>
      <c r="B60" s="13" t="s">
        <v>1026</v>
      </c>
      <c r="C60" s="24">
        <v>8</v>
      </c>
    </row>
    <row r="61" spans="1:3" x14ac:dyDescent="0.25">
      <c r="A61" s="178" t="s">
        <v>1027</v>
      </c>
      <c r="B61" s="13" t="s">
        <v>1028</v>
      </c>
      <c r="C61" s="24">
        <v>271</v>
      </c>
    </row>
    <row r="62" spans="1:3" x14ac:dyDescent="0.25">
      <c r="A62" s="179"/>
      <c r="B62" s="13" t="s">
        <v>1029</v>
      </c>
      <c r="C62" s="24">
        <v>20</v>
      </c>
    </row>
    <row r="63" spans="1:3" x14ac:dyDescent="0.25">
      <c r="A63" s="179"/>
      <c r="B63" s="13" t="s">
        <v>1030</v>
      </c>
      <c r="C63" s="24">
        <v>6</v>
      </c>
    </row>
    <row r="64" spans="1:3" x14ac:dyDescent="0.25">
      <c r="A64" s="179"/>
      <c r="B64" s="13" t="s">
        <v>1031</v>
      </c>
      <c r="C64" s="24">
        <v>192</v>
      </c>
    </row>
    <row r="65" spans="1:3" x14ac:dyDescent="0.25">
      <c r="A65" s="180"/>
      <c r="B65" s="13" t="s">
        <v>1026</v>
      </c>
      <c r="C65" s="24">
        <v>53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69</v>
      </c>
    </row>
    <row r="70" spans="1:3" ht="22.5" x14ac:dyDescent="0.25">
      <c r="A70" s="12" t="s">
        <v>1034</v>
      </c>
      <c r="B70" s="17"/>
      <c r="C70" s="24">
        <v>8</v>
      </c>
    </row>
    <row r="71" spans="1:3" ht="22.5" x14ac:dyDescent="0.25">
      <c r="A71" s="12" t="s">
        <v>1035</v>
      </c>
      <c r="B71" s="17"/>
      <c r="C71" s="24">
        <v>45</v>
      </c>
    </row>
    <row r="72" spans="1:3" x14ac:dyDescent="0.25">
      <c r="A72" s="178" t="s">
        <v>1036</v>
      </c>
      <c r="B72" s="13" t="s">
        <v>1037</v>
      </c>
      <c r="C72" s="23"/>
    </row>
    <row r="73" spans="1:3" x14ac:dyDescent="0.25">
      <c r="A73" s="180"/>
      <c r="B73" s="13" t="s">
        <v>1038</v>
      </c>
      <c r="C73" s="24">
        <v>8</v>
      </c>
    </row>
    <row r="74" spans="1:3" x14ac:dyDescent="0.25">
      <c r="A74" s="12" t="s">
        <v>1039</v>
      </c>
      <c r="B74" s="17"/>
      <c r="C74" s="24">
        <v>2</v>
      </c>
    </row>
    <row r="75" spans="1:3" x14ac:dyDescent="0.25">
      <c r="A75" s="12" t="s">
        <v>1040</v>
      </c>
      <c r="B75" s="17"/>
      <c r="C75" s="24">
        <v>19</v>
      </c>
    </row>
    <row r="76" spans="1:3" ht="22.5" x14ac:dyDescent="0.25">
      <c r="A76" s="12" t="s">
        <v>1041</v>
      </c>
      <c r="B76" s="17"/>
      <c r="C76" s="24">
        <v>34</v>
      </c>
    </row>
    <row r="77" spans="1:3" x14ac:dyDescent="0.25">
      <c r="A77" s="12" t="s">
        <v>1042</v>
      </c>
      <c r="B77" s="17"/>
      <c r="C77" s="23"/>
    </row>
    <row r="78" spans="1:3" x14ac:dyDescent="0.25">
      <c r="A78" s="12" t="s">
        <v>1043</v>
      </c>
      <c r="B78" s="17"/>
      <c r="C78" s="23"/>
    </row>
    <row r="79" spans="1:3" x14ac:dyDescent="0.25">
      <c r="A79" s="12" t="s">
        <v>1044</v>
      </c>
      <c r="B79" s="17"/>
      <c r="C79" s="23"/>
    </row>
  </sheetData>
  <sheetProtection algorithmName="SHA-512" hashValue="kY+gMrOlyc5AFEtuO/tRoouND1Iu3XB9J6tg1iJsfp+zbZAfhe5TlZ4dIEFzr8QHGo8CDtnraHKHmE9Fgm7EpQ==" saltValue="e4v3qvAji8GSVNlzU/4Ol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40">
        <v>20</v>
      </c>
    </row>
    <row r="6" spans="1:3" x14ac:dyDescent="0.25">
      <c r="A6" s="191"/>
      <c r="B6" s="39" t="s">
        <v>325</v>
      </c>
      <c r="C6" s="40">
        <v>440</v>
      </c>
    </row>
    <row r="7" spans="1:3" x14ac:dyDescent="0.25">
      <c r="A7" s="191"/>
      <c r="B7" s="39" t="s">
        <v>1049</v>
      </c>
      <c r="C7" s="40">
        <v>95</v>
      </c>
    </row>
    <row r="8" spans="1:3" x14ac:dyDescent="0.25">
      <c r="A8" s="191"/>
      <c r="B8" s="39" t="s">
        <v>1050</v>
      </c>
      <c r="C8" s="40">
        <v>4</v>
      </c>
    </row>
    <row r="9" spans="1:3" x14ac:dyDescent="0.25">
      <c r="A9" s="191"/>
      <c r="B9" s="39" t="s">
        <v>1051</v>
      </c>
      <c r="C9" s="40">
        <v>6</v>
      </c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193</v>
      </c>
    </row>
    <row r="13" spans="1:3" x14ac:dyDescent="0.25">
      <c r="A13" s="191"/>
      <c r="B13" s="39" t="s">
        <v>1055</v>
      </c>
      <c r="C13" s="40">
        <v>36</v>
      </c>
    </row>
    <row r="14" spans="1:3" x14ac:dyDescent="0.25">
      <c r="A14" s="191"/>
      <c r="B14" s="39" t="s">
        <v>1056</v>
      </c>
      <c r="C14" s="40">
        <v>16</v>
      </c>
    </row>
    <row r="15" spans="1:3" x14ac:dyDescent="0.25">
      <c r="A15" s="192"/>
      <c r="B15" s="39" t="s">
        <v>1057</v>
      </c>
      <c r="C15" s="40">
        <v>22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2</v>
      </c>
    </row>
    <row r="20" spans="1:3" x14ac:dyDescent="0.25">
      <c r="A20" s="38" t="s">
        <v>1060</v>
      </c>
      <c r="B20" s="41"/>
      <c r="C20" s="40">
        <v>2</v>
      </c>
    </row>
    <row r="21" spans="1:3" x14ac:dyDescent="0.25">
      <c r="A21" s="38" t="s">
        <v>1061</v>
      </c>
      <c r="B21" s="41"/>
      <c r="C21" s="40">
        <v>4</v>
      </c>
    </row>
    <row r="22" spans="1:3" x14ac:dyDescent="0.25">
      <c r="A22" s="38" t="s">
        <v>1062</v>
      </c>
      <c r="B22" s="41"/>
      <c r="C22" s="40">
        <v>12</v>
      </c>
    </row>
    <row r="23" spans="1:3" x14ac:dyDescent="0.25">
      <c r="A23" s="38" t="s">
        <v>1063</v>
      </c>
      <c r="B23" s="41"/>
      <c r="C23" s="40">
        <v>107</v>
      </c>
    </row>
    <row r="24" spans="1:3" x14ac:dyDescent="0.25">
      <c r="A24" s="38" t="s">
        <v>1064</v>
      </c>
      <c r="B24" s="41"/>
      <c r="C24" s="40">
        <v>112</v>
      </c>
    </row>
    <row r="25" spans="1:3" x14ac:dyDescent="0.25">
      <c r="A25" s="38" t="s">
        <v>1065</v>
      </c>
      <c r="B25" s="41"/>
      <c r="C25" s="40">
        <v>46</v>
      </c>
    </row>
    <row r="26" spans="1:3" x14ac:dyDescent="0.25">
      <c r="A26" s="38" t="s">
        <v>1066</v>
      </c>
      <c r="B26" s="41"/>
      <c r="C26" s="40">
        <v>3</v>
      </c>
    </row>
    <row r="27" spans="1:3" x14ac:dyDescent="0.25">
      <c r="A27" s="38" t="s">
        <v>1067</v>
      </c>
      <c r="B27" s="41"/>
      <c r="C27" s="40">
        <v>2</v>
      </c>
    </row>
    <row r="28" spans="1:3" x14ac:dyDescent="0.25">
      <c r="A28" s="38" t="s">
        <v>1068</v>
      </c>
      <c r="B28" s="41"/>
      <c r="C28" s="40">
        <v>48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3</v>
      </c>
    </row>
    <row r="33" spans="1:6" x14ac:dyDescent="0.25">
      <c r="A33" s="38" t="s">
        <v>1071</v>
      </c>
      <c r="B33" s="41"/>
      <c r="C33" s="40">
        <v>22</v>
      </c>
    </row>
    <row r="34" spans="1:6" x14ac:dyDescent="0.25">
      <c r="A34" s="38" t="s">
        <v>1072</v>
      </c>
      <c r="B34" s="41"/>
      <c r="C34" s="40">
        <v>75</v>
      </c>
    </row>
    <row r="35" spans="1:6" x14ac:dyDescent="0.25">
      <c r="A35" s="38" t="s">
        <v>1073</v>
      </c>
      <c r="B35" s="41"/>
      <c r="C35" s="40">
        <v>75</v>
      </c>
    </row>
    <row r="36" spans="1:6" x14ac:dyDescent="0.25">
      <c r="A36" s="38" t="s">
        <v>1074</v>
      </c>
      <c r="B36" s="41"/>
      <c r="C36" s="40">
        <v>25</v>
      </c>
    </row>
    <row r="37" spans="1:6" x14ac:dyDescent="0.25">
      <c r="A37" s="38" t="s">
        <v>1075</v>
      </c>
      <c r="B37" s="41"/>
      <c r="C37" s="40">
        <v>45</v>
      </c>
    </row>
    <row r="38" spans="1:6" x14ac:dyDescent="0.25">
      <c r="A38" s="38" t="s">
        <v>1076</v>
      </c>
      <c r="B38" s="41"/>
      <c r="C38" s="40">
        <v>4</v>
      </c>
    </row>
    <row r="39" spans="1:6" x14ac:dyDescent="0.25">
      <c r="A39" s="38" t="s">
        <v>1077</v>
      </c>
      <c r="B39" s="41"/>
      <c r="C39" s="40">
        <v>2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6</v>
      </c>
    </row>
    <row r="44" spans="1:6" x14ac:dyDescent="0.25">
      <c r="A44" s="38" t="s">
        <v>113</v>
      </c>
      <c r="B44" s="41"/>
      <c r="C44" s="40">
        <v>2</v>
      </c>
    </row>
    <row r="45" spans="1:6" x14ac:dyDescent="0.25">
      <c r="A45" s="38" t="s">
        <v>1079</v>
      </c>
      <c r="B45" s="41"/>
      <c r="C45" s="40">
        <v>4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4"/>
      <c r="B49" s="43" t="s">
        <v>1083</v>
      </c>
      <c r="C49" s="18"/>
      <c r="D49" s="18"/>
      <c r="E49" s="18"/>
      <c r="F49" s="23"/>
    </row>
    <row r="50" spans="1:6" x14ac:dyDescent="0.25">
      <c r="A50" s="194"/>
      <c r="B50" s="43" t="s">
        <v>1084</v>
      </c>
      <c r="C50" s="18"/>
      <c r="D50" s="18"/>
      <c r="E50" s="18"/>
      <c r="F50" s="23"/>
    </row>
    <row r="51" spans="1:6" x14ac:dyDescent="0.25">
      <c r="A51" s="194"/>
      <c r="B51" s="43" t="s">
        <v>1085</v>
      </c>
      <c r="C51" s="18"/>
      <c r="D51" s="18"/>
      <c r="E51" s="18"/>
      <c r="F51" s="23"/>
    </row>
    <row r="52" spans="1:6" x14ac:dyDescent="0.25">
      <c r="A52" s="194"/>
      <c r="B52" s="43" t="s">
        <v>354</v>
      </c>
      <c r="C52" s="44">
        <v>51</v>
      </c>
      <c r="D52" s="44">
        <v>13</v>
      </c>
      <c r="E52" s="44">
        <v>9</v>
      </c>
      <c r="F52" s="40">
        <v>1</v>
      </c>
    </row>
    <row r="53" spans="1:6" x14ac:dyDescent="0.25">
      <c r="A53" s="194"/>
      <c r="B53" s="43" t="s">
        <v>1086</v>
      </c>
      <c r="C53" s="44">
        <v>167</v>
      </c>
      <c r="D53" s="44">
        <v>84</v>
      </c>
      <c r="E53" s="44">
        <v>10</v>
      </c>
      <c r="F53" s="40">
        <v>45</v>
      </c>
    </row>
    <row r="54" spans="1:6" x14ac:dyDescent="0.25">
      <c r="A54" s="194"/>
      <c r="B54" s="43" t="s">
        <v>1087</v>
      </c>
      <c r="C54" s="44">
        <v>54</v>
      </c>
      <c r="D54" s="44">
        <v>11</v>
      </c>
      <c r="E54" s="44">
        <v>8</v>
      </c>
      <c r="F54" s="40">
        <v>3</v>
      </c>
    </row>
    <row r="55" spans="1:6" x14ac:dyDescent="0.25">
      <c r="A55" s="194"/>
      <c r="B55" s="43" t="s">
        <v>1088</v>
      </c>
      <c r="C55" s="44">
        <v>2</v>
      </c>
      <c r="D55" s="44">
        <v>0</v>
      </c>
      <c r="E55" s="44">
        <v>1</v>
      </c>
      <c r="F55" s="40">
        <v>0</v>
      </c>
    </row>
    <row r="56" spans="1:6" x14ac:dyDescent="0.25">
      <c r="A56" s="194"/>
      <c r="B56" s="43" t="s">
        <v>1089</v>
      </c>
      <c r="C56" s="18"/>
      <c r="D56" s="18"/>
      <c r="E56" s="18"/>
      <c r="F56" s="23"/>
    </row>
    <row r="57" spans="1:6" x14ac:dyDescent="0.25">
      <c r="A57" s="194"/>
      <c r="B57" s="43" t="s">
        <v>1090</v>
      </c>
      <c r="C57" s="44">
        <v>30</v>
      </c>
      <c r="D57" s="44">
        <v>2</v>
      </c>
      <c r="E57" s="44">
        <v>3</v>
      </c>
      <c r="F57" s="40">
        <v>0</v>
      </c>
    </row>
    <row r="58" spans="1:6" x14ac:dyDescent="0.25">
      <c r="A58" s="194"/>
      <c r="B58" s="43" t="s">
        <v>1091</v>
      </c>
      <c r="C58" s="44">
        <v>4</v>
      </c>
      <c r="D58" s="44">
        <v>1</v>
      </c>
      <c r="E58" s="44">
        <v>0</v>
      </c>
      <c r="F58" s="40">
        <v>0</v>
      </c>
    </row>
    <row r="59" spans="1:6" x14ac:dyDescent="0.25">
      <c r="A59" s="194"/>
      <c r="B59" s="43" t="s">
        <v>1092</v>
      </c>
      <c r="C59" s="44">
        <v>3</v>
      </c>
      <c r="D59" s="44">
        <v>0</v>
      </c>
      <c r="E59" s="44">
        <v>0</v>
      </c>
      <c r="F59" s="40">
        <v>0</v>
      </c>
    </row>
    <row r="60" spans="1:6" x14ac:dyDescent="0.25">
      <c r="A60" s="194"/>
      <c r="B60" s="43" t="s">
        <v>425</v>
      </c>
      <c r="C60" s="18"/>
      <c r="D60" s="18"/>
      <c r="E60" s="18"/>
      <c r="F60" s="23"/>
    </row>
    <row r="61" spans="1:6" x14ac:dyDescent="0.25">
      <c r="A61" s="194"/>
      <c r="B61" s="43" t="s">
        <v>1093</v>
      </c>
      <c r="C61" s="44">
        <v>4</v>
      </c>
      <c r="D61" s="44">
        <v>1</v>
      </c>
      <c r="E61" s="44">
        <v>0</v>
      </c>
      <c r="F61" s="40">
        <v>0</v>
      </c>
    </row>
    <row r="62" spans="1:6" x14ac:dyDescent="0.25">
      <c r="A62" s="194"/>
      <c r="B62" s="43" t="s">
        <v>1094</v>
      </c>
      <c r="C62" s="44">
        <v>4</v>
      </c>
      <c r="D62" s="44">
        <v>0</v>
      </c>
      <c r="E62" s="44">
        <v>0</v>
      </c>
      <c r="F62" s="40">
        <v>0</v>
      </c>
    </row>
    <row r="63" spans="1:6" x14ac:dyDescent="0.25">
      <c r="A63" s="194"/>
      <c r="B63" s="43" t="s">
        <v>1095</v>
      </c>
      <c r="C63" s="18"/>
      <c r="D63" s="18"/>
      <c r="E63" s="18"/>
      <c r="F63" s="23"/>
    </row>
    <row r="64" spans="1:6" x14ac:dyDescent="0.25">
      <c r="A64" s="194"/>
      <c r="B64" s="43" t="s">
        <v>1096</v>
      </c>
      <c r="C64" s="44">
        <v>23</v>
      </c>
      <c r="D64" s="44">
        <v>15</v>
      </c>
      <c r="E64" s="44">
        <v>8</v>
      </c>
      <c r="F64" s="40">
        <v>4</v>
      </c>
    </row>
    <row r="65" spans="1:6" x14ac:dyDescent="0.25">
      <c r="A65" s="194"/>
      <c r="B65" s="43" t="s">
        <v>1097</v>
      </c>
      <c r="C65" s="18"/>
      <c r="D65" s="18"/>
      <c r="E65" s="18"/>
      <c r="F65" s="23"/>
    </row>
    <row r="66" spans="1:6" x14ac:dyDescent="0.25">
      <c r="A66" s="195"/>
      <c r="B66" s="43" t="s">
        <v>1098</v>
      </c>
      <c r="C66" s="18"/>
      <c r="D66" s="18"/>
      <c r="E66" s="18"/>
      <c r="F66" s="23"/>
    </row>
    <row r="67" spans="1:6" x14ac:dyDescent="0.25">
      <c r="A67" s="188" t="s">
        <v>1099</v>
      </c>
      <c r="B67" s="189"/>
      <c r="C67" s="45">
        <v>342</v>
      </c>
      <c r="D67" s="45">
        <v>127</v>
      </c>
      <c r="E67" s="45">
        <v>39</v>
      </c>
      <c r="F67" s="45">
        <v>53</v>
      </c>
    </row>
    <row r="68" spans="1:6" x14ac:dyDescent="0.25">
      <c r="A68" s="193" t="s">
        <v>994</v>
      </c>
      <c r="B68" s="43" t="s">
        <v>1100</v>
      </c>
      <c r="C68" s="44">
        <v>2</v>
      </c>
      <c r="D68" s="44">
        <v>19</v>
      </c>
      <c r="E68" s="44">
        <v>3</v>
      </c>
      <c r="F68" s="40">
        <v>9</v>
      </c>
    </row>
    <row r="69" spans="1:6" x14ac:dyDescent="0.25">
      <c r="A69" s="194"/>
      <c r="B69" s="43" t="s">
        <v>1101</v>
      </c>
      <c r="C69" s="44">
        <v>0</v>
      </c>
      <c r="D69" s="44">
        <v>4</v>
      </c>
      <c r="E69" s="44">
        <v>1</v>
      </c>
      <c r="F69" s="40">
        <v>1</v>
      </c>
    </row>
    <row r="70" spans="1:6" x14ac:dyDescent="0.25">
      <c r="A70" s="195"/>
      <c r="B70" s="43" t="s">
        <v>110</v>
      </c>
      <c r="C70" s="44">
        <v>12</v>
      </c>
      <c r="D70" s="44">
        <v>16</v>
      </c>
      <c r="E70" s="44">
        <v>1</v>
      </c>
      <c r="F70" s="40">
        <v>7</v>
      </c>
    </row>
    <row r="71" spans="1:6" x14ac:dyDescent="0.25">
      <c r="A71" s="188" t="s">
        <v>1102</v>
      </c>
      <c r="B71" s="189"/>
      <c r="C71" s="45">
        <v>14</v>
      </c>
      <c r="D71" s="45">
        <v>39</v>
      </c>
      <c r="E71" s="45">
        <v>5</v>
      </c>
      <c r="F71" s="45">
        <v>17</v>
      </c>
    </row>
  </sheetData>
  <sheetProtection algorithmName="SHA-512" hashValue="fNKjMNHQ9Ub2wyzIoSJHtpODVn+H7RIgQNb8CiPbvlITJQuIFNIZKDENOiIt1NF+MsezEKgpbaJtPh2D9pk0Ug==" saltValue="s1g8SX5c3l4/mNc9186GV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5" t="s">
        <v>1105</v>
      </c>
      <c r="B5" s="13" t="s">
        <v>1106</v>
      </c>
      <c r="C5" s="24">
        <v>721</v>
      </c>
    </row>
    <row r="6" spans="1:3" x14ac:dyDescent="0.25">
      <c r="A6" s="176"/>
      <c r="B6" s="13" t="s">
        <v>1048</v>
      </c>
      <c r="C6" s="24">
        <v>262</v>
      </c>
    </row>
    <row r="7" spans="1:3" x14ac:dyDescent="0.25">
      <c r="A7" s="176"/>
      <c r="B7" s="13" t="s">
        <v>1107</v>
      </c>
      <c r="C7" s="24">
        <v>972</v>
      </c>
    </row>
    <row r="8" spans="1:3" x14ac:dyDescent="0.25">
      <c r="A8" s="176"/>
      <c r="B8" s="13" t="s">
        <v>1108</v>
      </c>
      <c r="C8" s="24">
        <v>120</v>
      </c>
    </row>
    <row r="9" spans="1:3" x14ac:dyDescent="0.25">
      <c r="A9" s="176"/>
      <c r="B9" s="13" t="s">
        <v>1050</v>
      </c>
      <c r="C9" s="24">
        <v>3</v>
      </c>
    </row>
    <row r="10" spans="1:3" x14ac:dyDescent="0.25">
      <c r="A10" s="176"/>
      <c r="B10" s="13" t="s">
        <v>1051</v>
      </c>
      <c r="C10" s="24">
        <v>3</v>
      </c>
    </row>
    <row r="11" spans="1:3" x14ac:dyDescent="0.25">
      <c r="A11" s="176"/>
      <c r="B11" s="13" t="s">
        <v>1109</v>
      </c>
      <c r="C11" s="24">
        <v>2</v>
      </c>
    </row>
    <row r="12" spans="1:3" x14ac:dyDescent="0.25">
      <c r="A12" s="177"/>
      <c r="B12" s="13" t="s">
        <v>1110</v>
      </c>
      <c r="C12" s="24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386</v>
      </c>
    </row>
    <row r="17" spans="1:3" x14ac:dyDescent="0.25">
      <c r="A17" s="22" t="s">
        <v>1113</v>
      </c>
      <c r="B17" s="17"/>
      <c r="C17" s="24">
        <v>115</v>
      </c>
    </row>
    <row r="18" spans="1:3" x14ac:dyDescent="0.25">
      <c r="A18" s="22" t="s">
        <v>1114</v>
      </c>
      <c r="B18" s="17"/>
      <c r="C18" s="24">
        <v>200</v>
      </c>
    </row>
    <row r="19" spans="1:3" x14ac:dyDescent="0.25">
      <c r="A19" s="22" t="s">
        <v>1115</v>
      </c>
      <c r="B19" s="17"/>
      <c r="C19" s="24">
        <v>98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3</v>
      </c>
    </row>
    <row r="24" spans="1:3" x14ac:dyDescent="0.25">
      <c r="A24" s="22" t="s">
        <v>1118</v>
      </c>
      <c r="B24" s="17"/>
      <c r="C24" s="24">
        <v>24</v>
      </c>
    </row>
    <row r="25" spans="1:3" x14ac:dyDescent="0.25">
      <c r="A25" s="22" t="s">
        <v>1119</v>
      </c>
      <c r="B25" s="17"/>
      <c r="C25" s="24">
        <v>2</v>
      </c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4">
        <v>1</v>
      </c>
    </row>
    <row r="28" spans="1:3" x14ac:dyDescent="0.25">
      <c r="A28" s="22" t="s">
        <v>1122</v>
      </c>
      <c r="B28" s="17"/>
      <c r="C28" s="24">
        <v>286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4">
        <v>0</v>
      </c>
    </row>
    <row r="33" spans="1:3" x14ac:dyDescent="0.25">
      <c r="A33" s="22" t="s">
        <v>1125</v>
      </c>
      <c r="B33" s="17"/>
      <c r="C33" s="24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27</v>
      </c>
    </row>
    <row r="38" spans="1:3" x14ac:dyDescent="0.25">
      <c r="A38" s="22" t="s">
        <v>1127</v>
      </c>
      <c r="B38" s="17"/>
      <c r="C38" s="24">
        <v>5</v>
      </c>
    </row>
    <row r="39" spans="1:3" x14ac:dyDescent="0.25">
      <c r="A39" s="22" t="s">
        <v>1128</v>
      </c>
      <c r="B39" s="17"/>
      <c r="C39" s="24">
        <v>443</v>
      </c>
    </row>
    <row r="40" spans="1:3" x14ac:dyDescent="0.25">
      <c r="A40" s="22" t="s">
        <v>1129</v>
      </c>
      <c r="B40" s="17"/>
      <c r="C40" s="24">
        <v>231</v>
      </c>
    </row>
    <row r="41" spans="1:3" x14ac:dyDescent="0.25">
      <c r="A41" s="22" t="s">
        <v>1130</v>
      </c>
      <c r="B41" s="17"/>
      <c r="C41" s="24">
        <v>147</v>
      </c>
    </row>
    <row r="42" spans="1:3" x14ac:dyDescent="0.25">
      <c r="A42" s="22" t="s">
        <v>1131</v>
      </c>
      <c r="B42" s="17"/>
      <c r="C42" s="24">
        <v>65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8</v>
      </c>
    </row>
    <row r="47" spans="1:3" x14ac:dyDescent="0.25">
      <c r="A47" s="22" t="s">
        <v>1134</v>
      </c>
      <c r="B47" s="17"/>
      <c r="C47" s="24">
        <v>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5" t="s">
        <v>1136</v>
      </c>
      <c r="B51" s="13" t="s">
        <v>1137</v>
      </c>
      <c r="C51" s="24">
        <v>220</v>
      </c>
    </row>
    <row r="52" spans="1:6" x14ac:dyDescent="0.25">
      <c r="A52" s="176"/>
      <c r="B52" s="13" t="s">
        <v>1138</v>
      </c>
      <c r="C52" s="24">
        <v>183</v>
      </c>
    </row>
    <row r="53" spans="1:6" x14ac:dyDescent="0.25">
      <c r="A53" s="176"/>
      <c r="B53" s="13" t="s">
        <v>1139</v>
      </c>
      <c r="C53" s="24">
        <v>162</v>
      </c>
    </row>
    <row r="54" spans="1:6" x14ac:dyDescent="0.25">
      <c r="A54" s="177"/>
      <c r="B54" s="13" t="s">
        <v>1140</v>
      </c>
      <c r="C54" s="24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2</v>
      </c>
    </row>
    <row r="59" spans="1:6" x14ac:dyDescent="0.25">
      <c r="A59" s="22" t="s">
        <v>113</v>
      </c>
      <c r="B59" s="17"/>
      <c r="C59" s="24">
        <v>1</v>
      </c>
    </row>
    <row r="60" spans="1:6" x14ac:dyDescent="0.25">
      <c r="A60" s="22" t="s">
        <v>1079</v>
      </c>
      <c r="B60" s="17"/>
      <c r="C60" s="24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5" t="s">
        <v>979</v>
      </c>
      <c r="B63" s="13" t="s">
        <v>1082</v>
      </c>
      <c r="C63" s="18"/>
      <c r="D63" s="18"/>
      <c r="E63" s="18"/>
      <c r="F63" s="23"/>
    </row>
    <row r="64" spans="1:6" x14ac:dyDescent="0.25">
      <c r="A64" s="176"/>
      <c r="B64" s="13" t="s">
        <v>1083</v>
      </c>
      <c r="C64" s="18"/>
      <c r="D64" s="18"/>
      <c r="E64" s="18"/>
      <c r="F64" s="23"/>
    </row>
    <row r="65" spans="1:6" x14ac:dyDescent="0.25">
      <c r="A65" s="176"/>
      <c r="B65" s="13" t="s">
        <v>1084</v>
      </c>
      <c r="C65" s="14">
        <v>2</v>
      </c>
      <c r="D65" s="14">
        <v>1</v>
      </c>
      <c r="E65" s="14">
        <v>0</v>
      </c>
      <c r="F65" s="24">
        <v>0</v>
      </c>
    </row>
    <row r="66" spans="1:6" x14ac:dyDescent="0.25">
      <c r="A66" s="176"/>
      <c r="B66" s="13" t="s">
        <v>1085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176"/>
      <c r="B67" s="13" t="s">
        <v>354</v>
      </c>
      <c r="C67" s="14">
        <v>51</v>
      </c>
      <c r="D67" s="14">
        <v>4</v>
      </c>
      <c r="E67" s="14">
        <v>10</v>
      </c>
      <c r="F67" s="24">
        <v>2</v>
      </c>
    </row>
    <row r="68" spans="1:6" x14ac:dyDescent="0.25">
      <c r="A68" s="176"/>
      <c r="B68" s="13" t="s">
        <v>1141</v>
      </c>
      <c r="C68" s="14">
        <v>606</v>
      </c>
      <c r="D68" s="14">
        <v>231</v>
      </c>
      <c r="E68" s="14">
        <v>64</v>
      </c>
      <c r="F68" s="24">
        <v>116</v>
      </c>
    </row>
    <row r="69" spans="1:6" x14ac:dyDescent="0.25">
      <c r="A69" s="176"/>
      <c r="B69" s="13" t="s">
        <v>1142</v>
      </c>
      <c r="C69" s="14">
        <v>182</v>
      </c>
      <c r="D69" s="14">
        <v>4</v>
      </c>
      <c r="E69" s="14">
        <v>26</v>
      </c>
      <c r="F69" s="24">
        <v>5</v>
      </c>
    </row>
    <row r="70" spans="1:6" x14ac:dyDescent="0.25">
      <c r="A70" s="176"/>
      <c r="B70" s="13" t="s">
        <v>1088</v>
      </c>
      <c r="C70" s="14">
        <v>1</v>
      </c>
      <c r="D70" s="14">
        <v>11</v>
      </c>
      <c r="E70" s="14">
        <v>3</v>
      </c>
      <c r="F70" s="24">
        <v>8</v>
      </c>
    </row>
    <row r="71" spans="1:6" x14ac:dyDescent="0.25">
      <c r="A71" s="176"/>
      <c r="B71" s="13" t="s">
        <v>1143</v>
      </c>
      <c r="C71" s="14">
        <v>1</v>
      </c>
      <c r="D71" s="14">
        <v>1</v>
      </c>
      <c r="E71" s="14">
        <v>0</v>
      </c>
      <c r="F71" s="24">
        <v>0</v>
      </c>
    </row>
    <row r="72" spans="1:6" x14ac:dyDescent="0.25">
      <c r="A72" s="176"/>
      <c r="B72" s="13" t="s">
        <v>1144</v>
      </c>
      <c r="C72" s="14">
        <v>33</v>
      </c>
      <c r="D72" s="14">
        <v>137</v>
      </c>
      <c r="E72" s="14">
        <v>32</v>
      </c>
      <c r="F72" s="24">
        <v>64</v>
      </c>
    </row>
    <row r="73" spans="1:6" x14ac:dyDescent="0.25">
      <c r="A73" s="176"/>
      <c r="B73" s="13" t="s">
        <v>1145</v>
      </c>
      <c r="C73" s="14">
        <v>37</v>
      </c>
      <c r="D73" s="14">
        <v>46</v>
      </c>
      <c r="E73" s="14">
        <v>6</v>
      </c>
      <c r="F73" s="24">
        <v>27</v>
      </c>
    </row>
    <row r="74" spans="1:6" x14ac:dyDescent="0.25">
      <c r="A74" s="176"/>
      <c r="B74" s="13" t="s">
        <v>1092</v>
      </c>
      <c r="C74" s="14">
        <v>8</v>
      </c>
      <c r="D74" s="14">
        <v>0</v>
      </c>
      <c r="E74" s="14">
        <v>0</v>
      </c>
      <c r="F74" s="24">
        <v>0</v>
      </c>
    </row>
    <row r="75" spans="1:6" x14ac:dyDescent="0.25">
      <c r="A75" s="176"/>
      <c r="B75" s="13" t="s">
        <v>425</v>
      </c>
      <c r="C75" s="14">
        <v>0</v>
      </c>
      <c r="D75" s="14">
        <v>2</v>
      </c>
      <c r="E75" s="14">
        <v>2</v>
      </c>
      <c r="F75" s="24">
        <v>0</v>
      </c>
    </row>
    <row r="76" spans="1:6" x14ac:dyDescent="0.25">
      <c r="A76" s="176"/>
      <c r="B76" s="13" t="s">
        <v>1093</v>
      </c>
      <c r="C76" s="14">
        <v>4</v>
      </c>
      <c r="D76" s="14">
        <v>3</v>
      </c>
      <c r="E76" s="14">
        <v>1</v>
      </c>
      <c r="F76" s="24">
        <v>1</v>
      </c>
    </row>
    <row r="77" spans="1:6" x14ac:dyDescent="0.25">
      <c r="A77" s="176"/>
      <c r="B77" s="13" t="s">
        <v>1094</v>
      </c>
      <c r="C77" s="14">
        <v>6</v>
      </c>
      <c r="D77" s="14">
        <v>1</v>
      </c>
      <c r="E77" s="14">
        <v>0</v>
      </c>
      <c r="F77" s="24">
        <v>0</v>
      </c>
    </row>
    <row r="78" spans="1:6" x14ac:dyDescent="0.25">
      <c r="A78" s="176"/>
      <c r="B78" s="13" t="s">
        <v>1095</v>
      </c>
      <c r="C78" s="18"/>
      <c r="D78" s="18"/>
      <c r="E78" s="18"/>
      <c r="F78" s="23"/>
    </row>
    <row r="79" spans="1:6" x14ac:dyDescent="0.25">
      <c r="A79" s="176"/>
      <c r="B79" s="13" t="s">
        <v>1096</v>
      </c>
      <c r="C79" s="14">
        <v>123</v>
      </c>
      <c r="D79" s="14">
        <v>94</v>
      </c>
      <c r="E79" s="14">
        <v>32</v>
      </c>
      <c r="F79" s="24">
        <v>42</v>
      </c>
    </row>
    <row r="80" spans="1:6" x14ac:dyDescent="0.25">
      <c r="A80" s="176"/>
      <c r="B80" s="13" t="s">
        <v>1097</v>
      </c>
      <c r="C80" s="14">
        <v>1</v>
      </c>
      <c r="D80" s="14">
        <v>8</v>
      </c>
      <c r="E80" s="14">
        <v>3</v>
      </c>
      <c r="F80" s="24">
        <v>1</v>
      </c>
    </row>
    <row r="81" spans="1:6" x14ac:dyDescent="0.25">
      <c r="A81" s="177"/>
      <c r="B81" s="13" t="s">
        <v>1098</v>
      </c>
      <c r="C81" s="14">
        <v>1</v>
      </c>
      <c r="D81" s="14">
        <v>6</v>
      </c>
      <c r="E81" s="14">
        <v>1</v>
      </c>
      <c r="F81" s="24">
        <v>1</v>
      </c>
    </row>
    <row r="82" spans="1:6" x14ac:dyDescent="0.25">
      <c r="A82" s="196" t="s">
        <v>1099</v>
      </c>
      <c r="B82" s="197"/>
      <c r="C82" s="32">
        <v>1056</v>
      </c>
      <c r="D82" s="32">
        <v>549</v>
      </c>
      <c r="E82" s="32">
        <v>180</v>
      </c>
      <c r="F82" s="32">
        <v>267</v>
      </c>
    </row>
    <row r="83" spans="1:6" x14ac:dyDescent="0.25">
      <c r="A83" s="175" t="s">
        <v>1146</v>
      </c>
      <c r="B83" s="13" t="s">
        <v>1100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25">
      <c r="A84" s="176"/>
      <c r="B84" s="13" t="s">
        <v>1101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177"/>
      <c r="B85" s="13" t="s">
        <v>110</v>
      </c>
      <c r="C85" s="14">
        <v>1</v>
      </c>
      <c r="D85" s="14">
        <v>140</v>
      </c>
      <c r="E85" s="14">
        <v>47</v>
      </c>
      <c r="F85" s="24">
        <v>41</v>
      </c>
    </row>
    <row r="86" spans="1:6" x14ac:dyDescent="0.25">
      <c r="A86" s="196" t="s">
        <v>1147</v>
      </c>
      <c r="B86" s="197"/>
      <c r="C86" s="32">
        <v>2</v>
      </c>
      <c r="D86" s="32">
        <v>140</v>
      </c>
      <c r="E86" s="32">
        <v>47</v>
      </c>
      <c r="F86" s="32">
        <v>41</v>
      </c>
    </row>
  </sheetData>
  <sheetProtection algorithmName="SHA-512" hashValue="qbT5RCmK47EHw2jgxTGMQFD0JQ/z1n2LDQm1VAWCsNYr9L4Tyt3pxJnrvEEnXdiHjOCjw5yc1c6Ib9VN5B6Rqg==" saltValue="Y44UoqSzVLW6lSU/uaLp2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1</v>
      </c>
    </row>
    <row r="6" spans="1:3" x14ac:dyDescent="0.25">
      <c r="A6" s="12" t="s">
        <v>1151</v>
      </c>
      <c r="B6" s="17"/>
      <c r="C6" s="24">
        <v>195</v>
      </c>
    </row>
    <row r="7" spans="1:3" x14ac:dyDescent="0.25">
      <c r="A7" s="12" t="s">
        <v>1152</v>
      </c>
      <c r="B7" s="17"/>
      <c r="C7" s="24">
        <v>0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4</v>
      </c>
    </row>
    <row r="14" spans="1:3" x14ac:dyDescent="0.25">
      <c r="A14" s="12" t="s">
        <v>1151</v>
      </c>
      <c r="B14" s="17"/>
      <c r="C14" s="24">
        <v>58</v>
      </c>
    </row>
    <row r="15" spans="1:3" x14ac:dyDescent="0.25">
      <c r="A15" s="12" t="s">
        <v>1156</v>
      </c>
      <c r="B15" s="17"/>
      <c r="C15" s="24">
        <v>0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1</v>
      </c>
    </row>
    <row r="22" spans="1:3" x14ac:dyDescent="0.25">
      <c r="A22" s="12" t="s">
        <v>1158</v>
      </c>
      <c r="B22" s="17"/>
      <c r="C22" s="24">
        <v>0</v>
      </c>
    </row>
    <row r="23" spans="1:3" x14ac:dyDescent="0.25">
      <c r="A23" s="12" t="s">
        <v>1159</v>
      </c>
      <c r="B23" s="17"/>
      <c r="C23" s="24">
        <v>1</v>
      </c>
    </row>
    <row r="24" spans="1:3" x14ac:dyDescent="0.25">
      <c r="A24" s="12" t="s">
        <v>1160</v>
      </c>
      <c r="B24" s="17"/>
      <c r="C24" s="23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7</v>
      </c>
    </row>
    <row r="29" spans="1:3" x14ac:dyDescent="0.25">
      <c r="A29" s="12" t="s">
        <v>1163</v>
      </c>
      <c r="B29" s="17"/>
      <c r="C29" s="24">
        <v>10</v>
      </c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8</v>
      </c>
    </row>
    <row r="36" spans="1:3" x14ac:dyDescent="0.25">
      <c r="A36" s="12" t="s">
        <v>1168</v>
      </c>
      <c r="B36" s="17"/>
      <c r="C36" s="24">
        <v>1</v>
      </c>
    </row>
  </sheetData>
  <sheetProtection algorithmName="SHA-512" hashValue="GUZd4QatXwq3q4K+kLbb0L9ut632f7+CMrXM5FHZfOIzDeLhqjoLo98331pQbkBGgwv2WHphd5VJHCxobdMlMg==" saltValue="HIQA12I+7PRmJOcEV/UDl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5</v>
      </c>
    </row>
    <row r="6" spans="1:3" x14ac:dyDescent="0.25">
      <c r="A6" s="12" t="s">
        <v>1172</v>
      </c>
      <c r="B6" s="17"/>
      <c r="C6" s="24">
        <v>2</v>
      </c>
    </row>
    <row r="7" spans="1:3" x14ac:dyDescent="0.25">
      <c r="A7" s="12" t="s">
        <v>1173</v>
      </c>
      <c r="B7" s="17"/>
      <c r="C7" s="23"/>
    </row>
    <row r="8" spans="1:3" x14ac:dyDescent="0.25">
      <c r="A8" s="12" t="s">
        <v>1174</v>
      </c>
      <c r="B8" s="17"/>
      <c r="C8" s="24">
        <v>2</v>
      </c>
    </row>
    <row r="9" spans="1:3" x14ac:dyDescent="0.25">
      <c r="A9" s="12" t="s">
        <v>1175</v>
      </c>
      <c r="B9" s="17"/>
      <c r="C9" s="24">
        <v>4</v>
      </c>
    </row>
    <row r="10" spans="1:3" x14ac:dyDescent="0.25">
      <c r="A10" s="12" t="s">
        <v>1176</v>
      </c>
      <c r="B10" s="17"/>
      <c r="C10" s="23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8</v>
      </c>
    </row>
    <row r="15" spans="1:3" x14ac:dyDescent="0.25">
      <c r="A15" s="12" t="s">
        <v>1179</v>
      </c>
      <c r="B15" s="17"/>
      <c r="C15" s="23"/>
    </row>
    <row r="16" spans="1:3" x14ac:dyDescent="0.25">
      <c r="A16" s="12" t="s">
        <v>1180</v>
      </c>
      <c r="B16" s="17"/>
      <c r="C16" s="23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/>
    </row>
    <row r="21" spans="1:3" x14ac:dyDescent="0.25">
      <c r="A21" s="12" t="s">
        <v>1183</v>
      </c>
      <c r="B21" s="17"/>
      <c r="C21" s="23"/>
    </row>
    <row r="22" spans="1:3" x14ac:dyDescent="0.25">
      <c r="A22" s="12" t="s">
        <v>1184</v>
      </c>
      <c r="B22" s="17"/>
      <c r="C22" s="24">
        <v>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/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3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3"/>
    </row>
    <row r="37" spans="1:3" x14ac:dyDescent="0.25">
      <c r="A37" s="12" t="s">
        <v>1112</v>
      </c>
      <c r="B37" s="17"/>
      <c r="C37" s="23"/>
    </row>
    <row r="38" spans="1:3" x14ac:dyDescent="0.25">
      <c r="A38" s="12" t="s">
        <v>1195</v>
      </c>
      <c r="B38" s="17"/>
      <c r="C38" s="23"/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4">
        <v>5</v>
      </c>
    </row>
    <row r="46" spans="1:3" x14ac:dyDescent="0.25">
      <c r="A46" s="12" t="s">
        <v>1112</v>
      </c>
      <c r="B46" s="17"/>
      <c r="C46" s="24">
        <v>1</v>
      </c>
    </row>
    <row r="47" spans="1:3" x14ac:dyDescent="0.25">
      <c r="A47" s="12" t="s">
        <v>1195</v>
      </c>
      <c r="B47" s="17"/>
      <c r="C47" s="23"/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4">
        <v>8</v>
      </c>
    </row>
    <row r="54" spans="1:3" x14ac:dyDescent="0.25">
      <c r="A54" s="12" t="s">
        <v>1112</v>
      </c>
      <c r="B54" s="17"/>
      <c r="C54" s="24">
        <v>4</v>
      </c>
    </row>
    <row r="55" spans="1:3" x14ac:dyDescent="0.25">
      <c r="A55" s="12" t="s">
        <v>1195</v>
      </c>
      <c r="B55" s="17"/>
      <c r="C55" s="24">
        <v>2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4">
        <v>1</v>
      </c>
    </row>
    <row r="62" spans="1:3" x14ac:dyDescent="0.25">
      <c r="A62" s="12" t="s">
        <v>1112</v>
      </c>
      <c r="B62" s="17"/>
      <c r="C62" s="23"/>
    </row>
    <row r="63" spans="1:3" x14ac:dyDescent="0.25">
      <c r="A63" s="12" t="s">
        <v>1195</v>
      </c>
      <c r="B63" s="17"/>
      <c r="C63" s="23"/>
    </row>
  </sheetData>
  <sheetProtection algorithmName="SHA-512" hashValue="RO3q+docqnGzP9xHkt7ugZfDi08uO0SJEguuVR6RVy8gBfiTP1Jd3OKfv00zZeDF9lFdl/vv2ECU1F64Zo6gWQ==" saltValue="xXTQzN8Dn1M1YA8cgmcSc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345</v>
      </c>
      <c r="D4" s="32">
        <v>337</v>
      </c>
      <c r="E4" s="33">
        <v>0</v>
      </c>
      <c r="F4" s="32">
        <v>523</v>
      </c>
      <c r="G4" s="32">
        <v>473</v>
      </c>
      <c r="H4" s="32">
        <v>172</v>
      </c>
      <c r="I4" s="32">
        <v>177</v>
      </c>
      <c r="J4" s="32">
        <v>0</v>
      </c>
      <c r="K4" s="32">
        <v>0</v>
      </c>
      <c r="L4" s="32">
        <v>0</v>
      </c>
      <c r="M4" s="32">
        <v>0</v>
      </c>
      <c r="N4" s="32">
        <v>9</v>
      </c>
      <c r="O4" s="32">
        <v>0</v>
      </c>
      <c r="P4" s="32">
        <v>673</v>
      </c>
    </row>
    <row r="5" spans="1:16" ht="45" x14ac:dyDescent="0.25">
      <c r="A5" s="47" t="s">
        <v>666</v>
      </c>
      <c r="B5" s="47" t="s">
        <v>667</v>
      </c>
      <c r="C5" s="14">
        <v>9</v>
      </c>
      <c r="D5" s="14">
        <v>4</v>
      </c>
      <c r="E5" s="31">
        <v>1</v>
      </c>
      <c r="F5" s="14">
        <v>3</v>
      </c>
      <c r="G5" s="14">
        <v>2</v>
      </c>
      <c r="H5" s="14">
        <v>3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5</v>
      </c>
      <c r="O5" s="14">
        <v>0</v>
      </c>
      <c r="P5" s="24">
        <v>3</v>
      </c>
    </row>
    <row r="6" spans="1:16" ht="33.75" x14ac:dyDescent="0.25">
      <c r="A6" s="47" t="s">
        <v>668</v>
      </c>
      <c r="B6" s="47" t="s">
        <v>669</v>
      </c>
      <c r="C6" s="14">
        <v>197</v>
      </c>
      <c r="D6" s="14">
        <v>191</v>
      </c>
      <c r="E6" s="31">
        <v>0</v>
      </c>
      <c r="F6" s="14">
        <v>314</v>
      </c>
      <c r="G6" s="14">
        <v>276</v>
      </c>
      <c r="H6" s="14">
        <v>83</v>
      </c>
      <c r="I6" s="14">
        <v>84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364</v>
      </c>
    </row>
    <row r="7" spans="1:16" ht="22.5" x14ac:dyDescent="0.25">
      <c r="A7" s="47" t="s">
        <v>670</v>
      </c>
      <c r="B7" s="47" t="s">
        <v>671</v>
      </c>
      <c r="C7" s="14">
        <v>25</v>
      </c>
      <c r="D7" s="14">
        <v>16</v>
      </c>
      <c r="E7" s="31">
        <v>0</v>
      </c>
      <c r="F7" s="14">
        <v>7</v>
      </c>
      <c r="G7" s="14">
        <v>7</v>
      </c>
      <c r="H7" s="14">
        <v>17</v>
      </c>
      <c r="I7" s="14">
        <v>13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16</v>
      </c>
    </row>
    <row r="8" spans="1:16" ht="33.75" x14ac:dyDescent="0.25">
      <c r="A8" s="47" t="s">
        <v>672</v>
      </c>
      <c r="B8" s="47" t="s">
        <v>673</v>
      </c>
      <c r="C8" s="14">
        <v>1</v>
      </c>
      <c r="D8" s="14">
        <v>2</v>
      </c>
      <c r="E8" s="31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7" t="s">
        <v>674</v>
      </c>
      <c r="B9" s="47" t="s">
        <v>675</v>
      </c>
      <c r="C9" s="14">
        <v>10</v>
      </c>
      <c r="D9" s="14">
        <v>12</v>
      </c>
      <c r="E9" s="31">
        <v>-1</v>
      </c>
      <c r="F9" s="14">
        <v>16</v>
      </c>
      <c r="G9" s="14">
        <v>16</v>
      </c>
      <c r="H9" s="14">
        <v>2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35</v>
      </c>
    </row>
    <row r="10" spans="1:16" ht="33.75" x14ac:dyDescent="0.25">
      <c r="A10" s="47" t="s">
        <v>676</v>
      </c>
      <c r="B10" s="47" t="s">
        <v>677</v>
      </c>
      <c r="C10" s="14">
        <v>102</v>
      </c>
      <c r="D10" s="14">
        <v>111</v>
      </c>
      <c r="E10" s="31">
        <v>-1</v>
      </c>
      <c r="F10" s="14">
        <v>182</v>
      </c>
      <c r="G10" s="14">
        <v>171</v>
      </c>
      <c r="H10" s="14">
        <v>67</v>
      </c>
      <c r="I10" s="14">
        <v>72</v>
      </c>
      <c r="J10" s="14">
        <v>0</v>
      </c>
      <c r="K10" s="14">
        <v>0</v>
      </c>
      <c r="L10" s="14">
        <v>0</v>
      </c>
      <c r="M10" s="14">
        <v>0</v>
      </c>
      <c r="N10" s="14">
        <v>4</v>
      </c>
      <c r="O10" s="14">
        <v>0</v>
      </c>
      <c r="P10" s="24">
        <v>254</v>
      </c>
    </row>
    <row r="11" spans="1:16" ht="45" x14ac:dyDescent="0.25">
      <c r="A11" s="47" t="s">
        <v>678</v>
      </c>
      <c r="B11" s="47" t="s">
        <v>679</v>
      </c>
      <c r="C11" s="14">
        <v>1</v>
      </c>
      <c r="D11" s="14">
        <v>1</v>
      </c>
      <c r="E11" s="31">
        <v>0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ljwTYXomo6fT8qOKDmbJcX4LDHQHfr2+0GLqVB3wYIo2HZqdfJEKXXwnOSfJ287W4s8nq0VZ6/d5SiNpG11LnA==" saltValue="WzExW0C5TpN03qNxSjhUl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2022-05-25T12:41:37Z</dcterms:created>
  <dcterms:modified xsi:type="dcterms:W3CDTF">2022-06-06T11:43:15Z</dcterms:modified>
</cp:coreProperties>
</file>