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6" documentId="13_ncr:1_{54FE50E5-B542-4C63-9039-8B4576380622}" xr6:coauthVersionLast="47" xr6:coauthVersionMax="47" xr10:uidLastSave="{8DBA5E55-C8EB-4A90-8061-B5DF5C05CB2C}"/>
  <workbookProtection workbookAlgorithmName="SHA-512" workbookHashValue="TlhN7zixZNMh0ohUZrmDjnM7irSHk9Xh8LwMtLtRfAJIatHCxx4z+AfRiermxdMQFS40akpFPNENvH102ivaJw==" workbookSaltValue="zkatLjREhTfFgIPZofCKL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L43" i="15" s="1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I43" i="15" s="1"/>
  <c r="H30" i="15"/>
  <c r="G30" i="15"/>
  <c r="F30" i="15"/>
  <c r="E30" i="15"/>
  <c r="D30" i="15"/>
  <c r="L29" i="15"/>
  <c r="K29" i="15"/>
  <c r="J29" i="15"/>
  <c r="I29" i="15"/>
  <c r="H29" i="15"/>
  <c r="H43" i="15" s="1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K43" i="15"/>
  <c r="J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E3D8AFD-8143-4319-83DD-1CB176BEE8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4C78E4C-1AB0-4277-A4A8-8E7BC3FED8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C7F961E-7D3D-4F47-91E9-C40CD19F26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5A24287-E17C-430F-9686-B585F65255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BD3128-4189-43B7-B764-77E9E044F4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FADA091-92F4-4E0B-A60A-EF583105D5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001EE63-0DEF-4D48-A022-95CB74DAB3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4C5098-25D7-4697-8595-E475239B5D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92887A7-9E02-45E6-8351-5F86605305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218959B-EFB5-413F-825E-DA950C3F2D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FB4777C-DF03-4CC3-966D-EF47091EC1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E773881-8778-4D75-8CCD-864511166C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8CAC352-8178-433D-8D06-3773ED2FA2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B44085-1142-4A3A-9BAC-E072F88FEF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757F3E-2DCF-451E-A0AC-8771C8D133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551074-87C6-4DC9-8948-D2ADAD159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1AFD4EA-B13A-4687-9B69-882CA723DD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C91E99-D647-4DF6-BFB4-05B8C052E3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D109C79-8349-4103-87C6-DC163C75AD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21DEF1-AA8B-4EBE-89BC-311972FC27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5B54822-53C7-4212-BAF2-C9EE601113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48601D8-6B9D-47AF-B6DA-8DDD285849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91D5232-526E-418A-8EEE-113FB60853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8333665-E0D6-4F4B-8944-C1697383DB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26ABFE8-3450-409E-9068-1F6FF595FB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34571DA-3BA0-4617-B427-E61A718AF6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4D568B6-DDEC-4242-A61D-385BC9BC03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C94F777-C15D-4873-B7E0-B7182E4F20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AA614F4-7DCB-4512-9B5F-F19527AC8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45396E0-AC61-4B82-B9E8-4A30A25CAD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A4024A7-B9FA-4ECE-AA48-92CCDCF19E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3418A92-D5FA-458F-9FEC-AFEDA53825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<sst xmlns="http://schemas.openxmlformats.org/spreadsheetml/2006/main" count="2995" uniqueCount="1826">
  <si>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</si>
  <si>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</si>
  <si>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</si>
  <si>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</si>
  <si>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</si>
  <si>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</si>
  <si>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Sevilla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</si>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</sst>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9C23961D-BA47-4EB6-9C6C-F106265257B9}"/>
    <cellStyle name="Normal" xfId="0" builtinId="0"/>
    <cellStyle name="Normal 2" xfId="1" xr:uid="{BB9A45EF-12DE-41B8-BCD9-1F9B4B3EE581}"/>
    <cellStyle name="Normal 3" xfId="3" xr:uid="{65EEB224-901B-46EC-BA98-9599F0E968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1D-4EBE-A7E1-419B81385A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1D-4EBE-A7E1-419B81385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12028</c:v>
                </c:pt>
                <c:pt idx="1">
                  <c:v>68758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D-4EBE-A7E1-419B8138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51-4B76-8408-DF17930756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51-4B76-8408-DF17930756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51-4B76-8408-DF179307560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120</c:v>
                </c:pt>
                <c:pt idx="1">
                  <c:v>2935</c:v>
                </c:pt>
                <c:pt idx="2">
                  <c:v>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1-4B76-8408-DF179307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2F-42BB-AFF9-C7017A213B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2F-42BB-AFF9-C7017A213B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2F-42BB-AFF9-C7017A213B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4025</c:v>
                </c:pt>
                <c:pt idx="1">
                  <c:v>375</c:v>
                </c:pt>
                <c:pt idx="2">
                  <c:v>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F-42BB-AFF9-C7017A21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4A-4CD4-89F6-29B16FC345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4A-4CD4-89F6-29B16FC34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151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A-4CD4-89F6-29B16FC3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34-459D-93A6-40E512D077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34-459D-93A6-40E512D077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14790</c:v>
                </c:pt>
                <c:pt idx="1">
                  <c:v>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59D-93A6-40E512D07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1950</c:v>
              </c:pt>
              <c:pt idx="1">
                <c:v>8840</c:v>
              </c:pt>
              <c:pt idx="2">
                <c:v>67</c:v>
              </c:pt>
              <c:pt idx="3">
                <c:v>15</c:v>
              </c:pt>
              <c:pt idx="4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3-A3C8-4EEA-859E-DE3A8EBD5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4497</c:v>
              </c:pt>
              <c:pt idx="1">
                <c:v>7075</c:v>
              </c:pt>
              <c:pt idx="2">
                <c:v>232</c:v>
              </c:pt>
              <c:pt idx="3">
                <c:v>71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5D3D-45AD-AD6A-1C591290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557</c:v>
              </c:pt>
              <c:pt idx="2">
                <c:v>142</c:v>
              </c:pt>
              <c:pt idx="3">
                <c:v>52</c:v>
              </c:pt>
              <c:pt idx="4">
                <c:v>150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19B-4D24-A033-8106407C1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244</c:v>
              </c:pt>
              <c:pt idx="1">
                <c:v>873</c:v>
              </c:pt>
              <c:pt idx="2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03-9973-4E62-8730-BB3B9DF5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8108</c:v>
              </c:pt>
              <c:pt idx="1">
                <c:v>68</c:v>
              </c:pt>
              <c:pt idx="2">
                <c:v>715</c:v>
              </c:pt>
              <c:pt idx="3">
                <c:v>156</c:v>
              </c:pt>
              <c:pt idx="4">
                <c:v>34</c:v>
              </c:pt>
              <c:pt idx="5">
                <c:v>1</c:v>
              </c:pt>
              <c:pt idx="6">
                <c:v>13</c:v>
              </c:pt>
              <c:pt idx="7">
                <c:v>54</c:v>
              </c:pt>
              <c:pt idx="8">
                <c:v>918</c:v>
              </c:pt>
              <c:pt idx="9">
                <c:v>216</c:v>
              </c:pt>
              <c:pt idx="10">
                <c:v>4150</c:v>
              </c:pt>
            </c:numLit>
          </c:val>
          <c:extLst>
            <c:ext xmlns:c16="http://schemas.microsoft.com/office/drawing/2014/chart" uri="{C3380CC4-5D6E-409C-BE32-E72D297353CC}">
              <c16:uniqueId val="{00000003-E45A-42AD-95A6-DC2C52E4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224</c:v>
              </c:pt>
              <c:pt idx="1">
                <c:v>1351</c:v>
              </c:pt>
              <c:pt idx="2">
                <c:v>1584</c:v>
              </c:pt>
              <c:pt idx="3">
                <c:v>214</c:v>
              </c:pt>
              <c:pt idx="4">
                <c:v>1279</c:v>
              </c:pt>
              <c:pt idx="5">
                <c:v>335</c:v>
              </c:pt>
              <c:pt idx="6">
                <c:v>597</c:v>
              </c:pt>
              <c:pt idx="7">
                <c:v>1235</c:v>
              </c:pt>
              <c:pt idx="8">
                <c:v>1155</c:v>
              </c:pt>
              <c:pt idx="9">
                <c:v>35</c:v>
              </c:pt>
              <c:pt idx="10">
                <c:v>85</c:v>
              </c:pt>
              <c:pt idx="1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9832-41D6-9E02-4723011F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F6-4E77-AE2A-DD8F3FD3D7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F6-4E77-AE2A-DD8F3FD3D7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F6-4E77-AE2A-DD8F3FD3D7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718</c:v>
                </c:pt>
                <c:pt idx="1">
                  <c:v>519</c:v>
                </c:pt>
                <c:pt idx="2">
                  <c:v>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6-4E77-AE2A-DD8F3FD3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14316</c:v>
              </c:pt>
              <c:pt idx="1">
                <c:v>4243</c:v>
              </c:pt>
              <c:pt idx="2">
                <c:v>1902</c:v>
              </c:pt>
              <c:pt idx="3">
                <c:v>662</c:v>
              </c:pt>
              <c:pt idx="4">
                <c:v>151</c:v>
              </c:pt>
              <c:pt idx="5">
                <c:v>230</c:v>
              </c:pt>
              <c:pt idx="6">
                <c:v>1054</c:v>
              </c:pt>
              <c:pt idx="7">
                <c:v>9202</c:v>
              </c:pt>
              <c:pt idx="8">
                <c:v>124</c:v>
              </c:pt>
              <c:pt idx="9">
                <c:v>181</c:v>
              </c:pt>
              <c:pt idx="10">
                <c:v>450</c:v>
              </c:pt>
              <c:pt idx="11">
                <c:v>1303</c:v>
              </c:pt>
              <c:pt idx="12">
                <c:v>341</c:v>
              </c:pt>
              <c:pt idx="13">
                <c:v>171</c:v>
              </c:pt>
              <c:pt idx="14">
                <c:v>1100</c:v>
              </c:pt>
              <c:pt idx="15">
                <c:v>346</c:v>
              </c:pt>
              <c:pt idx="16">
                <c:v>31428</c:v>
              </c:pt>
              <c:pt idx="17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9CBE-436D-A1C1-8951944CD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77</c:v>
              </c:pt>
              <c:pt idx="1">
                <c:v>1539</c:v>
              </c:pt>
              <c:pt idx="2">
                <c:v>247</c:v>
              </c:pt>
              <c:pt idx="3">
                <c:v>484</c:v>
              </c:pt>
              <c:pt idx="4">
                <c:v>3068</c:v>
              </c:pt>
              <c:pt idx="5">
                <c:v>287</c:v>
              </c:pt>
              <c:pt idx="6">
                <c:v>206</c:v>
              </c:pt>
              <c:pt idx="7">
                <c:v>428</c:v>
              </c:pt>
              <c:pt idx="8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84E6-4374-BA21-5D4BDEF8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140</c:v>
              </c:pt>
              <c:pt idx="1">
                <c:v>473</c:v>
              </c:pt>
              <c:pt idx="2">
                <c:v>197</c:v>
              </c:pt>
              <c:pt idx="3">
                <c:v>433</c:v>
              </c:pt>
              <c:pt idx="4">
                <c:v>11</c:v>
              </c:pt>
              <c:pt idx="5">
                <c:v>16</c:v>
              </c:pt>
              <c:pt idx="6">
                <c:v>408</c:v>
              </c:pt>
              <c:pt idx="7">
                <c:v>2733</c:v>
              </c:pt>
              <c:pt idx="8">
                <c:v>30</c:v>
              </c:pt>
              <c:pt idx="9">
                <c:v>27</c:v>
              </c:pt>
              <c:pt idx="10">
                <c:v>195</c:v>
              </c:pt>
              <c:pt idx="11">
                <c:v>199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E6BF-49DA-8C24-35DB58C8B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793</c:v>
              </c:pt>
              <c:pt idx="1">
                <c:v>856</c:v>
              </c:pt>
              <c:pt idx="2">
                <c:v>263</c:v>
              </c:pt>
              <c:pt idx="3">
                <c:v>164</c:v>
              </c:pt>
              <c:pt idx="4">
                <c:v>651</c:v>
              </c:pt>
              <c:pt idx="5">
                <c:v>3310</c:v>
              </c:pt>
              <c:pt idx="6">
                <c:v>89</c:v>
              </c:pt>
              <c:pt idx="7">
                <c:v>405</c:v>
              </c:pt>
              <c:pt idx="8">
                <c:v>1112</c:v>
              </c:pt>
              <c:pt idx="9">
                <c:v>210</c:v>
              </c:pt>
              <c:pt idx="10">
                <c:v>106</c:v>
              </c:pt>
              <c:pt idx="11">
                <c:v>670</c:v>
              </c:pt>
              <c:pt idx="12">
                <c:v>358</c:v>
              </c:pt>
              <c:pt idx="13">
                <c:v>827</c:v>
              </c:pt>
              <c:pt idx="14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0C5C-4B52-8BB6-093191D0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678</c:v>
              </c:pt>
              <c:pt idx="1">
                <c:v>109</c:v>
              </c:pt>
              <c:pt idx="2">
                <c:v>336</c:v>
              </c:pt>
              <c:pt idx="3">
                <c:v>111</c:v>
              </c:pt>
              <c:pt idx="4">
                <c:v>402</c:v>
              </c:pt>
              <c:pt idx="5">
                <c:v>2435</c:v>
              </c:pt>
              <c:pt idx="6">
                <c:v>312</c:v>
              </c:pt>
              <c:pt idx="7">
                <c:v>1008</c:v>
              </c:pt>
              <c:pt idx="8">
                <c:v>159</c:v>
              </c:pt>
              <c:pt idx="9">
                <c:v>163</c:v>
              </c:pt>
              <c:pt idx="10">
                <c:v>484</c:v>
              </c:pt>
              <c:pt idx="11">
                <c:v>377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C731-469E-963D-818168D3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</c:v>
              </c:pt>
              <c:pt idx="1">
                <c:v>4</c:v>
              </c:pt>
              <c:pt idx="2">
                <c:v>1</c:v>
              </c:pt>
              <c:pt idx="3">
                <c:v>38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DD-4281-8052-25F4D05E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45</c:v>
              </c:pt>
              <c:pt idx="1">
                <c:v>5</c:v>
              </c:pt>
              <c:pt idx="2">
                <c:v>9</c:v>
              </c:pt>
              <c:pt idx="3">
                <c:v>98</c:v>
              </c:pt>
              <c:pt idx="4">
                <c:v>6</c:v>
              </c:pt>
              <c:pt idx="5">
                <c:v>5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FB2-4294-96CC-46155DFE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Falsedades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F70-4BEF-BFC3-9E7BDFBE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8A-4303-BD08-AE1595C7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Aux!$F$2:$F$14</c:f>
              <c:strCache>
                <c:ptCount val="13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Incendios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82</c:v>
              </c:pt>
              <c:pt idx="1">
                <c:v>89</c:v>
              </c:pt>
              <c:pt idx="2">
                <c:v>32</c:v>
              </c:pt>
              <c:pt idx="3">
                <c:v>17</c:v>
              </c:pt>
              <c:pt idx="4">
                <c:v>292</c:v>
              </c:pt>
              <c:pt idx="5">
                <c:v>140</c:v>
              </c:pt>
              <c:pt idx="6">
                <c:v>47</c:v>
              </c:pt>
              <c:pt idx="7">
                <c:v>54</c:v>
              </c:pt>
              <c:pt idx="8">
                <c:v>25</c:v>
              </c:pt>
              <c:pt idx="9">
                <c:v>25</c:v>
              </c:pt>
              <c:pt idx="10">
                <c:v>35</c:v>
              </c:pt>
              <c:pt idx="11">
                <c:v>29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F58D-48E7-819F-714D8CE7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AD-4B90-8976-5BA7741840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AD-4B90-8976-5BA7741840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4220</c:v>
                </c:pt>
                <c:pt idx="1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D-4B90-8976-5BA77418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Leyes especiales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23</c:v>
              </c:pt>
              <c:pt idx="2">
                <c:v>3</c:v>
              </c:pt>
              <c:pt idx="3">
                <c:v>13</c:v>
              </c:pt>
              <c:pt idx="4">
                <c:v>194</c:v>
              </c:pt>
              <c:pt idx="5">
                <c:v>1</c:v>
              </c:pt>
              <c:pt idx="6">
                <c:v>9</c:v>
              </c:pt>
              <c:pt idx="7">
                <c:v>59</c:v>
              </c:pt>
              <c:pt idx="8">
                <c:v>3</c:v>
              </c:pt>
              <c:pt idx="9">
                <c:v>30</c:v>
              </c:pt>
              <c:pt idx="10">
                <c:v>3</c:v>
              </c:pt>
              <c:pt idx="11">
                <c:v>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8A1-473C-9F64-2DC0F9083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889</c:v>
              </c:pt>
              <c:pt idx="1">
                <c:v>768</c:v>
              </c:pt>
              <c:pt idx="2">
                <c:v>552</c:v>
              </c:pt>
              <c:pt idx="3">
                <c:v>143</c:v>
              </c:pt>
              <c:pt idx="4">
                <c:v>314</c:v>
              </c:pt>
              <c:pt idx="5">
                <c:v>2609</c:v>
              </c:pt>
              <c:pt idx="6">
                <c:v>57</c:v>
              </c:pt>
              <c:pt idx="7">
                <c:v>270</c:v>
              </c:pt>
              <c:pt idx="8">
                <c:v>4176</c:v>
              </c:pt>
              <c:pt idx="9">
                <c:v>162</c:v>
              </c:pt>
              <c:pt idx="10">
                <c:v>106</c:v>
              </c:pt>
              <c:pt idx="11">
                <c:v>717</c:v>
              </c:pt>
              <c:pt idx="12">
                <c:v>589</c:v>
              </c:pt>
              <c:pt idx="13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EAD9-486E-B9B3-15C473FFF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3.3108661417322834E-3"/>
          <c:w val="0.31822244094488189"/>
          <c:h val="0.996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3B-4D6F-A767-7D9AD1D80B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3B-4D6F-A767-7D9AD1D80B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3B-4D6F-A767-7D9AD1D80B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43B-4D6F-A767-7D9AD1D80B3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3B-4D6F-A767-7D9AD1D80B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D6F-A767-7D9AD1D80B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12</c:v>
                </c:pt>
                <c:pt idx="1">
                  <c:v>158</c:v>
                </c:pt>
                <c:pt idx="2">
                  <c:v>0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3B-4D6F-A767-7D9AD1D8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A4-4C6E-AC19-F68B5A2CE6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A4-4C6E-AC19-F68B5A2CE6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A4-4C6E-AC19-F68B5A2CE6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A4-4C6E-AC19-F68B5A2CE6E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A4-4C6E-AC19-F68B5A2CE6E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4-4C6E-AC19-F68B5A2CE6E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A4-4C6E-AC19-F68B5A2CE6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4-4C6E-AC19-F68B5A2CE6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A4-4C6E-AC19-F68B5A2CE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59</c:v>
                </c:pt>
                <c:pt idx="1">
                  <c:v>11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A4-4C6E-AC19-F68B5A2CE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4052</c:v>
              </c:pt>
              <c:pt idx="1">
                <c:v>372</c:v>
              </c:pt>
              <c:pt idx="2">
                <c:v>140</c:v>
              </c:pt>
              <c:pt idx="3">
                <c:v>3546</c:v>
              </c:pt>
              <c:pt idx="4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B3E7-4DF9-A7C6-AE097930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924</c:v>
              </c:pt>
              <c:pt idx="1">
                <c:v>172</c:v>
              </c:pt>
              <c:pt idx="2">
                <c:v>5</c:v>
              </c:pt>
              <c:pt idx="3">
                <c:v>682</c:v>
              </c:pt>
              <c:pt idx="4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E035-42CF-ADC3-D4B9DBDE2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102</c:v>
              </c:pt>
              <c:pt idx="2">
                <c:v>465</c:v>
              </c:pt>
            </c:numLit>
          </c:val>
          <c:extLst>
            <c:ext xmlns:c16="http://schemas.microsoft.com/office/drawing/2014/chart" uri="{C3380CC4-5D6E-409C-BE32-E72D297353CC}">
              <c16:uniqueId val="{00000000-6E3B-4606-A796-2CCD2888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3E7-44AA-B87D-50E6ECC1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716</c:v>
              </c:pt>
              <c:pt idx="1">
                <c:v>192</c:v>
              </c:pt>
              <c:pt idx="2">
                <c:v>357</c:v>
              </c:pt>
              <c:pt idx="3">
                <c:v>6</c:v>
              </c:pt>
              <c:pt idx="4">
                <c:v>10</c:v>
              </c:pt>
              <c:pt idx="5">
                <c:v>26</c:v>
              </c:pt>
              <c:pt idx="6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8656-4727-BF9E-FB1620B8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</c:v>
              </c:pt>
              <c:pt idx="1">
                <c:v>1032</c:v>
              </c:pt>
              <c:pt idx="2">
                <c:v>49</c:v>
              </c:pt>
              <c:pt idx="3">
                <c:v>177</c:v>
              </c:pt>
              <c:pt idx="4">
                <c:v>106</c:v>
              </c:pt>
              <c:pt idx="5">
                <c:v>166</c:v>
              </c:pt>
              <c:pt idx="6">
                <c:v>346</c:v>
              </c:pt>
              <c:pt idx="7">
                <c:v>185</c:v>
              </c:pt>
              <c:pt idx="8">
                <c:v>40</c:v>
              </c:pt>
              <c:pt idx="9">
                <c:v>5</c:v>
              </c:pt>
              <c:pt idx="10">
                <c:v>8</c:v>
              </c:pt>
              <c:pt idx="11">
                <c:v>207</c:v>
              </c:pt>
              <c:pt idx="12">
                <c:v>524</c:v>
              </c:pt>
              <c:pt idx="13">
                <c:v>40</c:v>
              </c:pt>
              <c:pt idx="14">
                <c:v>1102</c:v>
              </c:pt>
              <c:pt idx="15">
                <c:v>45</c:v>
              </c:pt>
              <c:pt idx="1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245-4743-85E7-BF17186F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D-4C8C-8196-16280858AD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AD-4C8C-8196-16280858AD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6660</c:v>
                </c:pt>
                <c:pt idx="1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D-4C8C-8196-16280858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Sustracción internacional de menores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173</c:v>
              </c:pt>
              <c:pt idx="1">
                <c:v>1083</c:v>
              </c:pt>
              <c:pt idx="2">
                <c:v>45</c:v>
              </c:pt>
              <c:pt idx="3">
                <c:v>2</c:v>
              </c:pt>
              <c:pt idx="4">
                <c:v>74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9C-45BE-84EA-3E0A5D5E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B9-4A2B-88BF-4A35D41BDE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B9-4A2B-88BF-4A35D41BDE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69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9-4A2B-88BF-4A35D41B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15-41A9-A3C6-EA84567C9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15-41A9-A3C6-EA84567C9E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15-41A9-A3C6-EA84567C9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15-41A9-A3C6-EA84567C9EA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18</c:v>
                </c:pt>
                <c:pt idx="1">
                  <c:v>27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15-41A9-A3C6-EA84567C9E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595</c:v>
              </c:pt>
              <c:pt idx="1">
                <c:v>13</c:v>
              </c:pt>
              <c:pt idx="2">
                <c:v>1</c:v>
              </c:pt>
              <c:pt idx="3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021-4B73-A116-11D9CC17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229</c:v>
              </c:pt>
              <c:pt idx="1">
                <c:v>20</c:v>
              </c:pt>
              <c:pt idx="2">
                <c:v>1</c:v>
              </c:pt>
              <c:pt idx="3">
                <c:v>4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AE1-46F4-A59F-2062C749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24</c:v>
              </c:pt>
              <c:pt idx="2">
                <c:v>42</c:v>
              </c:pt>
              <c:pt idx="3">
                <c:v>61</c:v>
              </c:pt>
              <c:pt idx="4">
                <c:v>304</c:v>
              </c:pt>
              <c:pt idx="5">
                <c:v>143</c:v>
              </c:pt>
              <c:pt idx="6">
                <c:v>86</c:v>
              </c:pt>
              <c:pt idx="7">
                <c:v>3</c:v>
              </c:pt>
              <c:pt idx="8">
                <c:v>4</c:v>
              </c:pt>
              <c:pt idx="9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E423-4A7C-80E5-42045AA0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91</c:v>
              </c:pt>
              <c:pt idx="1">
                <c:v>85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0CA-431A-879C-3D1847786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5C-4878-80E9-8FE94C21FE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5C-4878-80E9-8FE94C21FE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253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C-4878-80E9-8FE94C21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E4-42A4-AAFF-56F7CE8B26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E4-42A4-AAFF-56F7CE8B26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E4-42A4-AAFF-56F7CE8B26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E4-42A4-AAFF-56F7CE8B26D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4-42A4-AAFF-56F7CE8B2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281</c:v>
                </c:pt>
                <c:pt idx="1">
                  <c:v>167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E4-42A4-AAFF-56F7CE8B2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3979</c:v>
              </c:pt>
              <c:pt idx="1">
                <c:v>33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698</c:v>
              </c:pt>
            </c:numLit>
          </c:val>
          <c:extLst>
            <c:ext xmlns:c16="http://schemas.microsoft.com/office/drawing/2014/chart" uri="{C3380CC4-5D6E-409C-BE32-E72D297353CC}">
              <c16:uniqueId val="{00000000-B159-4AE1-99DA-12D94AEF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C7-4B76-9849-6AFEA6F30A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C7-4B76-9849-6AFEA6F30A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3685</c:v>
                </c:pt>
                <c:pt idx="1">
                  <c:v>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7-4B76-9849-6AFEA6F3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724</c:v>
              </c:pt>
              <c:pt idx="1">
                <c:v>93</c:v>
              </c:pt>
              <c:pt idx="2">
                <c:v>5</c:v>
              </c:pt>
              <c:pt idx="3">
                <c:v>4</c:v>
              </c:pt>
              <c:pt idx="4">
                <c:v>2</c:v>
              </c:pt>
              <c:pt idx="5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0A4A-431D-A70B-627E4E541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18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F2-4F26-A860-7DD4C240B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52</c:v>
              </c:pt>
              <c:pt idx="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2228-453C-8B09-2F126E51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92</c:v>
              </c:pt>
              <c:pt idx="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E19E-4A32-8FA2-7163E2E3F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369</c:v>
              </c:pt>
              <c:pt idx="1">
                <c:v>289</c:v>
              </c:pt>
              <c:pt idx="2">
                <c:v>58</c:v>
              </c:pt>
              <c:pt idx="3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4725-43B3-BE14-BBABD7E53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9052-441F-8CF9-5E29F932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268-4676-987D-4CC35F300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490</c:v>
              </c:pt>
              <c:pt idx="2">
                <c:v>61</c:v>
              </c:pt>
              <c:pt idx="3">
                <c:v>3</c:v>
              </c:pt>
              <c:pt idx="4">
                <c:v>3</c:v>
              </c:pt>
              <c:pt idx="5">
                <c:v>710</c:v>
              </c:pt>
              <c:pt idx="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C04E-49D0-82AD-CB974B142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2C-43E7-B4D5-831CD9130B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2C-43E7-B4D5-831CD9130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243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C-43E7-B4D5-831CD913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1601</c:v>
              </c:pt>
              <c:pt idx="2">
                <c:v>30</c:v>
              </c:pt>
              <c:pt idx="3">
                <c:v>4</c:v>
              </c:pt>
              <c:pt idx="4">
                <c:v>13</c:v>
              </c:pt>
              <c:pt idx="5">
                <c:v>1412</c:v>
              </c:pt>
            </c:numLit>
          </c:val>
          <c:extLst>
            <c:ext xmlns:c16="http://schemas.microsoft.com/office/drawing/2014/chart" uri="{C3380CC4-5D6E-409C-BE32-E72D297353CC}">
              <c16:uniqueId val="{00000000-8642-4426-9D59-5D8D1C30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1365</c:v>
              </c:pt>
              <c:pt idx="2">
                <c:v>34</c:v>
              </c:pt>
              <c:pt idx="3">
                <c:v>3</c:v>
              </c:pt>
              <c:pt idx="4">
                <c:v>31</c:v>
              </c:pt>
              <c:pt idx="5">
                <c:v>1291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CC-4470-B37F-CADA51C7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395</c:v>
              </c:pt>
              <c:pt idx="2">
                <c:v>55</c:v>
              </c:pt>
              <c:pt idx="3">
                <c:v>4</c:v>
              </c:pt>
              <c:pt idx="4">
                <c:v>5</c:v>
              </c:pt>
              <c:pt idx="5">
                <c:v>649</c:v>
              </c:pt>
            </c:numLit>
          </c:val>
          <c:extLst>
            <c:ext xmlns:c16="http://schemas.microsoft.com/office/drawing/2014/chart" uri="{C3380CC4-5D6E-409C-BE32-E72D297353CC}">
              <c16:uniqueId val="{00000000-8142-44BD-9AAC-A3C533FF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324</c:v>
              </c:pt>
              <c:pt idx="2">
                <c:v>65</c:v>
              </c:pt>
              <c:pt idx="3">
                <c:v>4</c:v>
              </c:pt>
              <c:pt idx="4">
                <c:v>26</c:v>
              </c:pt>
              <c:pt idx="5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0-1C56-4E79-8D55-80D1C88F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85-4C6E-94C0-4F5678C96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2B41-404C-BB57-3EB170E7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42-41AF-9B67-61B760F2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2016</c:v>
              </c:pt>
              <c:pt idx="2">
                <c:v>110</c:v>
              </c:pt>
              <c:pt idx="3">
                <c:v>3</c:v>
              </c:pt>
              <c:pt idx="4">
                <c:v>78</c:v>
              </c:pt>
              <c:pt idx="5">
                <c:v>1962</c:v>
              </c:pt>
            </c:numLit>
          </c:val>
          <c:extLst>
            <c:ext xmlns:c16="http://schemas.microsoft.com/office/drawing/2014/chart" uri="{C3380CC4-5D6E-409C-BE32-E72D297353CC}">
              <c16:uniqueId val="{00000000-C5A9-48B0-8378-387BAB03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142</c:v>
              </c:pt>
              <c:pt idx="2">
                <c:v>4</c:v>
              </c:pt>
              <c:pt idx="3">
                <c:v>21</c:v>
              </c:pt>
              <c:pt idx="4">
                <c:v>54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0E15-468D-8011-999B3097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3</c:v>
              </c:pt>
              <c:pt idx="2">
                <c:v>218</c:v>
              </c:pt>
              <c:pt idx="3">
                <c:v>8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E342-4DAD-A5DF-466EEBAF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88-458E-9089-74EB9D0C87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88-458E-9089-74EB9D0C87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318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8-458E-9089-74EB9D0C8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25</c:v>
              </c:pt>
              <c:pt idx="2">
                <c:v>3</c:v>
              </c:pt>
              <c:pt idx="3">
                <c:v>11</c:v>
              </c:pt>
              <c:pt idx="4">
                <c:v>3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5429-4D60-A9EA-07ADEC40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454-41EC-8D8D-2BB1947F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8F-4325-9727-8AEDE6E55F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8F-4325-9727-8AEDE6E55F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8F-4325-9727-8AEDE6E55FDD}"/>
              </c:ext>
            </c:extLst>
          </c:dPt>
          <c:dLbls>
            <c:dLbl>
              <c:idx val="2"/>
              <c:layout>
                <c:manualLayout>
                  <c:x val="4.3504304168213985E-2"/>
                  <c:y val="-7.529178533534372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8F-4325-9727-8AEDE6E55FD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389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F-4325-9727-8AEDE6E5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B0-45BA-9436-FBE32172A6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B0-45BA-9436-FBE32172A6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2621</c:v>
                </c:pt>
                <c:pt idx="1">
                  <c:v>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0-45BA-9436-FBE32172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9524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4B43B26-B3A5-4912-88D5-147E88744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F509335-D5F1-4D4E-92EF-059B5FC4B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A070981-8497-431C-BB68-2F0BE4C81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21</xdr:row>
      <xdr:rowOff>104775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2BF65AE-7420-405B-98C0-2B0EAFD85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5895349-0D1D-46D5-A1FB-CEA346674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A1FD224-4F17-4C8E-9FFA-4D351BB1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94E7FA1-DAD6-415D-8A68-9F97E88A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D5A6C67-840D-47C3-82BC-605940366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81815E4-0C61-47C1-A84B-16E2B604C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503FB6F-DCD3-4DA8-8459-B7099CBCD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70DB297-6003-41A1-BA2C-23AC44988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20</xdr:row>
      <xdr:rowOff>152399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580C3C4-ECA2-43CE-BD1A-636BE780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FF0D52-B28C-45C5-AF1B-7F4CBE494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3CCF6E-B47E-41F3-B694-333EC85AA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4B878E2-27A7-446A-A3C1-7FD7A2DC9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EEB456B-C2A4-4918-AE8D-66E2F7E4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01F75DB-907D-4529-A772-DCE479D29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CAF148E-89CC-45D4-8BD3-74E5BFB98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DB29B8C-3137-4FA6-B900-FE779DDF8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5CE23EE-BD52-427B-8FF0-9AA959E48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A1FAEFD-CB5B-478B-8F08-DC4CCE98E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838BEE7-729E-45FD-BADA-CE9731E22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81D9117-0B1D-4800-875C-42525E8F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DF6AF09-648C-41C0-94A9-D0B04DE99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E12DC57-D044-4E70-B5FB-5A93BF845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CDDC822-BA78-47FA-B899-3CFA4EC4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F233119-AE6C-4FA9-95CA-09A9EDC66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E0616F8-1237-4EA3-A985-A7AAD82AB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5CB2846-D70C-454A-AA45-E61EF6C9E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FE4F85B-2055-46C2-9D72-EA8CD34A8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DD115CF-9F1C-4A10-B419-AF980AA88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16A2ADC-324D-4F93-8BEC-8FD50E13B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9E951F3-D0DB-4DB7-B866-BE439C96C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6D16ADB-45A1-45CB-98F5-34ABA9169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8499669-F1AE-4DD1-8998-D9113D7EF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527050</xdr:colOff>
      <xdr:row>6</xdr:row>
      <xdr:rowOff>142875</xdr:rowOff>
    </xdr:from>
    <xdr:to>
      <xdr:col>22</xdr:col>
      <xdr:colOff>209550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F067BAA-D3BC-4C56-8D43-D44E882E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6E0BD73-B303-4B11-842B-DECDD88BE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203200</xdr:rowOff>
    </xdr:from>
    <xdr:to>
      <xdr:col>60</xdr:col>
      <xdr:colOff>457200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54128AB-D201-487D-AA95-0BD706614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3D5E51B-99C8-4DCE-A1DE-E90577511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22</xdr:row>
      <xdr:rowOff>66675</xdr:rowOff>
    </xdr:from>
    <xdr:to>
      <xdr:col>73</xdr:col>
      <xdr:colOff>73025</xdr:colOff>
      <xdr:row>39</xdr:row>
      <xdr:rowOff>123825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FE33223-5870-4016-8ABF-E17CC87D3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C7F4D2F-63E5-4453-84D5-84357C56F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0A329DC-6630-439F-9634-7E07192FD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5629469-B431-4455-8A41-DAF289974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534E58C-A6E1-4E12-8288-1E514FDA6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3652B25-90FA-4EFF-B9B0-8B044CFCB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C9E54B3-899B-41F6-AE3B-CF96A9EA4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7AE8B28-C4F9-4498-823E-82AB50EB8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3A9FB47-3697-40E1-ADCB-AFE19BA92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2297575-F4EA-47B8-82C7-28F48E78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8047170-56EE-4633-9FCD-743B5F785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DDF7F1C-8F15-4BEB-BBF7-F8CB04A4A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9CE8977-C7F4-4CE2-AA0C-A18F16ACD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2F98787-B39B-4399-81C8-F7FA1D640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3F711FE-2487-40C7-A039-56930D364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3C0EFFF-D9AE-4AE0-B4DD-338D5C3B8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2D2505B-E5FB-471A-90C0-E0AAB8550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71CB44A-CF2A-4393-A941-E7AEF176E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C4B566F-9C3E-4DC0-B1E1-9534A7817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4178E2E-2EB2-43CD-A09C-7601D13F7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1D90AF2-FBDB-4B66-84F0-565069E89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4D0F37C-ED83-4EB8-8FC2-B5123BFD0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76C700D-6BEF-4FB8-9C5A-65B384079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B60AB95-26C2-469C-9357-B3FE4CE15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25267946-563F-4EAA-B2B3-75376A76F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66FF98DA-71A4-4038-A1B8-5E733F92E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C7BAD86E-94DE-4492-9B15-1534ECEF3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10AE3FF5-5F0F-4347-9D52-01EBDE914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E983F24-897F-4F70-A154-5F22B0D12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CBB21DE-BF5F-470D-81F4-28DF6D63B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170F657-0561-430B-9A4F-E61A1396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F19B6E5-97F1-44FC-B9A6-CE0AC1E5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3Fg7bHeoSstFc9LB1rgceQHZ7uZDKVmB9ACIs3tXkhBY8j8pnfqkkRhnPFMh96LvzsUBFVvQ9h9/b2TY7iNbiQ==" saltValue="5TsdfufIdBaHkg3V4WemO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19</v>
      </c>
      <c r="D5" s="14">
        <v>4</v>
      </c>
      <c r="E5" s="24">
        <v>13</v>
      </c>
    </row>
    <row r="6" spans="1:5" x14ac:dyDescent="0.25">
      <c r="A6" s="22" t="s">
        <v>1204</v>
      </c>
      <c r="B6" s="17"/>
      <c r="C6" s="14">
        <v>142</v>
      </c>
      <c r="D6" s="14">
        <v>75</v>
      </c>
      <c r="E6" s="24">
        <v>46</v>
      </c>
    </row>
    <row r="7" spans="1:5" x14ac:dyDescent="0.25">
      <c r="A7" s="22" t="s">
        <v>1205</v>
      </c>
      <c r="B7" s="17"/>
      <c r="C7" s="14">
        <v>4</v>
      </c>
      <c r="D7" s="14">
        <v>0</v>
      </c>
      <c r="E7" s="24">
        <v>6</v>
      </c>
    </row>
    <row r="8" spans="1:5" x14ac:dyDescent="0.25">
      <c r="A8" s="22" t="s">
        <v>1206</v>
      </c>
      <c r="B8" s="17"/>
      <c r="C8" s="14">
        <v>21</v>
      </c>
      <c r="D8" s="14">
        <v>7</v>
      </c>
      <c r="E8" s="24">
        <v>10</v>
      </c>
    </row>
    <row r="9" spans="1:5" x14ac:dyDescent="0.25">
      <c r="A9" s="22" t="s">
        <v>635</v>
      </c>
      <c r="B9" s="17"/>
      <c r="C9" s="14">
        <v>54</v>
      </c>
      <c r="D9" s="14">
        <v>3</v>
      </c>
      <c r="E9" s="24">
        <v>518</v>
      </c>
    </row>
    <row r="10" spans="1:5" x14ac:dyDescent="0.25">
      <c r="A10" s="22" t="s">
        <v>1207</v>
      </c>
      <c r="B10" s="17"/>
      <c r="C10" s="14">
        <v>9</v>
      </c>
      <c r="D10" s="14">
        <v>2</v>
      </c>
      <c r="E10" s="24">
        <v>6</v>
      </c>
    </row>
    <row r="11" spans="1:5" x14ac:dyDescent="0.25">
      <c r="A11" s="196" t="s">
        <v>976</v>
      </c>
      <c r="B11" s="197"/>
      <c r="C11" s="32">
        <v>249</v>
      </c>
      <c r="D11" s="32">
        <v>91</v>
      </c>
      <c r="E11" s="32">
        <v>599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25</v>
      </c>
    </row>
    <row r="15" spans="1:5" x14ac:dyDescent="0.25">
      <c r="A15" s="22" t="s">
        <v>1210</v>
      </c>
      <c r="B15" s="17"/>
      <c r="C15" s="24">
        <v>0</v>
      </c>
    </row>
    <row r="16" spans="1:5" x14ac:dyDescent="0.25">
      <c r="A16" s="22" t="s">
        <v>1211</v>
      </c>
      <c r="B16" s="17"/>
      <c r="C16" s="24">
        <v>0</v>
      </c>
    </row>
    <row r="17" spans="1:3" x14ac:dyDescent="0.25">
      <c r="A17" s="196" t="s">
        <v>976</v>
      </c>
      <c r="B17" s="197"/>
      <c r="C17" s="32">
        <v>25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23</v>
      </c>
    </row>
    <row r="22" spans="1:3" x14ac:dyDescent="0.25">
      <c r="A22" s="22" t="s">
        <v>1204</v>
      </c>
      <c r="B22" s="17"/>
      <c r="C22" s="24">
        <v>62</v>
      </c>
    </row>
    <row r="23" spans="1:3" x14ac:dyDescent="0.25">
      <c r="A23" s="22" t="s">
        <v>1205</v>
      </c>
      <c r="B23" s="17"/>
      <c r="C23" s="24">
        <v>6</v>
      </c>
    </row>
    <row r="24" spans="1:3" x14ac:dyDescent="0.25">
      <c r="A24" s="22" t="s">
        <v>1206</v>
      </c>
      <c r="B24" s="17"/>
      <c r="C24" s="24">
        <v>16</v>
      </c>
    </row>
    <row r="25" spans="1:3" x14ac:dyDescent="0.25">
      <c r="A25" s="22" t="s">
        <v>635</v>
      </c>
      <c r="B25" s="17"/>
      <c r="C25" s="24">
        <v>18</v>
      </c>
    </row>
    <row r="26" spans="1:3" x14ac:dyDescent="0.25">
      <c r="A26" s="22" t="s">
        <v>1207</v>
      </c>
      <c r="B26" s="17"/>
      <c r="C26" s="24">
        <v>43</v>
      </c>
    </row>
    <row r="27" spans="1:3" x14ac:dyDescent="0.25">
      <c r="A27" s="196" t="s">
        <v>976</v>
      </c>
      <c r="B27" s="197"/>
      <c r="C27" s="32">
        <v>168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13</v>
      </c>
    </row>
    <row r="32" spans="1:3" x14ac:dyDescent="0.25">
      <c r="A32" s="22" t="s">
        <v>1048</v>
      </c>
      <c r="B32" s="17"/>
      <c r="C32" s="24">
        <v>3</v>
      </c>
    </row>
    <row r="33" spans="1:3" x14ac:dyDescent="0.25">
      <c r="A33" s="22" t="s">
        <v>1213</v>
      </c>
      <c r="B33" s="17"/>
      <c r="C33" s="24">
        <v>218</v>
      </c>
    </row>
    <row r="34" spans="1:3" x14ac:dyDescent="0.25">
      <c r="A34" s="22" t="s">
        <v>1146</v>
      </c>
      <c r="B34" s="17"/>
      <c r="C34" s="24">
        <v>8</v>
      </c>
    </row>
    <row r="35" spans="1:3" x14ac:dyDescent="0.25">
      <c r="A35" s="22" t="s">
        <v>1214</v>
      </c>
      <c r="B35" s="17"/>
      <c r="C35" s="24">
        <v>82</v>
      </c>
    </row>
    <row r="36" spans="1:3" x14ac:dyDescent="0.25">
      <c r="A36" s="22" t="s">
        <v>1050</v>
      </c>
      <c r="B36" s="17"/>
      <c r="C36" s="24">
        <v>0</v>
      </c>
    </row>
    <row r="37" spans="1:3" x14ac:dyDescent="0.25">
      <c r="A37" s="22" t="s">
        <v>1051</v>
      </c>
      <c r="B37" s="17"/>
      <c r="C37" s="24">
        <v>0</v>
      </c>
    </row>
    <row r="38" spans="1:3" x14ac:dyDescent="0.25">
      <c r="A38" s="22" t="s">
        <v>1109</v>
      </c>
      <c r="B38" s="17"/>
      <c r="C38" s="24">
        <v>0</v>
      </c>
    </row>
    <row r="39" spans="1:3" x14ac:dyDescent="0.25">
      <c r="A39" s="22" t="s">
        <v>1110</v>
      </c>
      <c r="B39" s="17"/>
      <c r="C39" s="24">
        <v>0</v>
      </c>
    </row>
    <row r="40" spans="1:3" x14ac:dyDescent="0.25">
      <c r="A40" s="196" t="s">
        <v>976</v>
      </c>
      <c r="B40" s="197"/>
      <c r="C40" s="32">
        <v>324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5</v>
      </c>
    </row>
    <row r="45" spans="1:3" x14ac:dyDescent="0.25">
      <c r="A45" s="22" t="s">
        <v>1204</v>
      </c>
      <c r="B45" s="17"/>
      <c r="C45" s="24">
        <v>25</v>
      </c>
    </row>
    <row r="46" spans="1:3" x14ac:dyDescent="0.25">
      <c r="A46" s="22" t="s">
        <v>1205</v>
      </c>
      <c r="B46" s="17"/>
      <c r="C46" s="24">
        <v>2</v>
      </c>
    </row>
    <row r="47" spans="1:3" x14ac:dyDescent="0.25">
      <c r="A47" s="22" t="s">
        <v>1206</v>
      </c>
      <c r="B47" s="17"/>
      <c r="C47" s="24">
        <v>11</v>
      </c>
    </row>
    <row r="48" spans="1:3" x14ac:dyDescent="0.25">
      <c r="A48" s="22" t="s">
        <v>635</v>
      </c>
      <c r="B48" s="17"/>
      <c r="C48" s="24">
        <v>1</v>
      </c>
    </row>
    <row r="49" spans="1:3" x14ac:dyDescent="0.25">
      <c r="A49" s="22" t="s">
        <v>1207</v>
      </c>
      <c r="B49" s="17"/>
      <c r="C49" s="24">
        <v>6</v>
      </c>
    </row>
    <row r="50" spans="1:3" x14ac:dyDescent="0.25">
      <c r="A50" s="196" t="s">
        <v>976</v>
      </c>
      <c r="B50" s="197"/>
      <c r="C50" s="32">
        <v>50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3" t="s">
        <v>1203</v>
      </c>
      <c r="B53" s="13" t="s">
        <v>80</v>
      </c>
      <c r="C53" s="24">
        <v>1</v>
      </c>
    </row>
    <row r="54" spans="1:3" x14ac:dyDescent="0.25">
      <c r="A54" s="175"/>
      <c r="B54" s="13" t="s">
        <v>81</v>
      </c>
      <c r="C54" s="24">
        <v>2</v>
      </c>
    </row>
    <row r="55" spans="1:3" x14ac:dyDescent="0.25">
      <c r="A55" s="173" t="s">
        <v>1204</v>
      </c>
      <c r="B55" s="13" t="s">
        <v>80</v>
      </c>
      <c r="C55" s="24">
        <v>25</v>
      </c>
    </row>
    <row r="56" spans="1:3" x14ac:dyDescent="0.25">
      <c r="A56" s="175"/>
      <c r="B56" s="13" t="s">
        <v>81</v>
      </c>
      <c r="C56" s="24">
        <v>5</v>
      </c>
    </row>
    <row r="57" spans="1:3" x14ac:dyDescent="0.25">
      <c r="A57" s="173" t="s">
        <v>1205</v>
      </c>
      <c r="B57" s="13" t="s">
        <v>80</v>
      </c>
      <c r="C57" s="24">
        <v>3</v>
      </c>
    </row>
    <row r="58" spans="1:3" x14ac:dyDescent="0.25">
      <c r="A58" s="175"/>
      <c r="B58" s="13" t="s">
        <v>81</v>
      </c>
      <c r="C58" s="24">
        <v>0</v>
      </c>
    </row>
    <row r="59" spans="1:3" x14ac:dyDescent="0.25">
      <c r="A59" s="173" t="s">
        <v>1206</v>
      </c>
      <c r="B59" s="13" t="s">
        <v>80</v>
      </c>
      <c r="C59" s="24">
        <v>11</v>
      </c>
    </row>
    <row r="60" spans="1:3" x14ac:dyDescent="0.25">
      <c r="A60" s="175"/>
      <c r="B60" s="13" t="s">
        <v>81</v>
      </c>
      <c r="C60" s="24">
        <v>4</v>
      </c>
    </row>
    <row r="61" spans="1:3" x14ac:dyDescent="0.25">
      <c r="A61" s="173" t="s">
        <v>635</v>
      </c>
      <c r="B61" s="13" t="s">
        <v>80</v>
      </c>
      <c r="C61" s="24">
        <v>3</v>
      </c>
    </row>
    <row r="62" spans="1:3" x14ac:dyDescent="0.25">
      <c r="A62" s="175"/>
      <c r="B62" s="13" t="s">
        <v>81</v>
      </c>
      <c r="C62" s="24">
        <v>0</v>
      </c>
    </row>
    <row r="63" spans="1:3" x14ac:dyDescent="0.25">
      <c r="A63" s="173" t="s">
        <v>1207</v>
      </c>
      <c r="B63" s="13" t="s">
        <v>80</v>
      </c>
      <c r="C63" s="24">
        <v>9</v>
      </c>
    </row>
    <row r="64" spans="1:3" x14ac:dyDescent="0.25">
      <c r="A64" s="175"/>
      <c r="B64" s="13" t="s">
        <v>81</v>
      </c>
      <c r="C64" s="24">
        <v>3</v>
      </c>
    </row>
    <row r="65" spans="1:3" x14ac:dyDescent="0.25">
      <c r="A65" s="196" t="s">
        <v>976</v>
      </c>
      <c r="B65" s="197"/>
      <c r="C65" s="32">
        <v>66</v>
      </c>
    </row>
  </sheetData>
  <sheetProtection algorithmName="SHA-512" hashValue="BJFRx1W6ca1oi9hq7y7TXo9regcjDpy2m0xBa68Vn4ijpAWEgu1a58abJeH88Lrgcg9TtpzEwpeGuSvFmQngbA==" saltValue="YJyJQ22IfRzkBL5bhgy8H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6" t="s">
        <v>1221</v>
      </c>
      <c r="B5" s="48" t="s">
        <v>1222</v>
      </c>
      <c r="C5" s="14">
        <v>12</v>
      </c>
      <c r="D5" s="14">
        <v>1</v>
      </c>
      <c r="E5" s="14">
        <v>0</v>
      </c>
      <c r="F5" s="24">
        <v>0</v>
      </c>
    </row>
    <row r="6" spans="1:6" x14ac:dyDescent="0.25">
      <c r="A6" s="178"/>
      <c r="B6" s="48" t="s">
        <v>1223</v>
      </c>
      <c r="C6" s="14">
        <v>13</v>
      </c>
      <c r="D6" s="14">
        <v>1</v>
      </c>
      <c r="E6" s="14">
        <v>0</v>
      </c>
      <c r="F6" s="24">
        <v>0</v>
      </c>
    </row>
    <row r="7" spans="1:6" x14ac:dyDescent="0.25">
      <c r="A7" s="12" t="s">
        <v>1224</v>
      </c>
      <c r="B7" s="48" t="s">
        <v>1225</v>
      </c>
      <c r="C7" s="14">
        <v>0</v>
      </c>
      <c r="D7" s="14">
        <v>0</v>
      </c>
      <c r="E7" s="14">
        <v>0</v>
      </c>
      <c r="F7" s="24">
        <v>0</v>
      </c>
    </row>
    <row r="8" spans="1:6" ht="22.5" x14ac:dyDescent="0.25">
      <c r="A8" s="176" t="s">
        <v>1226</v>
      </c>
      <c r="B8" s="48" t="s">
        <v>1227</v>
      </c>
      <c r="C8" s="14">
        <v>38</v>
      </c>
      <c r="D8" s="14">
        <v>21</v>
      </c>
      <c r="E8" s="14">
        <v>6</v>
      </c>
      <c r="F8" s="24">
        <v>0</v>
      </c>
    </row>
    <row r="9" spans="1:6" x14ac:dyDescent="0.25">
      <c r="A9" s="177"/>
      <c r="B9" s="48" t="s">
        <v>1228</v>
      </c>
      <c r="C9" s="14">
        <v>6</v>
      </c>
      <c r="D9" s="14">
        <v>0</v>
      </c>
      <c r="E9" s="14">
        <v>0</v>
      </c>
      <c r="F9" s="24">
        <v>0</v>
      </c>
    </row>
    <row r="10" spans="1:6" ht="22.5" x14ac:dyDescent="0.25">
      <c r="A10" s="178"/>
      <c r="B10" s="48" t="s">
        <v>1229</v>
      </c>
      <c r="C10" s="14">
        <v>25</v>
      </c>
      <c r="D10" s="14">
        <v>22</v>
      </c>
      <c r="E10" s="14">
        <v>12</v>
      </c>
      <c r="F10" s="24">
        <v>0</v>
      </c>
    </row>
    <row r="11" spans="1:6" ht="22.5" x14ac:dyDescent="0.25">
      <c r="A11" s="176" t="s">
        <v>1230</v>
      </c>
      <c r="B11" s="48" t="s">
        <v>1231</v>
      </c>
      <c r="C11" s="14">
        <v>3</v>
      </c>
      <c r="D11" s="14">
        <v>0</v>
      </c>
      <c r="E11" s="14">
        <v>0</v>
      </c>
      <c r="F11" s="24">
        <v>0</v>
      </c>
    </row>
    <row r="12" spans="1:6" x14ac:dyDescent="0.25">
      <c r="A12" s="177"/>
      <c r="B12" s="48" t="s">
        <v>1232</v>
      </c>
      <c r="C12" s="14">
        <v>0</v>
      </c>
      <c r="D12" s="14">
        <v>0</v>
      </c>
      <c r="E12" s="14">
        <v>0</v>
      </c>
      <c r="F12" s="24">
        <v>0</v>
      </c>
    </row>
    <row r="13" spans="1:6" ht="22.5" x14ac:dyDescent="0.25">
      <c r="A13" s="178"/>
      <c r="B13" s="48" t="s">
        <v>1233</v>
      </c>
      <c r="C13" s="14">
        <v>21</v>
      </c>
      <c r="D13" s="14">
        <v>1</v>
      </c>
      <c r="E13" s="14">
        <v>0</v>
      </c>
      <c r="F13" s="24">
        <v>4</v>
      </c>
    </row>
    <row r="14" spans="1:6" ht="22.5" x14ac:dyDescent="0.25">
      <c r="A14" s="12" t="s">
        <v>1234</v>
      </c>
      <c r="B14" s="48" t="s">
        <v>1235</v>
      </c>
      <c r="C14" s="14">
        <v>2</v>
      </c>
      <c r="D14" s="14">
        <v>0</v>
      </c>
      <c r="E14" s="14">
        <v>0</v>
      </c>
      <c r="F14" s="24">
        <v>0</v>
      </c>
    </row>
    <row r="15" spans="1:6" x14ac:dyDescent="0.25">
      <c r="A15" s="176" t="s">
        <v>1236</v>
      </c>
      <c r="B15" s="48" t="s">
        <v>1237</v>
      </c>
      <c r="C15" s="14">
        <v>46</v>
      </c>
      <c r="D15" s="14">
        <v>10</v>
      </c>
      <c r="E15" s="14">
        <v>3</v>
      </c>
      <c r="F15" s="24">
        <v>2</v>
      </c>
    </row>
    <row r="16" spans="1:6" x14ac:dyDescent="0.25">
      <c r="A16" s="177"/>
      <c r="B16" s="48" t="s">
        <v>1238</v>
      </c>
      <c r="C16" s="14">
        <v>0</v>
      </c>
      <c r="D16" s="14">
        <v>0</v>
      </c>
      <c r="E16" s="14">
        <v>0</v>
      </c>
      <c r="F16" s="24">
        <v>0</v>
      </c>
    </row>
    <row r="17" spans="1:6" ht="22.5" x14ac:dyDescent="0.25">
      <c r="A17" s="177"/>
      <c r="B17" s="48" t="s">
        <v>1239</v>
      </c>
      <c r="C17" s="14">
        <v>1</v>
      </c>
      <c r="D17" s="14">
        <v>15</v>
      </c>
      <c r="E17" s="14">
        <v>3</v>
      </c>
      <c r="F17" s="24">
        <v>0</v>
      </c>
    </row>
    <row r="18" spans="1:6" x14ac:dyDescent="0.25">
      <c r="A18" s="177"/>
      <c r="B18" s="48" t="s">
        <v>1240</v>
      </c>
      <c r="C18" s="14">
        <v>2</v>
      </c>
      <c r="D18" s="14">
        <v>0</v>
      </c>
      <c r="E18" s="14">
        <v>0</v>
      </c>
      <c r="F18" s="24">
        <v>0</v>
      </c>
    </row>
    <row r="19" spans="1:6" ht="22.5" x14ac:dyDescent="0.25">
      <c r="A19" s="178"/>
      <c r="B19" s="48" t="s">
        <v>1241</v>
      </c>
      <c r="C19" s="14">
        <v>4</v>
      </c>
      <c r="D19" s="14">
        <v>4</v>
      </c>
      <c r="E19" s="14">
        <v>4</v>
      </c>
      <c r="F19" s="24">
        <v>0</v>
      </c>
    </row>
    <row r="20" spans="1:6" x14ac:dyDescent="0.25">
      <c r="A20" s="12" t="s">
        <v>1242</v>
      </c>
      <c r="B20" s="48" t="s">
        <v>1243</v>
      </c>
      <c r="C20" s="14">
        <v>0</v>
      </c>
      <c r="D20" s="14">
        <v>2</v>
      </c>
      <c r="E20" s="14">
        <v>0</v>
      </c>
      <c r="F20" s="24">
        <v>0</v>
      </c>
    </row>
    <row r="21" spans="1:6" ht="22.5" x14ac:dyDescent="0.25">
      <c r="A21" s="12" t="s">
        <v>1244</v>
      </c>
      <c r="B21" s="48" t="s">
        <v>1245</v>
      </c>
      <c r="C21" s="14">
        <v>1</v>
      </c>
      <c r="D21" s="14">
        <v>0</v>
      </c>
      <c r="E21" s="14">
        <v>0</v>
      </c>
      <c r="F21" s="24">
        <v>0</v>
      </c>
    </row>
    <row r="22" spans="1:6" x14ac:dyDescent="0.25">
      <c r="A22" s="196" t="s">
        <v>976</v>
      </c>
      <c r="B22" s="197"/>
      <c r="C22" s="32">
        <v>174</v>
      </c>
      <c r="D22" s="32">
        <v>77</v>
      </c>
      <c r="E22" s="32">
        <v>28</v>
      </c>
      <c r="F22" s="32">
        <v>6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8</v>
      </c>
    </row>
    <row r="26" spans="1:6" x14ac:dyDescent="0.25">
      <c r="A26" s="22" t="s">
        <v>113</v>
      </c>
      <c r="B26" s="17"/>
      <c r="C26" s="24">
        <v>8</v>
      </c>
    </row>
    <row r="27" spans="1:6" x14ac:dyDescent="0.25">
      <c r="A27" s="22" t="s">
        <v>1079</v>
      </c>
      <c r="B27" s="17"/>
      <c r="C27" s="24">
        <v>0</v>
      </c>
    </row>
    <row r="28" spans="1:6" x14ac:dyDescent="0.25">
      <c r="A28" s="196" t="s">
        <v>976</v>
      </c>
      <c r="B28" s="197"/>
      <c r="C28" s="32">
        <v>16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2</v>
      </c>
    </row>
    <row r="33" spans="1:3" x14ac:dyDescent="0.25">
      <c r="A33" s="22" t="s">
        <v>1248</v>
      </c>
      <c r="B33" s="17"/>
      <c r="C33" s="24">
        <v>21</v>
      </c>
    </row>
    <row r="34" spans="1:3" x14ac:dyDescent="0.25">
      <c r="A34" s="22" t="s">
        <v>81</v>
      </c>
      <c r="B34" s="17"/>
      <c r="C34" s="24">
        <v>3</v>
      </c>
    </row>
    <row r="35" spans="1:3" x14ac:dyDescent="0.25">
      <c r="A35" s="196" t="s">
        <v>976</v>
      </c>
      <c r="B35" s="197"/>
      <c r="C35" s="32">
        <v>26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85</v>
      </c>
    </row>
    <row r="40" spans="1:3" x14ac:dyDescent="0.25">
      <c r="A40" s="22" t="s">
        <v>1251</v>
      </c>
      <c r="B40" s="17"/>
      <c r="C40" s="24">
        <v>23</v>
      </c>
    </row>
    <row r="41" spans="1:3" x14ac:dyDescent="0.25">
      <c r="A41" s="196" t="s">
        <v>976</v>
      </c>
      <c r="B41" s="197"/>
      <c r="C41" s="32">
        <v>108</v>
      </c>
    </row>
    <row r="42" spans="1:3" ht="15.95" customHeight="1" x14ac:dyDescent="0.25"/>
  </sheetData>
  <sheetProtection algorithmName="SHA-512" hashValue="bViIb8TsKLsiwrsWjxOZc2i8eZaO2zFHJEXwGidKK9rXhtEnOZS1YhH9/EMhdPgCCRCwooq0kTOR2W29yDa56A==" saltValue="2iSg44d10wRN9mkGfGYh8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9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1254</v>
      </c>
      <c r="B5" s="13" t="s">
        <v>1255</v>
      </c>
      <c r="C5" s="14">
        <v>2381</v>
      </c>
      <c r="D5" s="19"/>
      <c r="E5" s="15">
        <v>0</v>
      </c>
    </row>
    <row r="6" spans="1:5" x14ac:dyDescent="0.25">
      <c r="A6" s="177"/>
      <c r="B6" s="13" t="s">
        <v>1256</v>
      </c>
      <c r="C6" s="14">
        <v>31</v>
      </c>
      <c r="D6" s="19"/>
      <c r="E6" s="15">
        <v>0</v>
      </c>
    </row>
    <row r="7" spans="1:5" x14ac:dyDescent="0.25">
      <c r="A7" s="178"/>
      <c r="B7" s="13" t="s">
        <v>1257</v>
      </c>
      <c r="C7" s="14">
        <v>1052</v>
      </c>
      <c r="D7" s="19"/>
      <c r="E7" s="15">
        <v>0</v>
      </c>
    </row>
    <row r="8" spans="1:5" x14ac:dyDescent="0.25">
      <c r="A8" s="16"/>
    </row>
    <row r="9" spans="1:5" x14ac:dyDescent="0.25">
      <c r="A9" s="49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6" t="s">
        <v>1259</v>
      </c>
      <c r="B11" s="13" t="s">
        <v>1260</v>
      </c>
      <c r="C11" s="14">
        <v>43</v>
      </c>
      <c r="D11" s="19"/>
      <c r="E11" s="15">
        <v>0</v>
      </c>
    </row>
    <row r="12" spans="1:5" x14ac:dyDescent="0.25">
      <c r="A12" s="177"/>
      <c r="B12" s="13" t="s">
        <v>1261</v>
      </c>
      <c r="C12" s="14">
        <v>0</v>
      </c>
      <c r="D12" s="19"/>
      <c r="E12" s="15">
        <v>0</v>
      </c>
    </row>
    <row r="13" spans="1:5" x14ac:dyDescent="0.25">
      <c r="A13" s="177"/>
      <c r="B13" s="13" t="s">
        <v>1262</v>
      </c>
      <c r="C13" s="14">
        <v>1083</v>
      </c>
      <c r="D13" s="19"/>
      <c r="E13" s="15">
        <v>0</v>
      </c>
    </row>
    <row r="14" spans="1:5" x14ac:dyDescent="0.25">
      <c r="A14" s="177"/>
      <c r="B14" s="13" t="s">
        <v>1263</v>
      </c>
      <c r="C14" s="14">
        <v>173</v>
      </c>
      <c r="D14" s="19"/>
      <c r="E14" s="15">
        <v>0</v>
      </c>
    </row>
    <row r="15" spans="1:5" x14ac:dyDescent="0.25">
      <c r="A15" s="177"/>
      <c r="B15" s="13" t="s">
        <v>1264</v>
      </c>
      <c r="C15" s="14">
        <v>1</v>
      </c>
      <c r="D15" s="19"/>
      <c r="E15" s="15">
        <v>0</v>
      </c>
    </row>
    <row r="16" spans="1:5" x14ac:dyDescent="0.25">
      <c r="A16" s="177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7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7"/>
      <c r="B18" s="13" t="s">
        <v>1267</v>
      </c>
      <c r="C18" s="14">
        <v>50</v>
      </c>
      <c r="D18" s="19"/>
      <c r="E18" s="15">
        <v>0</v>
      </c>
    </row>
    <row r="19" spans="1:5" x14ac:dyDescent="0.25">
      <c r="A19" s="178"/>
      <c r="B19" s="13" t="s">
        <v>1268</v>
      </c>
      <c r="C19" s="14">
        <v>4</v>
      </c>
      <c r="D19" s="19"/>
      <c r="E19" s="15">
        <v>0</v>
      </c>
    </row>
    <row r="20" spans="1:5" x14ac:dyDescent="0.25">
      <c r="A20" s="16"/>
    </row>
    <row r="21" spans="1:5" x14ac:dyDescent="0.25">
      <c r="A21" s="49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6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7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7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8"/>
      <c r="B26" s="13" t="s">
        <v>1273</v>
      </c>
      <c r="C26" s="14">
        <v>4</v>
      </c>
      <c r="D26" s="19"/>
      <c r="E26" s="15">
        <v>0</v>
      </c>
    </row>
    <row r="27" spans="1:5" x14ac:dyDescent="0.25">
      <c r="A27" s="16"/>
    </row>
    <row r="28" spans="1:5" x14ac:dyDescent="0.25">
      <c r="A28" s="49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6" t="s">
        <v>1275</v>
      </c>
      <c r="B30" s="13" t="s">
        <v>1276</v>
      </c>
      <c r="C30" s="14">
        <v>33</v>
      </c>
      <c r="D30" s="19"/>
      <c r="E30" s="15">
        <v>0</v>
      </c>
    </row>
    <row r="31" spans="1:5" x14ac:dyDescent="0.25">
      <c r="A31" s="177"/>
      <c r="B31" s="13" t="s">
        <v>1277</v>
      </c>
      <c r="C31" s="14">
        <v>2</v>
      </c>
      <c r="D31" s="19"/>
      <c r="E31" s="15">
        <v>0</v>
      </c>
    </row>
    <row r="32" spans="1:5" x14ac:dyDescent="0.25">
      <c r="A32" s="178"/>
      <c r="B32" s="13" t="s">
        <v>1278</v>
      </c>
      <c r="C32" s="14">
        <v>15</v>
      </c>
      <c r="D32" s="19"/>
      <c r="E32" s="15">
        <v>0</v>
      </c>
    </row>
  </sheetData>
  <sheetProtection algorithmName="SHA-512" hashValue="RW5UplP7mdKO2+8bn8Advmji05a5ZgSgnNNsd2/kA/EeZdEYJxFHJXc6lE8BeSq8V0ktgM96vRIaInmdb62Elw==" saltValue="JK3UFO1J8Q+J3Rnwn1/hB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9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1281</v>
      </c>
      <c r="B5" s="13" t="s">
        <v>1282</v>
      </c>
      <c r="C5" s="14">
        <v>0</v>
      </c>
      <c r="D5" s="19"/>
      <c r="E5" s="15">
        <v>0</v>
      </c>
    </row>
    <row r="6" spans="1:5" x14ac:dyDescent="0.25">
      <c r="A6" s="177"/>
      <c r="B6" s="13" t="s">
        <v>1283</v>
      </c>
      <c r="C6" s="14">
        <v>0</v>
      </c>
      <c r="D6" s="19"/>
      <c r="E6" s="15">
        <v>0</v>
      </c>
    </row>
    <row r="7" spans="1:5" x14ac:dyDescent="0.25">
      <c r="A7" s="177"/>
      <c r="B7" s="13" t="s">
        <v>1284</v>
      </c>
      <c r="C7" s="14">
        <v>0</v>
      </c>
      <c r="D7" s="19"/>
      <c r="E7" s="15">
        <v>0</v>
      </c>
    </row>
    <row r="8" spans="1:5" x14ac:dyDescent="0.25">
      <c r="A8" s="177"/>
      <c r="B8" s="13" t="s">
        <v>1285</v>
      </c>
      <c r="C8" s="14">
        <v>0</v>
      </c>
      <c r="D8" s="19"/>
      <c r="E8" s="15">
        <v>0</v>
      </c>
    </row>
    <row r="9" spans="1:5" x14ac:dyDescent="0.25">
      <c r="A9" s="177"/>
      <c r="B9" s="13" t="s">
        <v>1286</v>
      </c>
      <c r="C9" s="14">
        <v>0</v>
      </c>
      <c r="D9" s="19"/>
      <c r="E9" s="15">
        <v>0</v>
      </c>
    </row>
    <row r="10" spans="1:5" x14ac:dyDescent="0.25">
      <c r="A10" s="177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7"/>
      <c r="B11" s="13" t="s">
        <v>1288</v>
      </c>
      <c r="C11" s="14">
        <v>0</v>
      </c>
      <c r="D11" s="19"/>
      <c r="E11" s="15">
        <v>0</v>
      </c>
    </row>
    <row r="12" spans="1:5" x14ac:dyDescent="0.25">
      <c r="A12" s="177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7"/>
      <c r="B13" s="13" t="s">
        <v>1290</v>
      </c>
      <c r="C13" s="14">
        <v>0</v>
      </c>
      <c r="D13" s="19"/>
      <c r="E13" s="15">
        <v>0</v>
      </c>
    </row>
    <row r="14" spans="1:5" x14ac:dyDescent="0.25">
      <c r="A14" s="177"/>
      <c r="B14" s="13" t="s">
        <v>1291</v>
      </c>
      <c r="C14" s="14">
        <v>0</v>
      </c>
      <c r="D14" s="19"/>
      <c r="E14" s="15">
        <v>0</v>
      </c>
    </row>
    <row r="15" spans="1:5" x14ac:dyDescent="0.25">
      <c r="A15" s="177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8"/>
      <c r="B16" s="13" t="s">
        <v>110</v>
      </c>
      <c r="C16" s="14">
        <v>5</v>
      </c>
      <c r="D16" s="19"/>
      <c r="E16" s="15">
        <v>0</v>
      </c>
    </row>
  </sheetData>
  <sheetProtection algorithmName="SHA-512" hashValue="SJHXZH7qZpiiH0IGHUj9R1lKts5V3Q0egvs7W8PhT1WjANnnwJeUTQLRPENs9paqcMbzLIFqgHF08FoGcm5yKQ==" saltValue="aDOsZsFH12HF2vUiGFmr4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6" t="s">
        <v>1304</v>
      </c>
      <c r="B4" s="48" t="s">
        <v>1305</v>
      </c>
      <c r="C4" s="52">
        <v>0</v>
      </c>
      <c r="D4" s="52">
        <v>0</v>
      </c>
      <c r="E4" s="52">
        <v>1</v>
      </c>
      <c r="F4" s="52">
        <v>0</v>
      </c>
      <c r="G4" s="52">
        <v>0</v>
      </c>
      <c r="H4" s="52">
        <v>1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7"/>
      <c r="B5" s="48" t="s">
        <v>1047</v>
      </c>
      <c r="C5" s="52">
        <v>41</v>
      </c>
      <c r="D5" s="52">
        <v>1</v>
      </c>
      <c r="E5" s="52">
        <v>56</v>
      </c>
      <c r="F5" s="52">
        <v>69</v>
      </c>
      <c r="G5" s="52">
        <v>1</v>
      </c>
      <c r="H5" s="52">
        <v>72</v>
      </c>
      <c r="I5" s="52">
        <v>0</v>
      </c>
      <c r="J5" s="52">
        <v>2</v>
      </c>
      <c r="K5" s="52">
        <v>0</v>
      </c>
      <c r="L5" s="53">
        <v>4</v>
      </c>
    </row>
    <row r="6" spans="1:12" x14ac:dyDescent="0.25">
      <c r="A6" s="177"/>
      <c r="B6" s="48" t="s">
        <v>1306</v>
      </c>
      <c r="C6" s="52">
        <v>0</v>
      </c>
      <c r="D6" s="52">
        <v>0</v>
      </c>
      <c r="E6" s="52">
        <v>1</v>
      </c>
      <c r="F6" s="52">
        <v>0</v>
      </c>
      <c r="G6" s="52">
        <v>0</v>
      </c>
      <c r="H6" s="52">
        <v>1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8"/>
      <c r="B7" s="48" t="s">
        <v>1307</v>
      </c>
      <c r="C7" s="52">
        <v>0</v>
      </c>
      <c r="D7" s="52">
        <v>0</v>
      </c>
      <c r="E7" s="52">
        <v>2</v>
      </c>
      <c r="F7" s="52">
        <v>0</v>
      </c>
      <c r="G7" s="52">
        <v>0</v>
      </c>
      <c r="H7" s="52">
        <v>1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6" t="s">
        <v>1308</v>
      </c>
      <c r="B8" s="48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7"/>
      <c r="B9" s="48" t="s">
        <v>1310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7"/>
      <c r="B10" s="48" t="s">
        <v>1311</v>
      </c>
      <c r="C10" s="52">
        <v>20</v>
      </c>
      <c r="D10" s="52">
        <v>0</v>
      </c>
      <c r="E10" s="52">
        <v>9</v>
      </c>
      <c r="F10" s="52">
        <v>8</v>
      </c>
      <c r="G10" s="52">
        <v>0</v>
      </c>
      <c r="H10" s="52">
        <v>15</v>
      </c>
      <c r="I10" s="52">
        <v>0</v>
      </c>
      <c r="J10" s="52">
        <v>1</v>
      </c>
      <c r="K10" s="52">
        <v>0</v>
      </c>
      <c r="L10" s="53">
        <v>1</v>
      </c>
    </row>
    <row r="11" spans="1:12" x14ac:dyDescent="0.25">
      <c r="A11" s="177"/>
      <c r="B11" s="48" t="s">
        <v>1312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7"/>
      <c r="B12" s="48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7"/>
      <c r="B13" s="48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7"/>
      <c r="B14" s="48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7"/>
      <c r="B15" s="48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7"/>
      <c r="B16" s="48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7"/>
      <c r="B17" s="48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7"/>
      <c r="B18" s="48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7"/>
      <c r="B19" s="48" t="s">
        <v>1320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7"/>
      <c r="B20" s="48" t="s">
        <v>1321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7"/>
      <c r="B21" s="48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7"/>
      <c r="B22" s="48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7"/>
      <c r="B23" s="48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7"/>
      <c r="B24" s="48" t="s">
        <v>1325</v>
      </c>
      <c r="C24" s="52">
        <v>7</v>
      </c>
      <c r="D24" s="52">
        <v>0</v>
      </c>
      <c r="E24" s="52">
        <v>2</v>
      </c>
      <c r="F24" s="52">
        <v>3</v>
      </c>
      <c r="G24" s="52">
        <v>0</v>
      </c>
      <c r="H24" s="52">
        <v>4</v>
      </c>
      <c r="I24" s="52">
        <v>0</v>
      </c>
      <c r="J24" s="52">
        <v>0</v>
      </c>
      <c r="K24" s="52">
        <v>0</v>
      </c>
      <c r="L24" s="53">
        <v>1</v>
      </c>
    </row>
    <row r="25" spans="1:12" x14ac:dyDescent="0.25">
      <c r="A25" s="177"/>
      <c r="B25" s="48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7"/>
      <c r="B26" s="48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7"/>
      <c r="B27" s="48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7"/>
      <c r="B28" s="48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7"/>
      <c r="B29" s="48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7"/>
      <c r="B30" s="48" t="s">
        <v>1331</v>
      </c>
      <c r="C30" s="52">
        <v>1</v>
      </c>
      <c r="D30" s="52">
        <v>0</v>
      </c>
      <c r="E30" s="52">
        <v>1</v>
      </c>
      <c r="F30" s="52">
        <v>0</v>
      </c>
      <c r="G30" s="52">
        <v>0</v>
      </c>
      <c r="H30" s="52">
        <v>1</v>
      </c>
      <c r="I30" s="52">
        <v>0</v>
      </c>
      <c r="J30" s="52">
        <v>1</v>
      </c>
      <c r="K30" s="52">
        <v>0</v>
      </c>
      <c r="L30" s="53">
        <v>0</v>
      </c>
    </row>
    <row r="31" spans="1:12" x14ac:dyDescent="0.25">
      <c r="A31" s="177"/>
      <c r="B31" s="48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7"/>
      <c r="B32" s="48" t="s">
        <v>1333</v>
      </c>
      <c r="C32" s="52">
        <v>0</v>
      </c>
      <c r="D32" s="52">
        <v>0</v>
      </c>
      <c r="E32" s="52">
        <v>0</v>
      </c>
      <c r="F32" s="52">
        <v>1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7"/>
      <c r="B33" s="48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7"/>
      <c r="B34" s="48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7"/>
      <c r="B35" s="48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7"/>
      <c r="B36" s="48" t="s">
        <v>1337</v>
      </c>
      <c r="C36" s="52">
        <v>0</v>
      </c>
      <c r="D36" s="52">
        <v>0</v>
      </c>
      <c r="E36" s="52">
        <v>0</v>
      </c>
      <c r="F36" s="52">
        <v>1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7"/>
      <c r="B37" s="48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7"/>
      <c r="B38" s="48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7"/>
      <c r="B39" s="48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7"/>
      <c r="B40" s="48" t="s">
        <v>1341</v>
      </c>
      <c r="C40" s="52">
        <v>0</v>
      </c>
      <c r="D40" s="52">
        <v>0</v>
      </c>
      <c r="E40" s="52">
        <v>1</v>
      </c>
      <c r="F40" s="52">
        <v>2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7"/>
      <c r="B41" s="48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7"/>
      <c r="B42" s="48" t="s">
        <v>1343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1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7"/>
      <c r="B43" s="48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7"/>
      <c r="B44" s="48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7"/>
      <c r="B45" s="48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7"/>
      <c r="B46" s="48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7"/>
      <c r="B47" s="48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7"/>
      <c r="B48" s="48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7"/>
      <c r="B49" s="48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7"/>
      <c r="B50" s="48" t="s">
        <v>1351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7"/>
      <c r="B51" s="48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7"/>
      <c r="B52" s="48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7"/>
      <c r="B53" s="48" t="s">
        <v>1354</v>
      </c>
      <c r="C53" s="52">
        <v>0</v>
      </c>
      <c r="D53" s="52">
        <v>0</v>
      </c>
      <c r="E53" s="52">
        <v>0</v>
      </c>
      <c r="F53" s="52">
        <v>1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7"/>
      <c r="B54" s="48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7"/>
      <c r="B55" s="48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7"/>
      <c r="B56" s="48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7"/>
      <c r="B57" s="48" t="s">
        <v>1358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7"/>
      <c r="B58" s="48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7"/>
      <c r="B59" s="48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7"/>
      <c r="B60" s="48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7"/>
      <c r="B61" s="48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7"/>
      <c r="B62" s="48" t="s">
        <v>1363</v>
      </c>
      <c r="C62" s="52">
        <v>0</v>
      </c>
      <c r="D62" s="52">
        <v>0</v>
      </c>
      <c r="E62" s="52">
        <v>1</v>
      </c>
      <c r="F62" s="52">
        <v>1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7"/>
      <c r="B63" s="48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7"/>
      <c r="B64" s="48" t="s">
        <v>1365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7"/>
      <c r="B65" s="48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7"/>
      <c r="B66" s="48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7"/>
      <c r="B67" s="48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7"/>
      <c r="B68" s="48" t="s">
        <v>1369</v>
      </c>
      <c r="C68" s="52">
        <v>0</v>
      </c>
      <c r="D68" s="52">
        <v>1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7"/>
      <c r="B69" s="48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7"/>
      <c r="B70" s="48" t="s">
        <v>1371</v>
      </c>
      <c r="C70" s="52">
        <v>1</v>
      </c>
      <c r="D70" s="52">
        <v>0</v>
      </c>
      <c r="E70" s="52">
        <v>0</v>
      </c>
      <c r="F70" s="52">
        <v>0</v>
      </c>
      <c r="G70" s="52">
        <v>0</v>
      </c>
      <c r="H70" s="52">
        <v>1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7"/>
      <c r="B71" s="48" t="s">
        <v>1372</v>
      </c>
      <c r="C71" s="52">
        <v>0</v>
      </c>
      <c r="D71" s="52">
        <v>0</v>
      </c>
      <c r="E71" s="52">
        <v>1</v>
      </c>
      <c r="F71" s="52">
        <v>1</v>
      </c>
      <c r="G71" s="52">
        <v>0</v>
      </c>
      <c r="H71" s="52">
        <v>1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7"/>
      <c r="B72" s="48" t="s">
        <v>1373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7"/>
      <c r="B73" s="48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7"/>
      <c r="B74" s="48" t="s">
        <v>1375</v>
      </c>
      <c r="C74" s="52">
        <v>0</v>
      </c>
      <c r="D74" s="52">
        <v>0</v>
      </c>
      <c r="E74" s="52">
        <v>0</v>
      </c>
      <c r="F74" s="52">
        <v>5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7"/>
      <c r="B75" s="48" t="s">
        <v>1376</v>
      </c>
      <c r="C75" s="52">
        <v>0</v>
      </c>
      <c r="D75" s="52">
        <v>0</v>
      </c>
      <c r="E75" s="52">
        <v>0</v>
      </c>
      <c r="F75" s="52">
        <v>2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7"/>
      <c r="B76" s="48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7"/>
      <c r="B77" s="48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7"/>
      <c r="B78" s="48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7"/>
      <c r="B79" s="48" t="s">
        <v>1380</v>
      </c>
      <c r="C79" s="52">
        <v>0</v>
      </c>
      <c r="D79" s="52">
        <v>0</v>
      </c>
      <c r="E79" s="52">
        <v>1</v>
      </c>
      <c r="F79" s="52">
        <v>0</v>
      </c>
      <c r="G79" s="52">
        <v>0</v>
      </c>
      <c r="H79" s="52">
        <v>2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7"/>
      <c r="B80" s="48" t="s">
        <v>1381</v>
      </c>
      <c r="C80" s="52">
        <v>2</v>
      </c>
      <c r="D80" s="52">
        <v>0</v>
      </c>
      <c r="E80" s="52">
        <v>1</v>
      </c>
      <c r="F80" s="52">
        <v>2</v>
      </c>
      <c r="G80" s="52">
        <v>0</v>
      </c>
      <c r="H80" s="52">
        <v>1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7"/>
      <c r="B81" s="48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7"/>
      <c r="B82" s="48" t="s">
        <v>1383</v>
      </c>
      <c r="C82" s="52">
        <v>0</v>
      </c>
      <c r="D82" s="52">
        <v>0</v>
      </c>
      <c r="E82" s="52">
        <v>0</v>
      </c>
      <c r="F82" s="52">
        <v>1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7"/>
      <c r="B83" s="48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7"/>
      <c r="B84" s="48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7"/>
      <c r="B85" s="48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7"/>
      <c r="B86" s="48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7"/>
      <c r="B87" s="48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7"/>
      <c r="B88" s="48" t="s">
        <v>1389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7"/>
      <c r="B89" s="48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7"/>
      <c r="B90" s="48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7"/>
      <c r="B91" s="48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7"/>
      <c r="B92" s="48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7"/>
      <c r="B93" s="48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7"/>
      <c r="B94" s="48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7"/>
      <c r="B95" s="48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7"/>
      <c r="B96" s="48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7"/>
      <c r="B97" s="48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7"/>
      <c r="B98" s="48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7"/>
      <c r="B99" s="48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7"/>
      <c r="B100" s="48" t="s">
        <v>1401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7"/>
      <c r="B101" s="48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7"/>
      <c r="B102" s="48" t="s">
        <v>1403</v>
      </c>
      <c r="C102" s="52">
        <v>0</v>
      </c>
      <c r="D102" s="52">
        <v>0</v>
      </c>
      <c r="E102" s="52">
        <v>0</v>
      </c>
      <c r="F102" s="52">
        <v>1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7"/>
      <c r="B103" s="48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7"/>
      <c r="B104" s="48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7"/>
      <c r="B105" s="48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7"/>
      <c r="B106" s="48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7"/>
      <c r="B107" s="48" t="s">
        <v>1408</v>
      </c>
      <c r="C107" s="52">
        <v>0</v>
      </c>
      <c r="D107" s="52">
        <v>0</v>
      </c>
      <c r="E107" s="52">
        <v>1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7"/>
      <c r="B108" s="48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7"/>
      <c r="B109" s="48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7"/>
      <c r="B110" s="48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7"/>
      <c r="B111" s="48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7"/>
      <c r="B112" s="48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7"/>
      <c r="B113" s="48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7"/>
      <c r="B114" s="48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7"/>
      <c r="B115" s="48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7"/>
      <c r="B116" s="48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7"/>
      <c r="B117" s="48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7"/>
      <c r="B118" s="48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7"/>
      <c r="B119" s="48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7"/>
      <c r="B120" s="48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7"/>
      <c r="B121" s="48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7"/>
      <c r="B122" s="48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7"/>
      <c r="B123" s="48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7"/>
      <c r="B124" s="48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7"/>
      <c r="B125" s="48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7"/>
      <c r="B126" s="48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7"/>
      <c r="B127" s="48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7"/>
      <c r="B128" s="48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7"/>
      <c r="B129" s="48" t="s">
        <v>1430</v>
      </c>
      <c r="C129" s="52">
        <v>0</v>
      </c>
      <c r="D129" s="52">
        <v>0</v>
      </c>
      <c r="E129" s="52">
        <v>0</v>
      </c>
      <c r="F129" s="52">
        <v>6</v>
      </c>
      <c r="G129" s="52">
        <v>0</v>
      </c>
      <c r="H129" s="52">
        <v>2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7"/>
      <c r="B130" s="48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7"/>
      <c r="B131" s="48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7"/>
      <c r="B132" s="48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7"/>
      <c r="B133" s="48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7"/>
      <c r="B134" s="48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7"/>
      <c r="B135" s="48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7"/>
      <c r="B136" s="48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7"/>
      <c r="B137" s="48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7"/>
      <c r="B138" s="48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7"/>
      <c r="B139" s="48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7"/>
      <c r="B140" s="48" t="s">
        <v>1441</v>
      </c>
      <c r="C140" s="52">
        <v>0</v>
      </c>
      <c r="D140" s="52">
        <v>0</v>
      </c>
      <c r="E140" s="52">
        <v>0</v>
      </c>
      <c r="F140" s="52">
        <v>1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7"/>
      <c r="B141" s="48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7"/>
      <c r="B142" s="48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7"/>
      <c r="B143" s="48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7"/>
      <c r="B144" s="48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7"/>
      <c r="B145" s="48" t="s">
        <v>1446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7"/>
      <c r="B146" s="48" t="s">
        <v>1447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7"/>
      <c r="B147" s="48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7"/>
      <c r="B148" s="48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7"/>
      <c r="B149" s="48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7"/>
      <c r="B150" s="48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7"/>
      <c r="B151" s="48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7"/>
      <c r="B152" s="48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7"/>
      <c r="B153" s="48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7"/>
      <c r="B154" s="48" t="s">
        <v>1455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7"/>
      <c r="B155" s="48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7"/>
      <c r="B156" s="48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7"/>
      <c r="B157" s="48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7"/>
      <c r="B158" s="48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7"/>
      <c r="B159" s="48" t="s">
        <v>1460</v>
      </c>
      <c r="C159" s="52">
        <v>0</v>
      </c>
      <c r="D159" s="52">
        <v>0</v>
      </c>
      <c r="E159" s="52">
        <v>0</v>
      </c>
      <c r="F159" s="52">
        <v>1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7"/>
      <c r="B160" s="48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7"/>
      <c r="B161" s="48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7"/>
      <c r="B162" s="48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7"/>
      <c r="B163" s="48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7"/>
      <c r="B164" s="48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7"/>
      <c r="B165" s="48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7"/>
      <c r="B166" s="48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7"/>
      <c r="B167" s="48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7"/>
      <c r="B168" s="48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7"/>
      <c r="B169" s="48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7"/>
      <c r="B170" s="48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7"/>
      <c r="B171" s="48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7"/>
      <c r="B172" s="48" t="s">
        <v>1473</v>
      </c>
      <c r="C172" s="52">
        <v>0</v>
      </c>
      <c r="D172" s="52">
        <v>0</v>
      </c>
      <c r="E172" s="52">
        <v>0</v>
      </c>
      <c r="F172" s="52">
        <v>1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7"/>
      <c r="B173" s="48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7"/>
      <c r="B174" s="48" t="s">
        <v>1475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7"/>
      <c r="B175" s="48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7"/>
      <c r="B176" s="48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7"/>
      <c r="B177" s="48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7"/>
      <c r="B178" s="48" t="s">
        <v>1479</v>
      </c>
      <c r="C178" s="52">
        <v>0</v>
      </c>
      <c r="D178" s="52">
        <v>0</v>
      </c>
      <c r="E178" s="52">
        <v>0</v>
      </c>
      <c r="F178" s="52">
        <v>7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177"/>
      <c r="B179" s="48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7"/>
      <c r="B180" s="48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7"/>
      <c r="B181" s="48" t="s">
        <v>1482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7"/>
      <c r="B182" s="48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7"/>
      <c r="B183" s="48" t="s">
        <v>1484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7"/>
      <c r="B184" s="48" t="s">
        <v>1485</v>
      </c>
      <c r="C184" s="52">
        <v>0</v>
      </c>
      <c r="D184" s="52">
        <v>0</v>
      </c>
      <c r="E184" s="52">
        <v>0</v>
      </c>
      <c r="F184" s="52">
        <v>1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7"/>
      <c r="B185" s="48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7"/>
      <c r="B186" s="48" t="s">
        <v>1487</v>
      </c>
      <c r="C186" s="52">
        <v>4</v>
      </c>
      <c r="D186" s="52">
        <v>0</v>
      </c>
      <c r="E186" s="52">
        <v>1</v>
      </c>
      <c r="F186" s="52">
        <v>2</v>
      </c>
      <c r="G186" s="52">
        <v>0</v>
      </c>
      <c r="H186" s="52">
        <v>9</v>
      </c>
      <c r="I186" s="52">
        <v>0</v>
      </c>
      <c r="J186" s="52">
        <v>0</v>
      </c>
      <c r="K186" s="52">
        <v>0</v>
      </c>
      <c r="L186" s="53">
        <v>2</v>
      </c>
    </row>
    <row r="187" spans="1:12" x14ac:dyDescent="0.25">
      <c r="A187" s="177"/>
      <c r="B187" s="48" t="s">
        <v>1488</v>
      </c>
      <c r="C187" s="52">
        <v>4</v>
      </c>
      <c r="D187" s="52">
        <v>0</v>
      </c>
      <c r="E187" s="52">
        <v>32</v>
      </c>
      <c r="F187" s="52">
        <v>6</v>
      </c>
      <c r="G187" s="52">
        <v>1</v>
      </c>
      <c r="H187" s="52">
        <v>30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177"/>
      <c r="B188" s="48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7"/>
      <c r="B189" s="48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7"/>
      <c r="B190" s="48" t="s">
        <v>1491</v>
      </c>
      <c r="C190" s="52">
        <v>0</v>
      </c>
      <c r="D190" s="52">
        <v>0</v>
      </c>
      <c r="E190" s="52">
        <v>1</v>
      </c>
      <c r="F190" s="52">
        <v>10</v>
      </c>
      <c r="G190" s="52">
        <v>0</v>
      </c>
      <c r="H190" s="52">
        <v>2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7"/>
      <c r="B191" s="48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7"/>
      <c r="B192" s="48" t="s">
        <v>1493</v>
      </c>
      <c r="C192" s="52">
        <v>0</v>
      </c>
      <c r="D192" s="52">
        <v>0</v>
      </c>
      <c r="E192" s="52">
        <v>0</v>
      </c>
      <c r="F192" s="52">
        <v>1</v>
      </c>
      <c r="G192" s="52">
        <v>0</v>
      </c>
      <c r="H192" s="52">
        <v>1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7"/>
      <c r="B193" s="48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7"/>
      <c r="B194" s="48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7"/>
      <c r="B195" s="48" t="s">
        <v>1496</v>
      </c>
      <c r="C195" s="52">
        <v>0</v>
      </c>
      <c r="D195" s="52">
        <v>0</v>
      </c>
      <c r="E195" s="52">
        <v>1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7"/>
      <c r="B196" s="48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7"/>
      <c r="B197" s="48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7"/>
      <c r="B198" s="48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7"/>
      <c r="B199" s="48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7"/>
      <c r="B200" s="48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7"/>
      <c r="B201" s="48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7"/>
      <c r="B202" s="48" t="s">
        <v>1503</v>
      </c>
      <c r="C202" s="52">
        <v>1</v>
      </c>
      <c r="D202" s="52">
        <v>0</v>
      </c>
      <c r="E202" s="52">
        <v>0</v>
      </c>
      <c r="F202" s="52">
        <v>1</v>
      </c>
      <c r="G202" s="52">
        <v>0</v>
      </c>
      <c r="H202" s="52">
        <v>2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7"/>
      <c r="B203" s="48" t="s">
        <v>1504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7"/>
      <c r="B204" s="48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7"/>
      <c r="B205" s="48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7"/>
      <c r="B206" s="48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7"/>
      <c r="B207" s="48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7"/>
      <c r="B208" s="48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7"/>
      <c r="B209" s="48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7"/>
      <c r="B210" s="48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7"/>
      <c r="B211" s="48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7"/>
      <c r="B212" s="48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7"/>
      <c r="B213" s="48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7"/>
      <c r="B214" s="48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7"/>
      <c r="B215" s="48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7"/>
      <c r="B216" s="48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7"/>
      <c r="B217" s="48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7"/>
      <c r="B218" s="48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7"/>
      <c r="B219" s="48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7"/>
      <c r="B220" s="48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7"/>
      <c r="B221" s="48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7"/>
      <c r="B222" s="48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7"/>
      <c r="B223" s="48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7"/>
      <c r="B224" s="48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7"/>
      <c r="B225" s="48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7"/>
      <c r="B226" s="48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7"/>
      <c r="B227" s="48" t="s">
        <v>1528</v>
      </c>
      <c r="C227" s="52">
        <v>0</v>
      </c>
      <c r="D227" s="52">
        <v>0</v>
      </c>
      <c r="E227" s="52">
        <v>0</v>
      </c>
      <c r="F227" s="52">
        <v>2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7"/>
      <c r="B228" s="48" t="s">
        <v>1529</v>
      </c>
      <c r="C228" s="52">
        <v>1</v>
      </c>
      <c r="D228" s="52">
        <v>0</v>
      </c>
      <c r="E228" s="52">
        <v>2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7"/>
      <c r="B229" s="48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7"/>
      <c r="B230" s="48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7"/>
      <c r="B231" s="48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7"/>
      <c r="B232" s="48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7"/>
      <c r="B233" s="48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7"/>
      <c r="B234" s="48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7"/>
      <c r="B235" s="48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7"/>
      <c r="B236" s="48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7"/>
      <c r="B237" s="48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7"/>
      <c r="B238" s="48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7"/>
      <c r="B239" s="48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7"/>
      <c r="B240" s="48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7"/>
      <c r="B241" s="48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7"/>
      <c r="B242" s="48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7"/>
      <c r="B243" s="48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7"/>
      <c r="B244" s="48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7"/>
      <c r="B245" s="48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7"/>
      <c r="B246" s="48" t="s">
        <v>1547</v>
      </c>
      <c r="C246" s="52">
        <v>0</v>
      </c>
      <c r="D246" s="52">
        <v>0</v>
      </c>
      <c r="E246" s="52">
        <v>0</v>
      </c>
      <c r="F246" s="52">
        <v>1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7"/>
      <c r="B247" s="48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7"/>
      <c r="B248" s="48" t="s">
        <v>1549</v>
      </c>
      <c r="C248" s="52">
        <v>0</v>
      </c>
      <c r="D248" s="52">
        <v>0</v>
      </c>
      <c r="E248" s="52">
        <v>1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7"/>
      <c r="B249" s="48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7"/>
      <c r="B250" s="48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7"/>
      <c r="B251" s="48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7"/>
      <c r="B252" s="48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7"/>
      <c r="B253" s="48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7"/>
      <c r="B254" s="48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7"/>
      <c r="B255" s="48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7"/>
      <c r="B256" s="48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7"/>
      <c r="B257" s="48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7"/>
      <c r="B258" s="48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8"/>
      <c r="B259" s="48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6" t="s">
        <v>1561</v>
      </c>
      <c r="B260" s="48" t="s">
        <v>1562</v>
      </c>
      <c r="C260" s="52">
        <v>0</v>
      </c>
      <c r="D260" s="52">
        <v>0</v>
      </c>
      <c r="E260" s="52">
        <v>2</v>
      </c>
      <c r="F260" s="52">
        <v>0</v>
      </c>
      <c r="G260" s="52">
        <v>0</v>
      </c>
      <c r="H260" s="52">
        <v>1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7"/>
      <c r="B261" s="48" t="s">
        <v>1563</v>
      </c>
      <c r="C261" s="52">
        <v>2</v>
      </c>
      <c r="D261" s="52">
        <v>0</v>
      </c>
      <c r="E261" s="52">
        <v>0</v>
      </c>
      <c r="F261" s="52">
        <v>1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7"/>
      <c r="B262" s="48" t="s">
        <v>1564</v>
      </c>
      <c r="C262" s="52">
        <v>40</v>
      </c>
      <c r="D262" s="52">
        <v>0</v>
      </c>
      <c r="E262" s="52">
        <v>27</v>
      </c>
      <c r="F262" s="52">
        <v>56</v>
      </c>
      <c r="G262" s="52">
        <v>1</v>
      </c>
      <c r="H262" s="52">
        <v>50</v>
      </c>
      <c r="I262" s="52">
        <v>0</v>
      </c>
      <c r="J262" s="52">
        <v>3</v>
      </c>
      <c r="K262" s="52">
        <v>0</v>
      </c>
      <c r="L262" s="53">
        <v>4</v>
      </c>
    </row>
    <row r="263" spans="1:12" x14ac:dyDescent="0.25">
      <c r="A263" s="177"/>
      <c r="B263" s="48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1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7"/>
      <c r="B264" s="48" t="s">
        <v>1566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7"/>
      <c r="B265" s="48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7"/>
      <c r="B266" s="48" t="s">
        <v>1568</v>
      </c>
      <c r="C266" s="52">
        <v>1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7"/>
      <c r="B267" s="48" t="s">
        <v>1569</v>
      </c>
      <c r="C267" s="52">
        <v>0</v>
      </c>
      <c r="D267" s="52">
        <v>0</v>
      </c>
      <c r="E267" s="52">
        <v>0</v>
      </c>
      <c r="F267" s="52">
        <v>1</v>
      </c>
      <c r="G267" s="52">
        <v>0</v>
      </c>
      <c r="H267" s="52">
        <v>1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7"/>
      <c r="B268" s="48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7"/>
      <c r="B269" s="48" t="s">
        <v>1571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7"/>
      <c r="B270" s="48" t="s">
        <v>1572</v>
      </c>
      <c r="C270" s="52">
        <v>0</v>
      </c>
      <c r="D270" s="52">
        <v>0</v>
      </c>
      <c r="E270" s="52">
        <v>1</v>
      </c>
      <c r="F270" s="52">
        <v>0</v>
      </c>
      <c r="G270" s="52">
        <v>0</v>
      </c>
      <c r="H270" s="52">
        <v>3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7"/>
      <c r="B271" s="48" t="s">
        <v>986</v>
      </c>
      <c r="C271" s="52">
        <v>1</v>
      </c>
      <c r="D271" s="52">
        <v>0</v>
      </c>
      <c r="E271" s="52">
        <v>8</v>
      </c>
      <c r="F271" s="52">
        <v>1</v>
      </c>
      <c r="G271" s="52">
        <v>0</v>
      </c>
      <c r="H271" s="52">
        <v>7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7"/>
      <c r="B272" s="48" t="s">
        <v>1573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1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7"/>
      <c r="B273" s="48" t="s">
        <v>1574</v>
      </c>
      <c r="C273" s="52">
        <v>0</v>
      </c>
      <c r="D273" s="52">
        <v>0</v>
      </c>
      <c r="E273" s="52">
        <v>2</v>
      </c>
      <c r="F273" s="52">
        <v>0</v>
      </c>
      <c r="G273" s="52">
        <v>0</v>
      </c>
      <c r="H273" s="52">
        <v>2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7"/>
      <c r="B274" s="48" t="s">
        <v>1575</v>
      </c>
      <c r="C274" s="52">
        <v>0</v>
      </c>
      <c r="D274" s="52">
        <v>0</v>
      </c>
      <c r="E274" s="52">
        <v>1</v>
      </c>
      <c r="F274" s="52">
        <v>2</v>
      </c>
      <c r="G274" s="52">
        <v>0</v>
      </c>
      <c r="H274" s="52">
        <v>1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7"/>
      <c r="B275" s="48" t="s">
        <v>1576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7"/>
      <c r="B276" s="48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7"/>
      <c r="B277" s="48" t="s">
        <v>1578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7"/>
      <c r="B278" s="48" t="s">
        <v>1579</v>
      </c>
      <c r="C278" s="52">
        <v>0</v>
      </c>
      <c r="D278" s="52">
        <v>0</v>
      </c>
      <c r="E278" s="52">
        <v>2</v>
      </c>
      <c r="F278" s="52">
        <v>0</v>
      </c>
      <c r="G278" s="52">
        <v>0</v>
      </c>
      <c r="H278" s="52">
        <v>3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7"/>
      <c r="B279" s="48" t="s">
        <v>1580</v>
      </c>
      <c r="C279" s="52">
        <v>0</v>
      </c>
      <c r="D279" s="52">
        <v>0</v>
      </c>
      <c r="E279" s="52">
        <v>0</v>
      </c>
      <c r="F279" s="52">
        <v>1</v>
      </c>
      <c r="G279" s="52">
        <v>0</v>
      </c>
      <c r="H279" s="52">
        <v>1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7"/>
      <c r="B280" s="48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7"/>
      <c r="B281" s="48" t="s">
        <v>1582</v>
      </c>
      <c r="C281" s="52">
        <v>0</v>
      </c>
      <c r="D281" s="52">
        <v>0</v>
      </c>
      <c r="E281" s="52">
        <v>0</v>
      </c>
      <c r="F281" s="52">
        <v>1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7"/>
      <c r="B282" s="48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7"/>
      <c r="B283" s="48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7"/>
      <c r="B284" s="48" t="s">
        <v>1585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7"/>
      <c r="B285" s="48" t="s">
        <v>946</v>
      </c>
      <c r="C285" s="52">
        <v>0</v>
      </c>
      <c r="D285" s="52">
        <v>0</v>
      </c>
      <c r="E285" s="52">
        <v>4</v>
      </c>
      <c r="F285" s="52">
        <v>0</v>
      </c>
      <c r="G285" s="52">
        <v>0</v>
      </c>
      <c r="H285" s="52">
        <v>0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177"/>
      <c r="B286" s="48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7"/>
      <c r="B287" s="48" t="s">
        <v>1586</v>
      </c>
      <c r="C287" s="52">
        <v>0</v>
      </c>
      <c r="D287" s="52">
        <v>0</v>
      </c>
      <c r="E287" s="52">
        <v>7</v>
      </c>
      <c r="F287" s="52">
        <v>6</v>
      </c>
      <c r="G287" s="52">
        <v>0</v>
      </c>
      <c r="H287" s="52">
        <v>1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7"/>
      <c r="B288" s="48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7"/>
      <c r="B289" s="48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7"/>
      <c r="B290" s="48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7"/>
      <c r="B291" s="48" t="s">
        <v>1590</v>
      </c>
      <c r="C291" s="52">
        <v>0</v>
      </c>
      <c r="D291" s="52">
        <v>0</v>
      </c>
      <c r="E291" s="52">
        <v>2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8"/>
      <c r="B292" s="48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6" t="s">
        <v>1592</v>
      </c>
      <c r="B293" s="48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7"/>
      <c r="B294" s="48" t="s">
        <v>1594</v>
      </c>
      <c r="C294" s="52">
        <v>0</v>
      </c>
      <c r="D294" s="52">
        <v>0</v>
      </c>
      <c r="E294" s="52">
        <v>0</v>
      </c>
      <c r="F294" s="52">
        <v>0</v>
      </c>
      <c r="G294" s="52">
        <v>1</v>
      </c>
      <c r="H294" s="52">
        <v>48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7"/>
      <c r="B295" s="48" t="s">
        <v>1595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6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7"/>
      <c r="B296" s="48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7"/>
      <c r="B297" s="48" t="s">
        <v>1597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17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7"/>
      <c r="B298" s="48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7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7"/>
      <c r="B299" s="48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2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7"/>
      <c r="B300" s="48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7"/>
      <c r="B301" s="48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1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7"/>
      <c r="B302" s="48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7"/>
      <c r="B303" s="48" t="s">
        <v>1603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7"/>
      <c r="B304" s="48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2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7"/>
      <c r="B305" s="48" t="s">
        <v>997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1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7"/>
      <c r="B306" s="48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8"/>
      <c r="B307" s="48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jlBwRJbXxDNuDOchpqZJ6ajJdNgrplyL+WEl7D4RbC8omJIEBuf80fyRF1TE2nk0o3W5muTYLPbsojsWF8eiPA==" saltValue="dyetZ7kuReF3nVLHi8lhU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E00D-D5F9-40A9-B93C-DBE2FB310FA8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0" t="s">
        <v>1729</v>
      </c>
      <c r="D1" s="200"/>
      <c r="E1" s="200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1730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5"/>
    </row>
    <row r="3" spans="1:93" s="104" customFormat="1" ht="11.25" x14ac:dyDescent="0.25">
      <c r="Z3" s="198" t="s">
        <v>1731</v>
      </c>
      <c r="AA3" s="198"/>
      <c r="AB3" s="198"/>
      <c r="AC3" s="198"/>
      <c r="AH3" s="198" t="s">
        <v>1732</v>
      </c>
      <c r="AI3" s="198"/>
      <c r="AJ3" s="198"/>
      <c r="AK3" s="198"/>
      <c r="AV3" s="199" t="s">
        <v>1078</v>
      </c>
      <c r="AW3" s="199"/>
      <c r="AX3" s="199"/>
      <c r="AY3" s="199"/>
      <c r="AZ3" s="199"/>
      <c r="BA3" s="199"/>
      <c r="CL3" s="105"/>
    </row>
    <row r="4" spans="1:93" s="106" customFormat="1" ht="21.75" customHeight="1" x14ac:dyDescent="0.25">
      <c r="C4" s="198" t="s">
        <v>12</v>
      </c>
      <c r="D4" s="198"/>
      <c r="E4" s="198"/>
      <c r="I4" s="198" t="s">
        <v>39</v>
      </c>
      <c r="J4" s="198"/>
      <c r="K4" s="198"/>
      <c r="L4" s="198"/>
      <c r="M4" s="198"/>
      <c r="Q4" s="198" t="s">
        <v>1733</v>
      </c>
      <c r="R4" s="198"/>
      <c r="S4" s="198"/>
      <c r="T4" s="198"/>
      <c r="U4" s="198"/>
      <c r="V4" s="198"/>
      <c r="AP4" s="198" t="s">
        <v>1734</v>
      </c>
      <c r="AQ4" s="198"/>
      <c r="AR4" s="198"/>
      <c r="BE4" s="198" t="s">
        <v>1078</v>
      </c>
      <c r="BF4" s="198"/>
      <c r="BG4" s="198"/>
      <c r="BK4" s="202" t="s">
        <v>1735</v>
      </c>
      <c r="BL4" s="201" t="s">
        <v>1736</v>
      </c>
      <c r="BM4" s="201" t="s">
        <v>1737</v>
      </c>
      <c r="BN4" s="201" t="s">
        <v>181</v>
      </c>
      <c r="BO4" s="201" t="s">
        <v>1738</v>
      </c>
      <c r="BP4" s="201" t="s">
        <v>1739</v>
      </c>
      <c r="BQ4" s="201" t="s">
        <v>1740</v>
      </c>
      <c r="BR4" s="201" t="s">
        <v>216</v>
      </c>
      <c r="BS4" s="203" t="s">
        <v>1741</v>
      </c>
      <c r="BT4" s="203" t="s">
        <v>1742</v>
      </c>
      <c r="BU4" s="203" t="s">
        <v>296</v>
      </c>
      <c r="BV4" s="203" t="s">
        <v>1743</v>
      </c>
      <c r="BY4" s="204" t="s">
        <v>167</v>
      </c>
      <c r="BZ4" s="204"/>
      <c r="CA4" s="204"/>
      <c r="CF4" s="198" t="s">
        <v>1744</v>
      </c>
      <c r="CG4" s="198"/>
      <c r="CL4" s="198" t="s">
        <v>47</v>
      </c>
      <c r="CM4" s="198"/>
      <c r="CN4" s="198"/>
      <c r="CO4" s="198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2" t="s">
        <v>1747</v>
      </c>
      <c r="AW5" s="201" t="s">
        <v>1748</v>
      </c>
      <c r="AX5" s="201" t="s">
        <v>1749</v>
      </c>
      <c r="AY5" s="201" t="s">
        <v>108</v>
      </c>
      <c r="AZ5" s="201" t="s">
        <v>109</v>
      </c>
      <c r="BA5" s="203" t="s">
        <v>110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3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2"/>
      <c r="AW6" s="201"/>
      <c r="AX6" s="201"/>
      <c r="AY6" s="201"/>
      <c r="AZ6" s="201"/>
      <c r="BA6" s="203"/>
      <c r="BE6" s="112" t="s">
        <v>112</v>
      </c>
      <c r="BF6" s="111" t="s">
        <v>113</v>
      </c>
      <c r="BG6" s="113" t="s">
        <v>1762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3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79478</v>
      </c>
      <c r="D7" s="120">
        <f>SUM(DatosGenerales!C15:C19)</f>
        <v>12028</v>
      </c>
      <c r="E7" s="119">
        <f>SUM(DatosGenerales!C12:C14)</f>
        <v>68758</v>
      </c>
      <c r="I7" s="121">
        <f>DatosGenerales!C31</f>
        <v>6486</v>
      </c>
      <c r="J7" s="120">
        <f>DatosGenerales!C32</f>
        <v>718</v>
      </c>
      <c r="K7" s="119">
        <f>SUM(DatosGenerales!C33:C34)</f>
        <v>519</v>
      </c>
      <c r="L7" s="120">
        <f>DatosGenerales!C36</f>
        <v>4497</v>
      </c>
      <c r="M7" s="119">
        <f>DatosGenerales!C95</f>
        <v>4220</v>
      </c>
      <c r="N7" s="122">
        <f>L7-M7</f>
        <v>277</v>
      </c>
      <c r="O7" s="122"/>
      <c r="Q7" s="121">
        <f>DatosGenerales!C36</f>
        <v>4497</v>
      </c>
      <c r="R7" s="120">
        <f>DatosGenerales!C49</f>
        <v>7075</v>
      </c>
      <c r="S7" s="120">
        <f>DatosGenerales!C50</f>
        <v>232</v>
      </c>
      <c r="T7" s="120">
        <f>DatosGenerales!C62</f>
        <v>71</v>
      </c>
      <c r="U7" s="120">
        <f>DatosGenerales!C78</f>
        <v>12</v>
      </c>
      <c r="V7" s="123">
        <f>SUM(Q7:U7)</f>
        <v>11887</v>
      </c>
      <c r="Z7" s="121">
        <f>SUM(DatosGenerales!C106,DatosGenerales!C107,DatosGenerales!C109)</f>
        <v>6660</v>
      </c>
      <c r="AA7" s="120">
        <f>SUM(DatosGenerales!C108,DatosGenerales!C110)</f>
        <v>938</v>
      </c>
      <c r="AB7" s="120">
        <f>DatosGenerales!C106</f>
        <v>3685</v>
      </c>
      <c r="AC7" s="123">
        <f>DatosGenerales!C107</f>
        <v>2251</v>
      </c>
      <c r="AH7" s="121">
        <f>SUM(DatosGenerales!C115,DatosGenerales!C116,DatosGenerales!C118)</f>
        <v>318</v>
      </c>
      <c r="AI7" s="120">
        <f>SUM(DatosGenerales!C117,DatosGenerales!C119)</f>
        <v>71</v>
      </c>
      <c r="AJ7" s="120">
        <f>DatosGenerales!C115</f>
        <v>243</v>
      </c>
      <c r="AK7" s="123">
        <f>DatosGenerales!C116</f>
        <v>66</v>
      </c>
      <c r="AP7" s="121">
        <f>SUM(DatosGenerales!C135:C136)</f>
        <v>389</v>
      </c>
      <c r="AQ7" s="120">
        <f>SUM(DatosGenerales!C137:C138)</f>
        <v>1</v>
      </c>
      <c r="AR7" s="123">
        <f>SUM(DatosGenerales!C139:C140)</f>
        <v>8</v>
      </c>
      <c r="AV7" s="121">
        <f>DatosGenerales!C145</f>
        <v>16</v>
      </c>
      <c r="AW7" s="120">
        <f>DatosGenerales!C146</f>
        <v>557</v>
      </c>
      <c r="AX7" s="120">
        <f>DatosGenerales!C147</f>
        <v>142</v>
      </c>
      <c r="AY7" s="120">
        <f>DatosGenerales!C148</f>
        <v>52</v>
      </c>
      <c r="AZ7" s="120">
        <f>DatosGenerales!C149</f>
        <v>150</v>
      </c>
      <c r="BA7" s="123">
        <f>DatosGenerales!C150</f>
        <v>1</v>
      </c>
      <c r="BE7" s="121">
        <f>DatosGenerales!C151</f>
        <v>244</v>
      </c>
      <c r="BF7" s="120">
        <f>DatosGenerales!C152</f>
        <v>873</v>
      </c>
      <c r="BG7" s="123">
        <f>DatosGenerales!C154</f>
        <v>311</v>
      </c>
      <c r="BK7" s="121">
        <f>SUM(DatosGenerales!C307:C321)</f>
        <v>8108</v>
      </c>
      <c r="BL7" s="120">
        <f>SUM(DatosGenerales!C304:C306)</f>
        <v>68</v>
      </c>
      <c r="BM7" s="120">
        <f>SUM(DatosGenerales!C322:C354)</f>
        <v>715</v>
      </c>
      <c r="BN7" s="120">
        <f>SUM(DatosGenerales!C299)</f>
        <v>156</v>
      </c>
      <c r="BO7" s="120">
        <f>SUM(DatosGenerales!C366:C374)</f>
        <v>34</v>
      </c>
      <c r="BP7" s="120">
        <f>SUM(DatosGenerales!C296:C298)</f>
        <v>1</v>
      </c>
      <c r="BQ7" s="120">
        <f>SUM(DatosGenerales!C355:C365)</f>
        <v>13</v>
      </c>
      <c r="BR7" s="120">
        <f>SUM(DatosGenerales!C300:C302)</f>
        <v>54</v>
      </c>
      <c r="BS7" s="123">
        <f>SUM(DatosGenerales!C293:C295)</f>
        <v>918</v>
      </c>
      <c r="BT7" s="123">
        <f>SUM(DatosGenerales!C303)</f>
        <v>0</v>
      </c>
      <c r="BU7" s="123">
        <f>SUM(DatosGenerales!C375:C387)</f>
        <v>216</v>
      </c>
      <c r="BV7" s="123">
        <f>SUM(DatosGenerales!C388:C409)</f>
        <v>4150</v>
      </c>
      <c r="BY7" s="121">
        <f>DatosGenerales!C246</f>
        <v>4025</v>
      </c>
      <c r="BZ7" s="120">
        <f>DatosGenerales!C247</f>
        <v>375</v>
      </c>
      <c r="CA7" s="123">
        <f>DatosGenerales!C248</f>
        <v>1749</v>
      </c>
      <c r="CF7" s="121">
        <f>DatosGenerales!C255</f>
        <v>151</v>
      </c>
      <c r="CG7" s="123">
        <f>DatosGenerales!C258</f>
        <v>500</v>
      </c>
      <c r="CM7" s="121">
        <f>DatosGenerales!C40</f>
        <v>14790</v>
      </c>
      <c r="CN7" s="123">
        <f>DatosGenerales!C41</f>
        <v>8857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2621</v>
      </c>
      <c r="BL53" s="131">
        <f>SUM(DatosGenerales!C321,DatosGenerales!C310,DatosGenerales!C319)</f>
        <v>2824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120</v>
      </c>
      <c r="BL66" s="131">
        <f>SUM(DatosGenerales!C309:C310)</f>
        <v>2935</v>
      </c>
      <c r="BM66" s="131">
        <f>SUM(DatosGenerales!C318:C319)</f>
        <v>2390</v>
      </c>
      <c r="BN66" s="131"/>
      <c r="BO66" s="118"/>
      <c r="BP66" s="118"/>
      <c r="BQ66" s="118"/>
      <c r="BR66" s="118"/>
      <c r="BS66" s="118"/>
    </row>
  </sheetData>
  <sheetProtection algorithmName="SHA-512" hashValue="gosdHHyjsvcMMecgHGkjWfT+RdZp5vJuC8Kzr/cHCIBlQX6Dyg3YTrMuMfbTTj5u9vwvLmErTDMcZHSEpbqhmA==" saltValue="n3vjGSf6dfJn9ZY/yE788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10C9-B74F-4D8A-8E5A-A4D84E4B24C2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w763EuinCL/u2WayYRFSHR0kAPszVfXdNYIy4lN75FqnoCFku4Lq1HGtyjlVT1RXIiHhv9c60esPH6w2cQ/w5g==" saltValue="y0l0C6p7y5x8F5wuZlTLa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4E76-9A5B-44BB-9AF7-4975C8B3822C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6" t="s">
        <v>1791</v>
      </c>
      <c r="D1" s="206"/>
      <c r="E1" s="206"/>
      <c r="F1" s="206"/>
      <c r="G1" s="206"/>
      <c r="H1" s="206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8" t="s">
        <v>1022</v>
      </c>
      <c r="D4" s="198"/>
      <c r="E4" s="198"/>
      <c r="F4" s="198"/>
      <c r="G4" s="198"/>
      <c r="H4" s="198"/>
      <c r="I4" s="102"/>
      <c r="L4" s="198" t="s">
        <v>1246</v>
      </c>
      <c r="M4" s="198"/>
      <c r="N4" s="198"/>
      <c r="O4" s="198"/>
      <c r="P4" s="198"/>
      <c r="T4" s="198" t="s">
        <v>998</v>
      </c>
      <c r="U4" s="198"/>
      <c r="V4" s="198"/>
      <c r="W4" s="198"/>
      <c r="X4" s="198"/>
      <c r="Y4" s="198"/>
      <c r="Z4" s="198"/>
      <c r="AA4" s="198"/>
      <c r="AE4" s="198" t="s">
        <v>1792</v>
      </c>
      <c r="AF4" s="198"/>
      <c r="AG4" s="198"/>
      <c r="AH4" s="198"/>
      <c r="AI4" s="198"/>
      <c r="AJ4" s="198"/>
      <c r="AK4" s="198"/>
      <c r="AL4" s="198"/>
      <c r="AP4" s="198" t="s">
        <v>1655</v>
      </c>
      <c r="AQ4" s="198"/>
      <c r="AR4" s="198"/>
      <c r="AS4" s="198"/>
      <c r="AT4" s="198"/>
      <c r="AU4" s="19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7" t="s">
        <v>81</v>
      </c>
      <c r="M6" s="208" t="s">
        <v>1793</v>
      </c>
      <c r="N6" s="208" t="s">
        <v>1794</v>
      </c>
      <c r="O6" s="209" t="s">
        <v>1019</v>
      </c>
      <c r="P6" s="209"/>
      <c r="AC6" s="104"/>
      <c r="AN6" s="104"/>
    </row>
    <row r="7" spans="1:50" s="106" customFormat="1" ht="20.85" customHeight="1" x14ac:dyDescent="0.25">
      <c r="C7" s="205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7"/>
      <c r="M7" s="208"/>
      <c r="N7" s="208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173</v>
      </c>
    </row>
    <row r="8" spans="1:50" s="118" customFormat="1" ht="14.85" customHeight="1" x14ac:dyDescent="0.25">
      <c r="C8" s="205"/>
      <c r="D8" s="120">
        <f>DatosMenores!C56</f>
        <v>4052</v>
      </c>
      <c r="E8" s="120">
        <f>DatosMenores!C57</f>
        <v>372</v>
      </c>
      <c r="F8" s="120">
        <f>DatosMenores!C58</f>
        <v>140</v>
      </c>
      <c r="G8" s="120">
        <f>DatosMenores!C59</f>
        <v>3546</v>
      </c>
      <c r="H8" s="119">
        <f>DatosMenores!C60</f>
        <v>115</v>
      </c>
      <c r="I8" s="102"/>
      <c r="L8" s="119">
        <f>DatosMenores!C48</f>
        <v>66</v>
      </c>
      <c r="M8" s="120">
        <f>DatosMenores!C49</f>
        <v>102</v>
      </c>
      <c r="N8" s="120">
        <f>DatosMenores!C50</f>
        <v>465</v>
      </c>
      <c r="O8" s="120">
        <f>DatosMenores!C51</f>
        <v>3</v>
      </c>
      <c r="P8" s="119">
        <f>DatosMenores!C52</f>
        <v>0</v>
      </c>
      <c r="S8" s="119">
        <f>DatosMenores!C28</f>
        <v>716</v>
      </c>
      <c r="T8" s="120">
        <f>SUM(DatosMenores!C29:C32)</f>
        <v>192</v>
      </c>
      <c r="U8" s="120">
        <f>DatosMenores!C33</f>
        <v>0</v>
      </c>
      <c r="V8" s="120">
        <f>DatosMenores!C34</f>
        <v>357</v>
      </c>
      <c r="W8" s="120">
        <f>DatosMenores!C35</f>
        <v>6</v>
      </c>
      <c r="X8" s="120">
        <f>DatosMenores!C36</f>
        <v>0</v>
      </c>
      <c r="Y8" s="120">
        <f>DatosMenores!C38</f>
        <v>10</v>
      </c>
      <c r="Z8" s="120">
        <f>DatosMenores!C37</f>
        <v>26</v>
      </c>
      <c r="AA8" s="119">
        <f>DatosMenores!C39</f>
        <v>203</v>
      </c>
      <c r="AC8" s="104"/>
      <c r="AE8" s="121">
        <f>DatosMenores!C5</f>
        <v>9</v>
      </c>
      <c r="AF8" s="120">
        <f>DatosMenores!C6</f>
        <v>1032</v>
      </c>
      <c r="AG8" s="120">
        <f>DatosMenores!C7</f>
        <v>49</v>
      </c>
      <c r="AH8" s="120">
        <f>DatosMenores!C8</f>
        <v>177</v>
      </c>
      <c r="AI8" s="120">
        <f>DatosMenores!C9</f>
        <v>106</v>
      </c>
      <c r="AJ8" s="119">
        <f>DatosMenores!C10</f>
        <v>166</v>
      </c>
      <c r="AK8" s="120">
        <f>DatosMenores!C11</f>
        <v>346</v>
      </c>
      <c r="AL8" s="120">
        <f>DatosMenores!C12</f>
        <v>185</v>
      </c>
      <c r="AM8" s="119">
        <f>DatosMenores!C13</f>
        <v>40</v>
      </c>
      <c r="AN8" s="104"/>
      <c r="AP8" s="121">
        <f>DatosMenores!C69</f>
        <v>173</v>
      </c>
      <c r="AQ8" s="121">
        <f>DatosMenores!C70</f>
        <v>0</v>
      </c>
      <c r="AR8" s="120">
        <f>DatosMenores!C71</f>
        <v>1083</v>
      </c>
      <c r="AS8" s="120">
        <f>DatosMenores!C74</f>
        <v>2</v>
      </c>
      <c r="AT8" s="120">
        <f>DatosMenores!C75</f>
        <v>74</v>
      </c>
      <c r="AU8" s="119">
        <f>DatosMenores!C76</f>
        <v>2</v>
      </c>
      <c r="AW8" s="142" t="s">
        <v>1657</v>
      </c>
      <c r="AX8" s="143">
        <f>DatosMenores!C70</f>
        <v>0</v>
      </c>
    </row>
    <row r="9" spans="1:50" ht="14.85" customHeight="1" x14ac:dyDescent="0.25">
      <c r="B9" s="124"/>
      <c r="C9" s="205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1083</v>
      </c>
    </row>
    <row r="10" spans="1:50" ht="29.85" customHeight="1" x14ac:dyDescent="0.25">
      <c r="C10" s="205"/>
      <c r="D10" s="119">
        <f>DatosMenores!C61</f>
        <v>924</v>
      </c>
      <c r="E10" s="120">
        <f>DatosMenores!C62</f>
        <v>172</v>
      </c>
      <c r="F10" s="123">
        <f>DatosMenores!C63</f>
        <v>5</v>
      </c>
      <c r="G10" s="123">
        <f>DatosMenores!C64</f>
        <v>682</v>
      </c>
      <c r="H10" s="123">
        <f>DatosMenores!C65</f>
        <v>228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0</v>
      </c>
    </row>
    <row r="11" spans="1:50" ht="14.85" customHeight="1" x14ac:dyDescent="0.25">
      <c r="AE11" s="121">
        <f>DatosMenores!C14</f>
        <v>5</v>
      </c>
      <c r="AF11" s="120">
        <f>DatosMenores!C15</f>
        <v>8</v>
      </c>
      <c r="AG11" s="120">
        <f>DatosMenores!C16</f>
        <v>207</v>
      </c>
      <c r="AH11" s="120">
        <f>DatosMenores!C17</f>
        <v>524</v>
      </c>
      <c r="AI11" s="120">
        <f>DatosMenores!C18</f>
        <v>40</v>
      </c>
      <c r="AJ11" s="120">
        <f>DatosMenores!C20</f>
        <v>45</v>
      </c>
      <c r="AK11" s="120">
        <f>DatosMenores!C21</f>
        <v>11</v>
      </c>
      <c r="AL11" s="119">
        <f>DatosMenores!C19</f>
        <v>1102</v>
      </c>
      <c r="AP11" s="121">
        <f>DatosMenores!C78</f>
        <v>2</v>
      </c>
      <c r="AQ11" s="120">
        <f>DatosMenores!C77</f>
        <v>0</v>
      </c>
      <c r="AR11" s="120">
        <f>DatosMenores!C79</f>
        <v>1</v>
      </c>
      <c r="AS11" s="121">
        <f>DatosMenores!C72</f>
        <v>0</v>
      </c>
      <c r="AT11" s="119">
        <f>DatosMenores!C73</f>
        <v>45</v>
      </c>
      <c r="AW11" s="142" t="s">
        <v>1799</v>
      </c>
      <c r="AX11" s="143">
        <f>DatosMenores!C73</f>
        <v>45</v>
      </c>
    </row>
    <row r="12" spans="1:50" ht="12.75" customHeight="1" x14ac:dyDescent="0.25">
      <c r="AW12" s="142" t="s">
        <v>1659</v>
      </c>
      <c r="AX12" s="143">
        <f>DatosMenores!C74</f>
        <v>2</v>
      </c>
    </row>
    <row r="13" spans="1:50" ht="12.75" customHeight="1" x14ac:dyDescent="0.25">
      <c r="AW13" s="142" t="s">
        <v>1040</v>
      </c>
      <c r="AX13" s="143">
        <f>DatosMenores!C75</f>
        <v>74</v>
      </c>
    </row>
    <row r="14" spans="1:50" ht="12.75" customHeight="1" x14ac:dyDescent="0.25">
      <c r="AW14" s="142" t="s">
        <v>1660</v>
      </c>
      <c r="AX14" s="143">
        <f>DatosMenores!C76</f>
        <v>2</v>
      </c>
    </row>
    <row r="15" spans="1:50" ht="12.75" customHeight="1" x14ac:dyDescent="0.25">
      <c r="AW15" s="142" t="s">
        <v>1661</v>
      </c>
      <c r="AX15" s="143">
        <f>DatosMenores!C77</f>
        <v>0</v>
      </c>
    </row>
    <row r="16" spans="1:50" ht="12.75" customHeight="1" x14ac:dyDescent="0.25">
      <c r="AW16" s="142" t="s">
        <v>272</v>
      </c>
      <c r="AX16" s="143">
        <f>DatosMenores!C78</f>
        <v>2</v>
      </c>
    </row>
    <row r="17" spans="49:50" ht="12.75" customHeight="1" x14ac:dyDescent="0.25">
      <c r="AW17" s="142" t="s">
        <v>1662</v>
      </c>
      <c r="AX17" s="143">
        <f>DatosMenores!C79</f>
        <v>1</v>
      </c>
    </row>
  </sheetData>
  <sheetProtection algorithmName="SHA-512" hashValue="MAeiTBbF6RAKR3QDG12jIh5fhpUg5lBM2YmyJTH5WoVi6sPYy0kweClPfO5O+yLGX8norr+GbMyrpIEnWOm3VQ==" saltValue="yRceZhFrqtHkMxy57sAcJ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3DD3-D0D8-4BC7-9225-B06374D00A64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1800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54</v>
      </c>
      <c r="F4" s="156" t="s">
        <v>1807</v>
      </c>
      <c r="G4" s="158">
        <f>DatosViolenciaDoméstica!E67</f>
        <v>128</v>
      </c>
      <c r="H4" s="159"/>
    </row>
    <row r="5" spans="1:30" x14ac:dyDescent="0.2">
      <c r="C5" s="156" t="s">
        <v>12</v>
      </c>
      <c r="D5" s="157">
        <f>DatosViolenciaDoméstica!C6</f>
        <v>675</v>
      </c>
      <c r="F5" s="156" t="s">
        <v>1808</v>
      </c>
      <c r="G5" s="160">
        <f>DatosViolenciaDoméstica!F67</f>
        <v>38</v>
      </c>
      <c r="H5" s="159"/>
    </row>
    <row r="6" spans="1:30" x14ac:dyDescent="0.2">
      <c r="C6" s="156" t="s">
        <v>1809</v>
      </c>
      <c r="D6" s="157">
        <f>DatosViolenciaDoméstica!C7</f>
        <v>220</v>
      </c>
    </row>
    <row r="7" spans="1:30" x14ac:dyDescent="0.2">
      <c r="C7" s="156" t="s">
        <v>59</v>
      </c>
      <c r="D7" s="157">
        <f>DatosViolenciaDoméstica!C8</f>
        <v>0</v>
      </c>
    </row>
    <row r="8" spans="1:30" x14ac:dyDescent="0.2">
      <c r="C8" s="156" t="s">
        <v>1810</v>
      </c>
      <c r="D8" s="157">
        <f>DatosViolenciaDoméstica!C9</f>
        <v>6</v>
      </c>
    </row>
    <row r="9" spans="1:30" x14ac:dyDescent="0.2">
      <c r="C9" s="156" t="s">
        <v>1811</v>
      </c>
      <c r="D9" s="157">
        <f>SUM(DatosViolenciaDoméstica!C10:C11)</f>
        <v>1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LATfxpKLL807XkDCq9va49vzHVa3xkRus9/jC9eATKiBlvys7AZkh4w9pxy7KKnu+vYm7/1ILmVTh6wYeTQ2hw==" saltValue="b+EK5DjxzhvrpoEoX8Kc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767C-2234-493C-ADAF-E3EB835C497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1812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5900</v>
      </c>
      <c r="F4" s="156" t="s">
        <v>1807</v>
      </c>
      <c r="G4" s="158">
        <f>DatosViolenciaGénero!E82</f>
        <v>553</v>
      </c>
      <c r="H4" s="159"/>
    </row>
    <row r="5" spans="1:30" x14ac:dyDescent="0.2">
      <c r="C5" s="156" t="s">
        <v>39</v>
      </c>
      <c r="D5" s="157">
        <f>DatosViolenciaGénero!C5</f>
        <v>1725</v>
      </c>
      <c r="F5" s="156" t="s">
        <v>1808</v>
      </c>
      <c r="G5" s="158">
        <f>DatosViolenciaGénero!F82</f>
        <v>368</v>
      </c>
      <c r="H5" s="159"/>
    </row>
    <row r="6" spans="1:30" x14ac:dyDescent="0.2">
      <c r="C6" s="156" t="s">
        <v>1809</v>
      </c>
      <c r="D6" s="166">
        <f>DatosViolenciaGénero!C8</f>
        <v>969</v>
      </c>
    </row>
    <row r="7" spans="1:30" x14ac:dyDescent="0.2">
      <c r="C7" s="156" t="s">
        <v>59</v>
      </c>
      <c r="D7" s="166">
        <f>DatosViolenciaGénero!C9</f>
        <v>7</v>
      </c>
    </row>
    <row r="8" spans="1:30" x14ac:dyDescent="0.2">
      <c r="C8" s="156" t="s">
        <v>1813</v>
      </c>
      <c r="D8" s="157">
        <f>DatosViolenciaGénero!C11</f>
        <v>2</v>
      </c>
    </row>
    <row r="9" spans="1:30" x14ac:dyDescent="0.2">
      <c r="C9" s="156" t="s">
        <v>1814</v>
      </c>
      <c r="D9" s="157">
        <f>DatosViolenciaGénero!C12</f>
        <v>4</v>
      </c>
    </row>
    <row r="10" spans="1:30" x14ac:dyDescent="0.2">
      <c r="C10" s="156" t="s">
        <v>1806</v>
      </c>
      <c r="D10" s="166">
        <f>DatosViolenciaGénero!C6</f>
        <v>397</v>
      </c>
    </row>
    <row r="11" spans="1:30" x14ac:dyDescent="0.2">
      <c r="C11" s="156" t="s">
        <v>1810</v>
      </c>
      <c r="D11" s="166">
        <f>DatosViolenciaGénero!C10</f>
        <v>13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UR0QYhrLg2m0NOKGS8GxEFsdj4wzsso/G3yNEG7zC1K1ZpDZhIE2JAKlyXIAj6wAIi2DIuZaAAkewH8g/VoZnQ==" saltValue="tXdjEAqI2OrcUQjUI8LT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6" t="s">
        <v>17</v>
      </c>
      <c r="B7" s="13" t="s">
        <v>18</v>
      </c>
      <c r="C7" s="14">
        <v>29192</v>
      </c>
      <c r="D7" s="14">
        <v>22641</v>
      </c>
      <c r="E7" s="15">
        <v>0.28934234353606297</v>
      </c>
    </row>
    <row r="8" spans="1:5" x14ac:dyDescent="0.25">
      <c r="A8" s="177"/>
      <c r="B8" s="13" t="s">
        <v>19</v>
      </c>
      <c r="C8" s="14">
        <v>79478</v>
      </c>
      <c r="D8" s="14">
        <v>59615</v>
      </c>
      <c r="E8" s="15">
        <v>0.333187956051329</v>
      </c>
    </row>
    <row r="9" spans="1:5" x14ac:dyDescent="0.25">
      <c r="A9" s="177"/>
      <c r="B9" s="13" t="s">
        <v>20</v>
      </c>
      <c r="C9" s="14">
        <v>65096</v>
      </c>
      <c r="D9" s="14">
        <v>57170</v>
      </c>
      <c r="E9" s="15">
        <v>0.13863914640545699</v>
      </c>
    </row>
    <row r="10" spans="1:5" x14ac:dyDescent="0.25">
      <c r="A10" s="177"/>
      <c r="B10" s="13" t="s">
        <v>21</v>
      </c>
      <c r="C10" s="14">
        <v>212</v>
      </c>
      <c r="D10" s="14">
        <v>139</v>
      </c>
      <c r="E10" s="15">
        <v>0.52517985611510798</v>
      </c>
    </row>
    <row r="11" spans="1:5" x14ac:dyDescent="0.25">
      <c r="A11" s="178"/>
      <c r="B11" s="13" t="s">
        <v>22</v>
      </c>
      <c r="C11" s="14">
        <v>20193</v>
      </c>
      <c r="D11" s="14">
        <v>15197</v>
      </c>
      <c r="E11" s="15">
        <v>0.32874909521616102</v>
      </c>
    </row>
    <row r="12" spans="1:5" x14ac:dyDescent="0.25">
      <c r="A12" s="176" t="s">
        <v>23</v>
      </c>
      <c r="B12" s="13" t="s">
        <v>24</v>
      </c>
      <c r="C12" s="14">
        <v>18160</v>
      </c>
      <c r="D12" s="14">
        <v>14998</v>
      </c>
      <c r="E12" s="15">
        <v>0.21082811041472199</v>
      </c>
    </row>
    <row r="13" spans="1:5" x14ac:dyDescent="0.25">
      <c r="A13" s="177"/>
      <c r="B13" s="13" t="s">
        <v>25</v>
      </c>
      <c r="C13" s="14">
        <v>16178</v>
      </c>
      <c r="D13" s="14">
        <v>12820</v>
      </c>
      <c r="E13" s="15">
        <v>0.26193447737909498</v>
      </c>
    </row>
    <row r="14" spans="1:5" x14ac:dyDescent="0.25">
      <c r="A14" s="178"/>
      <c r="B14" s="13" t="s">
        <v>26</v>
      </c>
      <c r="C14" s="14">
        <v>34420</v>
      </c>
      <c r="D14" s="14">
        <v>32935</v>
      </c>
      <c r="E14" s="15">
        <v>4.5088811294975002E-2</v>
      </c>
    </row>
    <row r="15" spans="1:5" x14ac:dyDescent="0.25">
      <c r="A15" s="176" t="s">
        <v>27</v>
      </c>
      <c r="B15" s="13" t="s">
        <v>28</v>
      </c>
      <c r="C15" s="14">
        <v>1950</v>
      </c>
      <c r="D15" s="14">
        <v>1799</v>
      </c>
      <c r="E15" s="15">
        <v>8.3935519733185096E-2</v>
      </c>
    </row>
    <row r="16" spans="1:5" x14ac:dyDescent="0.25">
      <c r="A16" s="177"/>
      <c r="B16" s="13" t="s">
        <v>29</v>
      </c>
      <c r="C16" s="14">
        <v>8840</v>
      </c>
      <c r="D16" s="14">
        <v>6971</v>
      </c>
      <c r="E16" s="15">
        <v>0.268110744512982</v>
      </c>
    </row>
    <row r="17" spans="1:5" x14ac:dyDescent="0.25">
      <c r="A17" s="177"/>
      <c r="B17" s="13" t="s">
        <v>30</v>
      </c>
      <c r="C17" s="14">
        <v>67</v>
      </c>
      <c r="D17" s="14">
        <v>64</v>
      </c>
      <c r="E17" s="15">
        <v>4.6875E-2</v>
      </c>
    </row>
    <row r="18" spans="1:5" x14ac:dyDescent="0.25">
      <c r="A18" s="177"/>
      <c r="B18" s="13" t="s">
        <v>31</v>
      </c>
      <c r="C18" s="14">
        <v>15</v>
      </c>
      <c r="D18" s="14">
        <v>19</v>
      </c>
      <c r="E18" s="15">
        <v>-0.21052631578947401</v>
      </c>
    </row>
    <row r="19" spans="1:5" x14ac:dyDescent="0.25">
      <c r="A19" s="178"/>
      <c r="B19" s="13" t="s">
        <v>32</v>
      </c>
      <c r="C19" s="14">
        <v>1156</v>
      </c>
      <c r="D19" s="14">
        <v>1042</v>
      </c>
      <c r="E19" s="15">
        <v>0.109404990403071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105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264</v>
      </c>
      <c r="E24" s="15">
        <v>-1</v>
      </c>
    </row>
    <row r="25" spans="1:5" x14ac:dyDescent="0.25">
      <c r="A25" s="12" t="s">
        <v>36</v>
      </c>
      <c r="B25" s="17"/>
      <c r="C25" s="14">
        <v>6384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952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6486</v>
      </c>
      <c r="D31" s="14">
        <v>5340</v>
      </c>
      <c r="E31" s="15">
        <v>0.214606741573034</v>
      </c>
    </row>
    <row r="32" spans="1:5" x14ac:dyDescent="0.25">
      <c r="A32" s="176" t="s">
        <v>41</v>
      </c>
      <c r="B32" s="13" t="s">
        <v>42</v>
      </c>
      <c r="C32" s="14">
        <v>718</v>
      </c>
      <c r="D32" s="14">
        <v>612</v>
      </c>
      <c r="E32" s="15">
        <v>0.17320261437908499</v>
      </c>
    </row>
    <row r="33" spans="1:5" x14ac:dyDescent="0.25">
      <c r="A33" s="177"/>
      <c r="B33" s="13" t="s">
        <v>43</v>
      </c>
      <c r="C33" s="14">
        <v>519</v>
      </c>
      <c r="D33" s="14">
        <v>504</v>
      </c>
      <c r="E33" s="15">
        <v>2.9761904761904798E-2</v>
      </c>
    </row>
    <row r="34" spans="1:5" x14ac:dyDescent="0.25">
      <c r="A34" s="177"/>
      <c r="B34" s="13" t="s">
        <v>44</v>
      </c>
      <c r="C34" s="14">
        <v>0</v>
      </c>
      <c r="D34" s="14">
        <v>0</v>
      </c>
      <c r="E34" s="15">
        <v>0</v>
      </c>
    </row>
    <row r="35" spans="1:5" x14ac:dyDescent="0.25">
      <c r="A35" s="177"/>
      <c r="B35" s="13" t="s">
        <v>45</v>
      </c>
      <c r="C35" s="14">
        <v>4786</v>
      </c>
      <c r="D35" s="14">
        <v>2798</v>
      </c>
      <c r="E35" s="15">
        <v>0.71050750536097196</v>
      </c>
    </row>
    <row r="36" spans="1:5" x14ac:dyDescent="0.25">
      <c r="A36" s="178"/>
      <c r="B36" s="13" t="s">
        <v>46</v>
      </c>
      <c r="C36" s="14">
        <v>4497</v>
      </c>
      <c r="D36" s="14">
        <v>3668</v>
      </c>
      <c r="E36" s="15">
        <v>0.22600872410032699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14790</v>
      </c>
      <c r="D40" s="14">
        <v>11124</v>
      </c>
      <c r="E40" s="15">
        <v>0.32955771305285902</v>
      </c>
    </row>
    <row r="41" spans="1:5" x14ac:dyDescent="0.25">
      <c r="A41" s="12" t="s">
        <v>49</v>
      </c>
      <c r="B41" s="17"/>
      <c r="C41" s="14">
        <v>8857</v>
      </c>
      <c r="D41" s="14">
        <v>7255</v>
      </c>
      <c r="E41" s="15">
        <v>0.22081323225361801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6" t="s">
        <v>51</v>
      </c>
      <c r="B45" s="13" t="s">
        <v>18</v>
      </c>
      <c r="C45" s="14">
        <v>10892</v>
      </c>
      <c r="D45" s="14">
        <v>9109</v>
      </c>
      <c r="E45" s="15">
        <v>0.19574047645186099</v>
      </c>
    </row>
    <row r="46" spans="1:5" x14ac:dyDescent="0.25">
      <c r="A46" s="177"/>
      <c r="B46" s="13" t="s">
        <v>52</v>
      </c>
      <c r="C46" s="14">
        <v>60</v>
      </c>
      <c r="D46" s="14">
        <v>37</v>
      </c>
      <c r="E46" s="15">
        <v>0.62162162162162204</v>
      </c>
    </row>
    <row r="47" spans="1:5" x14ac:dyDescent="0.25">
      <c r="A47" s="177"/>
      <c r="B47" s="13" t="s">
        <v>53</v>
      </c>
      <c r="C47" s="14">
        <v>8946</v>
      </c>
      <c r="D47" s="14">
        <v>6971</v>
      </c>
      <c r="E47" s="15">
        <v>0.28331659733180298</v>
      </c>
    </row>
    <row r="48" spans="1:5" x14ac:dyDescent="0.25">
      <c r="A48" s="178"/>
      <c r="B48" s="13" t="s">
        <v>22</v>
      </c>
      <c r="C48" s="14">
        <v>4061</v>
      </c>
      <c r="D48" s="14">
        <v>2999</v>
      </c>
      <c r="E48" s="15">
        <v>0.35411803934644898</v>
      </c>
    </row>
    <row r="49" spans="1:5" x14ac:dyDescent="0.25">
      <c r="A49" s="176" t="s">
        <v>54</v>
      </c>
      <c r="B49" s="13" t="s">
        <v>55</v>
      </c>
      <c r="C49" s="14">
        <v>7075</v>
      </c>
      <c r="D49" s="14">
        <v>5977</v>
      </c>
      <c r="E49" s="15">
        <v>0.18370419943115299</v>
      </c>
    </row>
    <row r="50" spans="1:5" x14ac:dyDescent="0.25">
      <c r="A50" s="177"/>
      <c r="B50" s="13" t="s">
        <v>56</v>
      </c>
      <c r="C50" s="14">
        <v>232</v>
      </c>
      <c r="D50" s="14">
        <v>211</v>
      </c>
      <c r="E50" s="15">
        <v>9.9526066350710901E-2</v>
      </c>
    </row>
    <row r="51" spans="1:5" x14ac:dyDescent="0.25">
      <c r="A51" s="177"/>
      <c r="B51" s="13" t="s">
        <v>57</v>
      </c>
      <c r="C51" s="14">
        <v>1210</v>
      </c>
      <c r="D51" s="14">
        <v>1201</v>
      </c>
      <c r="E51" s="15">
        <v>7.4937552039966698E-3</v>
      </c>
    </row>
    <row r="52" spans="1:5" x14ac:dyDescent="0.25">
      <c r="A52" s="178"/>
      <c r="B52" s="13" t="s">
        <v>58</v>
      </c>
      <c r="C52" s="14">
        <v>132</v>
      </c>
      <c r="D52" s="14">
        <v>100</v>
      </c>
      <c r="E52" s="15">
        <v>0.32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6" t="s">
        <v>60</v>
      </c>
      <c r="B56" s="13" t="s">
        <v>53</v>
      </c>
      <c r="C56" s="14">
        <v>72</v>
      </c>
      <c r="D56" s="14">
        <v>71</v>
      </c>
      <c r="E56" s="15">
        <v>1.4084507042253501E-2</v>
      </c>
    </row>
    <row r="57" spans="1:5" x14ac:dyDescent="0.25">
      <c r="A57" s="177"/>
      <c r="B57" s="13" t="s">
        <v>52</v>
      </c>
      <c r="C57" s="14">
        <v>1</v>
      </c>
      <c r="D57" s="14">
        <v>0</v>
      </c>
      <c r="E57" s="15">
        <v>0</v>
      </c>
    </row>
    <row r="58" spans="1:5" x14ac:dyDescent="0.25">
      <c r="A58" s="177"/>
      <c r="B58" s="13" t="s">
        <v>18</v>
      </c>
      <c r="C58" s="14">
        <v>105</v>
      </c>
      <c r="D58" s="14">
        <v>93</v>
      </c>
      <c r="E58" s="15">
        <v>0.12903225806451599</v>
      </c>
    </row>
    <row r="59" spans="1:5" x14ac:dyDescent="0.25">
      <c r="A59" s="177"/>
      <c r="B59" s="13" t="s">
        <v>22</v>
      </c>
      <c r="C59" s="14">
        <v>72</v>
      </c>
      <c r="D59" s="14">
        <v>76</v>
      </c>
      <c r="E59" s="15">
        <v>-5.2631578947368397E-2</v>
      </c>
    </row>
    <row r="60" spans="1:5" x14ac:dyDescent="0.25">
      <c r="A60" s="177"/>
      <c r="B60" s="13" t="s">
        <v>61</v>
      </c>
      <c r="C60" s="14">
        <v>48</v>
      </c>
      <c r="D60" s="14">
        <v>58</v>
      </c>
      <c r="E60" s="15">
        <v>-0.17241379310344801</v>
      </c>
    </row>
    <row r="61" spans="1:5" x14ac:dyDescent="0.25">
      <c r="A61" s="178"/>
      <c r="B61" s="13" t="s">
        <v>62</v>
      </c>
      <c r="C61" s="14">
        <v>2</v>
      </c>
      <c r="D61" s="14">
        <v>2</v>
      </c>
      <c r="E61" s="15">
        <v>0</v>
      </c>
    </row>
    <row r="62" spans="1:5" x14ac:dyDescent="0.25">
      <c r="A62" s="176" t="s">
        <v>63</v>
      </c>
      <c r="B62" s="13" t="s">
        <v>64</v>
      </c>
      <c r="C62" s="14">
        <v>71</v>
      </c>
      <c r="D62" s="14">
        <v>90</v>
      </c>
      <c r="E62" s="15">
        <v>-0.211111111111111</v>
      </c>
    </row>
    <row r="63" spans="1:5" x14ac:dyDescent="0.25">
      <c r="A63" s="177"/>
      <c r="B63" s="13" t="s">
        <v>57</v>
      </c>
      <c r="C63" s="14">
        <v>4</v>
      </c>
      <c r="D63" s="14">
        <v>11</v>
      </c>
      <c r="E63" s="15">
        <v>-0.63636363636363602</v>
      </c>
    </row>
    <row r="64" spans="1:5" x14ac:dyDescent="0.25">
      <c r="A64" s="178"/>
      <c r="B64" s="13" t="s">
        <v>65</v>
      </c>
      <c r="C64" s="14">
        <v>2</v>
      </c>
      <c r="D64" s="14">
        <v>8</v>
      </c>
      <c r="E64" s="15">
        <v>-0.75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3</v>
      </c>
      <c r="E69" s="15">
        <v>-1</v>
      </c>
    </row>
    <row r="70" spans="1:5" x14ac:dyDescent="0.25">
      <c r="A70" s="12" t="s">
        <v>36</v>
      </c>
      <c r="B70" s="17"/>
      <c r="C70" s="14">
        <v>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4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9"/>
      <c r="B76" s="13" t="s">
        <v>48</v>
      </c>
      <c r="C76" s="14">
        <v>22</v>
      </c>
      <c r="D76" s="14">
        <v>23</v>
      </c>
      <c r="E76" s="15">
        <v>-4.3478260869565202E-2</v>
      </c>
    </row>
    <row r="77" spans="1:5" x14ac:dyDescent="0.25">
      <c r="A77" s="180"/>
      <c r="B77" s="13" t="s">
        <v>57</v>
      </c>
      <c r="C77" s="14">
        <v>3</v>
      </c>
      <c r="D77" s="14">
        <v>3</v>
      </c>
      <c r="E77" s="15">
        <v>0</v>
      </c>
    </row>
    <row r="78" spans="1:5" x14ac:dyDescent="0.25">
      <c r="A78" s="180"/>
      <c r="B78" s="13" t="s">
        <v>64</v>
      </c>
      <c r="C78" s="14">
        <v>12</v>
      </c>
      <c r="D78" s="14">
        <v>14</v>
      </c>
      <c r="E78" s="15">
        <v>-0.14285714285714299</v>
      </c>
    </row>
    <row r="79" spans="1:5" x14ac:dyDescent="0.25">
      <c r="A79" s="180"/>
      <c r="B79" s="13" t="s">
        <v>68</v>
      </c>
      <c r="C79" s="14">
        <v>13</v>
      </c>
      <c r="D79" s="14">
        <v>15</v>
      </c>
      <c r="E79" s="15">
        <v>-0.133333333333333</v>
      </c>
    </row>
    <row r="80" spans="1:5" x14ac:dyDescent="0.25">
      <c r="A80" s="181"/>
      <c r="B80" s="13" t="s">
        <v>69</v>
      </c>
      <c r="C80" s="14">
        <v>2</v>
      </c>
      <c r="D80" s="14">
        <v>8</v>
      </c>
      <c r="E80" s="15">
        <v>-0.75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6" t="s">
        <v>71</v>
      </c>
      <c r="B84" s="13" t="s">
        <v>72</v>
      </c>
      <c r="C84" s="14">
        <v>8857</v>
      </c>
      <c r="D84" s="14">
        <v>8632</v>
      </c>
      <c r="E84" s="15">
        <v>2.6065801668211298E-2</v>
      </c>
    </row>
    <row r="85" spans="1:5" x14ac:dyDescent="0.25">
      <c r="A85" s="178"/>
      <c r="B85" s="13" t="s">
        <v>73</v>
      </c>
      <c r="C85" s="14">
        <v>2271</v>
      </c>
      <c r="D85" s="14">
        <v>3468</v>
      </c>
      <c r="E85" s="15">
        <v>-0.34515570934256001</v>
      </c>
    </row>
    <row r="86" spans="1:5" x14ac:dyDescent="0.25">
      <c r="A86" s="176" t="s">
        <v>74</v>
      </c>
      <c r="B86" s="13" t="s">
        <v>72</v>
      </c>
      <c r="C86" s="14">
        <v>8062</v>
      </c>
      <c r="D86" s="14">
        <v>5201</v>
      </c>
      <c r="E86" s="15">
        <v>0.55008652182272599</v>
      </c>
    </row>
    <row r="87" spans="1:5" x14ac:dyDescent="0.25">
      <c r="A87" s="178"/>
      <c r="B87" s="13" t="s">
        <v>73</v>
      </c>
      <c r="C87" s="14">
        <v>6164</v>
      </c>
      <c r="D87" s="14">
        <v>6712</v>
      </c>
      <c r="E87" s="15">
        <v>-8.16448152562574E-2</v>
      </c>
    </row>
    <row r="88" spans="1:5" x14ac:dyDescent="0.25">
      <c r="A88" s="176" t="s">
        <v>75</v>
      </c>
      <c r="B88" s="13" t="s">
        <v>72</v>
      </c>
      <c r="C88" s="14">
        <v>404</v>
      </c>
      <c r="D88" s="14">
        <v>339</v>
      </c>
      <c r="E88" s="15">
        <v>0.19174041297935099</v>
      </c>
    </row>
    <row r="89" spans="1:5" x14ac:dyDescent="0.25">
      <c r="A89" s="178"/>
      <c r="B89" s="13" t="s">
        <v>73</v>
      </c>
      <c r="C89" s="14">
        <v>291</v>
      </c>
      <c r="D89" s="14">
        <v>290</v>
      </c>
      <c r="E89" s="15">
        <v>3.4482758620689698E-3</v>
      </c>
    </row>
    <row r="90" spans="1:5" x14ac:dyDescent="0.25">
      <c r="A90" s="176" t="s">
        <v>76</v>
      </c>
      <c r="B90" s="13" t="s">
        <v>72</v>
      </c>
      <c r="C90" s="14">
        <v>0</v>
      </c>
      <c r="D90" s="19"/>
      <c r="E90" s="15">
        <v>0</v>
      </c>
    </row>
    <row r="91" spans="1:5" x14ac:dyDescent="0.25">
      <c r="A91" s="178"/>
      <c r="B91" s="13" t="s">
        <v>73</v>
      </c>
      <c r="C91" s="14">
        <v>0</v>
      </c>
      <c r="D91" s="19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4220</v>
      </c>
      <c r="D95" s="14">
        <v>3035</v>
      </c>
      <c r="E95" s="15">
        <v>0.39044481054365698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2505</v>
      </c>
      <c r="D100" s="14">
        <v>3243</v>
      </c>
      <c r="E100" s="15">
        <v>-0.227567067530065</v>
      </c>
    </row>
    <row r="101" spans="1:5" x14ac:dyDescent="0.25">
      <c r="A101" s="12" t="s">
        <v>81</v>
      </c>
      <c r="B101" s="17"/>
      <c r="C101" s="14">
        <v>6304</v>
      </c>
      <c r="D101" s="14">
        <v>5433</v>
      </c>
      <c r="E101" s="15">
        <v>0.16031658383949901</v>
      </c>
    </row>
    <row r="102" spans="1:5" x14ac:dyDescent="0.25">
      <c r="A102" s="12" t="s">
        <v>78</v>
      </c>
      <c r="B102" s="17"/>
      <c r="C102" s="14">
        <v>21</v>
      </c>
      <c r="D102" s="14">
        <v>13</v>
      </c>
      <c r="E102" s="15">
        <v>0.61538461538461497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6" t="s">
        <v>80</v>
      </c>
      <c r="B106" s="13" t="s">
        <v>83</v>
      </c>
      <c r="C106" s="14">
        <v>3685</v>
      </c>
      <c r="D106" s="14">
        <v>2753</v>
      </c>
      <c r="E106" s="15">
        <v>0.338539774791137</v>
      </c>
    </row>
    <row r="107" spans="1:5" x14ac:dyDescent="0.25">
      <c r="A107" s="177"/>
      <c r="B107" s="13" t="s">
        <v>84</v>
      </c>
      <c r="C107" s="14">
        <v>2251</v>
      </c>
      <c r="D107" s="14">
        <v>1501</v>
      </c>
      <c r="E107" s="15">
        <v>0.49966688874083898</v>
      </c>
    </row>
    <row r="108" spans="1:5" x14ac:dyDescent="0.25">
      <c r="A108" s="178"/>
      <c r="B108" s="13" t="s">
        <v>85</v>
      </c>
      <c r="C108" s="14">
        <v>69</v>
      </c>
      <c r="D108" s="14">
        <v>269</v>
      </c>
      <c r="E108" s="15">
        <v>-0.74349442379182196</v>
      </c>
    </row>
    <row r="109" spans="1:5" x14ac:dyDescent="0.25">
      <c r="A109" s="176" t="s">
        <v>81</v>
      </c>
      <c r="B109" s="13" t="s">
        <v>86</v>
      </c>
      <c r="C109" s="14">
        <v>724</v>
      </c>
      <c r="D109" s="14">
        <v>308</v>
      </c>
      <c r="E109" s="15">
        <v>1.35064935064935</v>
      </c>
    </row>
    <row r="110" spans="1:5" x14ac:dyDescent="0.25">
      <c r="A110" s="178"/>
      <c r="B110" s="13" t="s">
        <v>85</v>
      </c>
      <c r="C110" s="14">
        <v>869</v>
      </c>
      <c r="D110" s="14">
        <v>831</v>
      </c>
      <c r="E110" s="15">
        <v>4.5728038507821901E-2</v>
      </c>
    </row>
    <row r="111" spans="1:5" x14ac:dyDescent="0.25">
      <c r="A111" s="12" t="s">
        <v>78</v>
      </c>
      <c r="B111" s="17"/>
      <c r="C111" s="14">
        <v>95</v>
      </c>
      <c r="D111" s="14">
        <v>62</v>
      </c>
      <c r="E111" s="15">
        <v>0.532258064516129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6" t="s">
        <v>80</v>
      </c>
      <c r="B115" s="13" t="s">
        <v>83</v>
      </c>
      <c r="C115" s="14">
        <v>243</v>
      </c>
      <c r="D115" s="14">
        <v>201</v>
      </c>
      <c r="E115" s="15">
        <v>0.20895522388059701</v>
      </c>
    </row>
    <row r="116" spans="1:5" x14ac:dyDescent="0.25">
      <c r="A116" s="177"/>
      <c r="B116" s="13" t="s">
        <v>84</v>
      </c>
      <c r="C116" s="14">
        <v>66</v>
      </c>
      <c r="D116" s="14">
        <v>77</v>
      </c>
      <c r="E116" s="15">
        <v>-0.14285714285714299</v>
      </c>
    </row>
    <row r="117" spans="1:5" x14ac:dyDescent="0.25">
      <c r="A117" s="178"/>
      <c r="B117" s="13" t="s">
        <v>85</v>
      </c>
      <c r="C117" s="14">
        <v>29</v>
      </c>
      <c r="D117" s="14">
        <v>17</v>
      </c>
      <c r="E117" s="15">
        <v>0.70588235294117596</v>
      </c>
    </row>
    <row r="118" spans="1:5" x14ac:dyDescent="0.25">
      <c r="A118" s="176" t="s">
        <v>81</v>
      </c>
      <c r="B118" s="13" t="s">
        <v>86</v>
      </c>
      <c r="C118" s="14">
        <v>9</v>
      </c>
      <c r="D118" s="14">
        <v>23</v>
      </c>
      <c r="E118" s="15">
        <v>-0.60869565217391297</v>
      </c>
    </row>
    <row r="119" spans="1:5" x14ac:dyDescent="0.25">
      <c r="A119" s="178"/>
      <c r="B119" s="13" t="s">
        <v>85</v>
      </c>
      <c r="C119" s="14">
        <v>42</v>
      </c>
      <c r="D119" s="14">
        <v>34</v>
      </c>
      <c r="E119" s="15">
        <v>0.23529411764705899</v>
      </c>
    </row>
    <row r="120" spans="1:5" x14ac:dyDescent="0.25">
      <c r="A120" s="12" t="s">
        <v>78</v>
      </c>
      <c r="B120" s="17"/>
      <c r="C120" s="14">
        <v>4</v>
      </c>
      <c r="D120" s="14">
        <v>8</v>
      </c>
      <c r="E120" s="15">
        <v>-0.5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6" t="s">
        <v>89</v>
      </c>
      <c r="B124" s="13" t="s">
        <v>90</v>
      </c>
      <c r="C124" s="14">
        <v>0</v>
      </c>
      <c r="D124" s="19"/>
      <c r="E124" s="15">
        <v>0</v>
      </c>
    </row>
    <row r="125" spans="1:5" x14ac:dyDescent="0.25">
      <c r="A125" s="178"/>
      <c r="B125" s="13" t="s">
        <v>91</v>
      </c>
      <c r="C125" s="14">
        <v>0</v>
      </c>
      <c r="D125" s="19"/>
      <c r="E125" s="15">
        <v>0</v>
      </c>
    </row>
    <row r="126" spans="1:5" x14ac:dyDescent="0.25">
      <c r="A126" s="176" t="s">
        <v>92</v>
      </c>
      <c r="B126" s="13" t="s">
        <v>90</v>
      </c>
      <c r="C126" s="14">
        <v>337</v>
      </c>
      <c r="D126" s="14">
        <v>352</v>
      </c>
      <c r="E126" s="15">
        <v>-4.2613636363636402E-2</v>
      </c>
    </row>
    <row r="127" spans="1:5" x14ac:dyDescent="0.25">
      <c r="A127" s="178"/>
      <c r="B127" s="13" t="s">
        <v>91</v>
      </c>
      <c r="C127" s="14">
        <v>2595</v>
      </c>
      <c r="D127" s="14">
        <v>440</v>
      </c>
      <c r="E127" s="15">
        <v>4.8977272727272698</v>
      </c>
    </row>
    <row r="128" spans="1:5" x14ac:dyDescent="0.25">
      <c r="A128" s="176" t="s">
        <v>93</v>
      </c>
      <c r="B128" s="13" t="s">
        <v>90</v>
      </c>
      <c r="C128" s="14">
        <v>9456</v>
      </c>
      <c r="D128" s="14">
        <v>7772</v>
      </c>
      <c r="E128" s="15">
        <v>0.21667524446731901</v>
      </c>
    </row>
    <row r="129" spans="1:5" x14ac:dyDescent="0.25">
      <c r="A129" s="178"/>
      <c r="B129" s="13" t="s">
        <v>91</v>
      </c>
      <c r="C129" s="14">
        <v>28196</v>
      </c>
      <c r="D129" s="14">
        <v>10840</v>
      </c>
      <c r="E129" s="15">
        <v>1.60110701107011</v>
      </c>
    </row>
    <row r="130" spans="1:5" x14ac:dyDescent="0.25">
      <c r="A130" s="176" t="s">
        <v>94</v>
      </c>
      <c r="B130" s="13" t="s">
        <v>90</v>
      </c>
      <c r="C130" s="14">
        <v>4288</v>
      </c>
      <c r="D130" s="14">
        <v>3186</v>
      </c>
      <c r="E130" s="15">
        <v>0.34588826114249799</v>
      </c>
    </row>
    <row r="131" spans="1:5" x14ac:dyDescent="0.25">
      <c r="A131" s="178"/>
      <c r="B131" s="13" t="s">
        <v>91</v>
      </c>
      <c r="C131" s="14">
        <v>10438</v>
      </c>
      <c r="D131" s="14">
        <v>3964</v>
      </c>
      <c r="E131" s="15">
        <v>1.63319878910192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6" t="s">
        <v>96</v>
      </c>
      <c r="B135" s="13" t="s">
        <v>97</v>
      </c>
      <c r="C135" s="14">
        <v>386</v>
      </c>
      <c r="D135" s="14">
        <v>435</v>
      </c>
      <c r="E135" s="15">
        <v>-0.112643678160919</v>
      </c>
    </row>
    <row r="136" spans="1:5" x14ac:dyDescent="0.25">
      <c r="A136" s="178"/>
      <c r="B136" s="13" t="s">
        <v>98</v>
      </c>
      <c r="C136" s="14">
        <v>3</v>
      </c>
      <c r="D136" s="14">
        <v>8</v>
      </c>
      <c r="E136" s="15">
        <v>-0.625</v>
      </c>
    </row>
    <row r="137" spans="1:5" x14ac:dyDescent="0.25">
      <c r="A137" s="176" t="s">
        <v>99</v>
      </c>
      <c r="B137" s="13" t="s">
        <v>97</v>
      </c>
      <c r="C137" s="14">
        <v>0</v>
      </c>
      <c r="D137" s="14">
        <v>1</v>
      </c>
      <c r="E137" s="15">
        <v>-1</v>
      </c>
    </row>
    <row r="138" spans="1:5" x14ac:dyDescent="0.25">
      <c r="A138" s="178"/>
      <c r="B138" s="13" t="s">
        <v>98</v>
      </c>
      <c r="C138" s="14">
        <v>1</v>
      </c>
      <c r="D138" s="14">
        <v>1</v>
      </c>
      <c r="E138" s="15">
        <v>0</v>
      </c>
    </row>
    <row r="139" spans="1:5" x14ac:dyDescent="0.25">
      <c r="A139" s="176" t="s">
        <v>100</v>
      </c>
      <c r="B139" s="13" t="s">
        <v>97</v>
      </c>
      <c r="C139" s="14">
        <v>6</v>
      </c>
      <c r="D139" s="14">
        <v>19</v>
      </c>
      <c r="E139" s="15">
        <v>-0.68421052631578905</v>
      </c>
    </row>
    <row r="140" spans="1:5" x14ac:dyDescent="0.25">
      <c r="A140" s="178"/>
      <c r="B140" s="13" t="s">
        <v>101</v>
      </c>
      <c r="C140" s="14">
        <v>2</v>
      </c>
      <c r="D140" s="14">
        <v>1</v>
      </c>
      <c r="E140" s="15">
        <v>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918</v>
      </c>
      <c r="D144" s="14">
        <v>718</v>
      </c>
      <c r="E144" s="15">
        <v>0.27855153203342597</v>
      </c>
    </row>
    <row r="145" spans="1:5" x14ac:dyDescent="0.25">
      <c r="A145" s="176" t="s">
        <v>104</v>
      </c>
      <c r="B145" s="13" t="s">
        <v>105</v>
      </c>
      <c r="C145" s="14">
        <v>16</v>
      </c>
      <c r="D145" s="14">
        <v>23</v>
      </c>
      <c r="E145" s="15">
        <v>-0.30434782608695599</v>
      </c>
    </row>
    <row r="146" spans="1:5" x14ac:dyDescent="0.25">
      <c r="A146" s="177"/>
      <c r="B146" s="13" t="s">
        <v>106</v>
      </c>
      <c r="C146" s="14">
        <v>557</v>
      </c>
      <c r="D146" s="14">
        <v>493</v>
      </c>
      <c r="E146" s="15">
        <v>0.12981744421906699</v>
      </c>
    </row>
    <row r="147" spans="1:5" x14ac:dyDescent="0.25">
      <c r="A147" s="177"/>
      <c r="B147" s="13" t="s">
        <v>107</v>
      </c>
      <c r="C147" s="14">
        <v>142</v>
      </c>
      <c r="D147" s="14">
        <v>94</v>
      </c>
      <c r="E147" s="15">
        <v>0.51063829787234005</v>
      </c>
    </row>
    <row r="148" spans="1:5" x14ac:dyDescent="0.25">
      <c r="A148" s="177"/>
      <c r="B148" s="13" t="s">
        <v>108</v>
      </c>
      <c r="C148" s="14">
        <v>52</v>
      </c>
      <c r="D148" s="14">
        <v>17</v>
      </c>
      <c r="E148" s="15">
        <v>2.0588235294117601</v>
      </c>
    </row>
    <row r="149" spans="1:5" x14ac:dyDescent="0.25">
      <c r="A149" s="177"/>
      <c r="B149" s="13" t="s">
        <v>109</v>
      </c>
      <c r="C149" s="14">
        <v>150</v>
      </c>
      <c r="D149" s="14">
        <v>91</v>
      </c>
      <c r="E149" s="15">
        <v>0.64835164835164805</v>
      </c>
    </row>
    <row r="150" spans="1:5" x14ac:dyDescent="0.25">
      <c r="A150" s="178"/>
      <c r="B150" s="13" t="s">
        <v>110</v>
      </c>
      <c r="C150" s="14">
        <v>1</v>
      </c>
      <c r="D150" s="19"/>
      <c r="E150" s="15">
        <v>0</v>
      </c>
    </row>
    <row r="151" spans="1:5" x14ac:dyDescent="0.25">
      <c r="A151" s="176" t="s">
        <v>111</v>
      </c>
      <c r="B151" s="13" t="s">
        <v>112</v>
      </c>
      <c r="C151" s="14">
        <v>244</v>
      </c>
      <c r="D151" s="14">
        <v>187</v>
      </c>
      <c r="E151" s="15">
        <v>0.30481283422459898</v>
      </c>
    </row>
    <row r="152" spans="1:5" x14ac:dyDescent="0.25">
      <c r="A152" s="178"/>
      <c r="B152" s="13" t="s">
        <v>113</v>
      </c>
      <c r="C152" s="14">
        <v>873</v>
      </c>
      <c r="D152" s="14">
        <v>461</v>
      </c>
      <c r="E152" s="15">
        <v>0.89370932754880705</v>
      </c>
    </row>
    <row r="153" spans="1:5" x14ac:dyDescent="0.25">
      <c r="A153" s="176" t="s">
        <v>114</v>
      </c>
      <c r="B153" s="13" t="s">
        <v>18</v>
      </c>
      <c r="C153" s="14">
        <v>267</v>
      </c>
      <c r="D153" s="14">
        <v>248</v>
      </c>
      <c r="E153" s="15">
        <v>7.6612903225806495E-2</v>
      </c>
    </row>
    <row r="154" spans="1:5" x14ac:dyDescent="0.25">
      <c r="A154" s="178"/>
      <c r="B154" s="13" t="s">
        <v>22</v>
      </c>
      <c r="C154" s="14">
        <v>311</v>
      </c>
      <c r="D154" s="14">
        <v>318</v>
      </c>
      <c r="E154" s="15">
        <v>-2.20125786163522E-2</v>
      </c>
    </row>
    <row r="155" spans="1:5" x14ac:dyDescent="0.25">
      <c r="A155" s="12" t="s">
        <v>115</v>
      </c>
      <c r="B155" s="17"/>
      <c r="C155" s="14">
        <v>0</v>
      </c>
      <c r="D155" s="19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6" t="s">
        <v>117</v>
      </c>
      <c r="B159" s="13" t="s">
        <v>118</v>
      </c>
      <c r="C159" s="14">
        <v>3613</v>
      </c>
      <c r="D159" s="14">
        <v>4125</v>
      </c>
      <c r="E159" s="15">
        <v>-0.12412121212121199</v>
      </c>
    </row>
    <row r="160" spans="1:5" x14ac:dyDescent="0.25">
      <c r="A160" s="177"/>
      <c r="B160" s="13" t="s">
        <v>119</v>
      </c>
      <c r="C160" s="14">
        <v>570</v>
      </c>
      <c r="D160" s="14">
        <v>443</v>
      </c>
      <c r="E160" s="15">
        <v>0.286681715575621</v>
      </c>
    </row>
    <row r="161" spans="1:5" x14ac:dyDescent="0.25">
      <c r="A161" s="177"/>
      <c r="B161" s="13" t="s">
        <v>120</v>
      </c>
      <c r="C161" s="14">
        <v>371</v>
      </c>
      <c r="D161" s="14">
        <v>417</v>
      </c>
      <c r="E161" s="15">
        <v>-0.11031175059952</v>
      </c>
    </row>
    <row r="162" spans="1:5" x14ac:dyDescent="0.25">
      <c r="A162" s="177"/>
      <c r="B162" s="13" t="s">
        <v>121</v>
      </c>
      <c r="C162" s="14">
        <v>427</v>
      </c>
      <c r="D162" s="14">
        <v>389</v>
      </c>
      <c r="E162" s="15">
        <v>9.7686375321336796E-2</v>
      </c>
    </row>
    <row r="163" spans="1:5" x14ac:dyDescent="0.25">
      <c r="A163" s="177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123</v>
      </c>
      <c r="C164" s="14">
        <v>280</v>
      </c>
      <c r="D164" s="14">
        <v>149</v>
      </c>
      <c r="E164" s="15">
        <v>0.87919463087248295</v>
      </c>
    </row>
    <row r="165" spans="1:5" x14ac:dyDescent="0.25">
      <c r="A165" s="177"/>
      <c r="B165" s="13" t="s">
        <v>124</v>
      </c>
      <c r="C165" s="14">
        <v>1910</v>
      </c>
      <c r="D165" s="14">
        <v>1525</v>
      </c>
      <c r="E165" s="15">
        <v>0.25245901639344298</v>
      </c>
    </row>
    <row r="166" spans="1:5" x14ac:dyDescent="0.25">
      <c r="A166" s="177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7"/>
      <c r="B167" s="13" t="s">
        <v>126</v>
      </c>
      <c r="C167" s="14">
        <v>564</v>
      </c>
      <c r="D167" s="14">
        <v>512</v>
      </c>
      <c r="E167" s="15">
        <v>0.1015625</v>
      </c>
    </row>
    <row r="168" spans="1:5" x14ac:dyDescent="0.25">
      <c r="A168" s="177"/>
      <c r="B168" s="13" t="s">
        <v>127</v>
      </c>
      <c r="C168" s="14">
        <v>1234</v>
      </c>
      <c r="D168" s="14">
        <v>1541</v>
      </c>
      <c r="E168" s="15">
        <v>-0.199221284879948</v>
      </c>
    </row>
    <row r="169" spans="1:5" x14ac:dyDescent="0.25">
      <c r="A169" s="177"/>
      <c r="B169" s="13" t="s">
        <v>128</v>
      </c>
      <c r="C169" s="14">
        <v>30</v>
      </c>
      <c r="D169" s="14">
        <v>99</v>
      </c>
      <c r="E169" s="15">
        <v>-0.69696969696969702</v>
      </c>
    </row>
    <row r="170" spans="1:5" x14ac:dyDescent="0.25">
      <c r="A170" s="177"/>
      <c r="B170" s="13" t="s">
        <v>129</v>
      </c>
      <c r="C170" s="14">
        <v>1103</v>
      </c>
      <c r="D170" s="14">
        <v>864</v>
      </c>
      <c r="E170" s="15">
        <v>0.27662037037037002</v>
      </c>
    </row>
    <row r="171" spans="1:5" x14ac:dyDescent="0.25">
      <c r="A171" s="177"/>
      <c r="B171" s="13" t="s">
        <v>130</v>
      </c>
      <c r="C171" s="14">
        <v>17</v>
      </c>
      <c r="D171" s="14">
        <v>12</v>
      </c>
      <c r="E171" s="15">
        <v>0.41666666666666702</v>
      </c>
    </row>
    <row r="172" spans="1:5" x14ac:dyDescent="0.25">
      <c r="A172" s="177"/>
      <c r="B172" s="13" t="s">
        <v>131</v>
      </c>
      <c r="C172" s="14">
        <v>8</v>
      </c>
      <c r="D172" s="14">
        <v>2</v>
      </c>
      <c r="E172" s="15">
        <v>3</v>
      </c>
    </row>
    <row r="173" spans="1:5" x14ac:dyDescent="0.25">
      <c r="A173" s="177"/>
      <c r="B173" s="13" t="s">
        <v>132</v>
      </c>
      <c r="C173" s="14">
        <v>39</v>
      </c>
      <c r="D173" s="14">
        <v>29</v>
      </c>
      <c r="E173" s="15">
        <v>0.34482758620689602</v>
      </c>
    </row>
    <row r="174" spans="1:5" x14ac:dyDescent="0.25">
      <c r="A174" s="177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7"/>
      <c r="B175" s="13" t="s">
        <v>134</v>
      </c>
      <c r="C175" s="14">
        <v>34</v>
      </c>
      <c r="D175" s="14">
        <v>41</v>
      </c>
      <c r="E175" s="15">
        <v>-0.17073170731707299</v>
      </c>
    </row>
    <row r="176" spans="1:5" x14ac:dyDescent="0.25">
      <c r="A176" s="177"/>
      <c r="B176" s="13" t="s">
        <v>135</v>
      </c>
      <c r="C176" s="19"/>
      <c r="D176" s="19"/>
      <c r="E176" s="15">
        <v>0</v>
      </c>
    </row>
    <row r="177" spans="1:5" x14ac:dyDescent="0.25">
      <c r="A177" s="177"/>
      <c r="B177" s="13" t="s">
        <v>136</v>
      </c>
      <c r="C177" s="19"/>
      <c r="D177" s="19"/>
      <c r="E177" s="15">
        <v>0</v>
      </c>
    </row>
    <row r="178" spans="1:5" x14ac:dyDescent="0.25">
      <c r="A178" s="177"/>
      <c r="B178" s="13" t="s">
        <v>137</v>
      </c>
      <c r="C178" s="19"/>
      <c r="D178" s="19"/>
      <c r="E178" s="15">
        <v>0</v>
      </c>
    </row>
    <row r="179" spans="1:5" x14ac:dyDescent="0.25">
      <c r="A179" s="177"/>
      <c r="B179" s="13" t="s">
        <v>138</v>
      </c>
      <c r="C179" s="19"/>
      <c r="D179" s="14">
        <v>0</v>
      </c>
      <c r="E179" s="15">
        <v>0</v>
      </c>
    </row>
    <row r="180" spans="1:5" x14ac:dyDescent="0.25">
      <c r="A180" s="177"/>
      <c r="B180" s="13" t="s">
        <v>139</v>
      </c>
      <c r="C180" s="19"/>
      <c r="D180" s="14">
        <v>0</v>
      </c>
      <c r="E180" s="15">
        <v>0</v>
      </c>
    </row>
    <row r="181" spans="1:5" x14ac:dyDescent="0.25">
      <c r="A181" s="177"/>
      <c r="B181" s="13" t="s">
        <v>140</v>
      </c>
      <c r="C181" s="19"/>
      <c r="D181" s="14">
        <v>0</v>
      </c>
      <c r="E181" s="15">
        <v>0</v>
      </c>
    </row>
    <row r="182" spans="1:5" x14ac:dyDescent="0.25">
      <c r="A182" s="177"/>
      <c r="B182" s="13" t="s">
        <v>141</v>
      </c>
      <c r="C182" s="19"/>
      <c r="D182" s="14">
        <v>0</v>
      </c>
      <c r="E182" s="15">
        <v>0</v>
      </c>
    </row>
    <row r="183" spans="1:5" x14ac:dyDescent="0.25">
      <c r="A183" s="177"/>
      <c r="B183" s="13" t="s">
        <v>142</v>
      </c>
      <c r="C183" s="19"/>
      <c r="D183" s="14">
        <v>0</v>
      </c>
      <c r="E183" s="15">
        <v>0</v>
      </c>
    </row>
    <row r="184" spans="1:5" x14ac:dyDescent="0.25">
      <c r="A184" s="177"/>
      <c r="B184" s="13" t="s">
        <v>143</v>
      </c>
      <c r="C184" s="19"/>
      <c r="D184" s="14">
        <v>0</v>
      </c>
      <c r="E184" s="15">
        <v>0</v>
      </c>
    </row>
    <row r="185" spans="1:5" x14ac:dyDescent="0.25">
      <c r="A185" s="177"/>
      <c r="B185" s="13" t="s">
        <v>144</v>
      </c>
      <c r="C185" s="19"/>
      <c r="D185" s="14">
        <v>0</v>
      </c>
      <c r="E185" s="15">
        <v>0</v>
      </c>
    </row>
    <row r="186" spans="1:5" x14ac:dyDescent="0.25">
      <c r="A186" s="177"/>
      <c r="B186" s="13" t="s">
        <v>145</v>
      </c>
      <c r="C186" s="19"/>
      <c r="D186" s="14">
        <v>0</v>
      </c>
      <c r="E186" s="15">
        <v>0</v>
      </c>
    </row>
    <row r="187" spans="1:5" x14ac:dyDescent="0.25">
      <c r="A187" s="177"/>
      <c r="B187" s="13" t="s">
        <v>146</v>
      </c>
      <c r="C187" s="19"/>
      <c r="D187" s="14">
        <v>0</v>
      </c>
      <c r="E187" s="15">
        <v>0</v>
      </c>
    </row>
    <row r="188" spans="1:5" x14ac:dyDescent="0.25">
      <c r="A188" s="177"/>
      <c r="B188" s="13" t="s">
        <v>147</v>
      </c>
      <c r="C188" s="19"/>
      <c r="D188" s="14">
        <v>0</v>
      </c>
      <c r="E188" s="15">
        <v>0</v>
      </c>
    </row>
    <row r="189" spans="1:5" x14ac:dyDescent="0.25">
      <c r="A189" s="177"/>
      <c r="B189" s="13" t="s">
        <v>148</v>
      </c>
      <c r="C189" s="19"/>
      <c r="D189" s="14">
        <v>0</v>
      </c>
      <c r="E189" s="15">
        <v>0</v>
      </c>
    </row>
    <row r="190" spans="1:5" x14ac:dyDescent="0.25">
      <c r="A190" s="177"/>
      <c r="B190" s="13" t="s">
        <v>149</v>
      </c>
      <c r="C190" s="19"/>
      <c r="D190" s="14">
        <v>0</v>
      </c>
      <c r="E190" s="15">
        <v>0</v>
      </c>
    </row>
    <row r="191" spans="1:5" x14ac:dyDescent="0.25">
      <c r="A191" s="177"/>
      <c r="B191" s="13" t="s">
        <v>150</v>
      </c>
      <c r="C191" s="14">
        <v>147</v>
      </c>
      <c r="D191" s="14">
        <v>0</v>
      </c>
      <c r="E191" s="15">
        <v>0</v>
      </c>
    </row>
    <row r="192" spans="1:5" x14ac:dyDescent="0.25">
      <c r="A192" s="177"/>
      <c r="B192" s="13" t="s">
        <v>151</v>
      </c>
      <c r="C192" s="19"/>
      <c r="D192" s="14">
        <v>0</v>
      </c>
      <c r="E192" s="15">
        <v>0</v>
      </c>
    </row>
    <row r="193" spans="1:5" x14ac:dyDescent="0.25">
      <c r="A193" s="177"/>
      <c r="B193" s="13" t="s">
        <v>152</v>
      </c>
      <c r="C193" s="19"/>
      <c r="D193" s="14">
        <v>0</v>
      </c>
      <c r="E193" s="15">
        <v>0</v>
      </c>
    </row>
    <row r="194" spans="1:5" x14ac:dyDescent="0.25">
      <c r="A194" s="177"/>
      <c r="B194" s="13" t="s">
        <v>153</v>
      </c>
      <c r="C194" s="19"/>
      <c r="D194" s="14">
        <v>0</v>
      </c>
      <c r="E194" s="15">
        <v>0</v>
      </c>
    </row>
    <row r="195" spans="1:5" x14ac:dyDescent="0.25">
      <c r="A195" s="177"/>
      <c r="B195" s="13" t="s">
        <v>154</v>
      </c>
      <c r="C195" s="19"/>
      <c r="D195" s="14">
        <v>0</v>
      </c>
      <c r="E195" s="15">
        <v>0</v>
      </c>
    </row>
    <row r="196" spans="1:5" x14ac:dyDescent="0.25">
      <c r="A196" s="177"/>
      <c r="B196" s="13" t="s">
        <v>155</v>
      </c>
      <c r="C196" s="19"/>
      <c r="D196" s="14">
        <v>0</v>
      </c>
      <c r="E196" s="15">
        <v>0</v>
      </c>
    </row>
    <row r="197" spans="1:5" x14ac:dyDescent="0.25">
      <c r="A197" s="177"/>
      <c r="B197" s="13" t="s">
        <v>156</v>
      </c>
      <c r="C197" s="19"/>
      <c r="D197" s="14">
        <v>0</v>
      </c>
      <c r="E197" s="15">
        <v>0</v>
      </c>
    </row>
    <row r="198" spans="1:5" x14ac:dyDescent="0.25">
      <c r="A198" s="177"/>
      <c r="B198" s="13" t="s">
        <v>157</v>
      </c>
      <c r="C198" s="14">
        <v>480</v>
      </c>
      <c r="D198" s="14">
        <v>0</v>
      </c>
      <c r="E198" s="15">
        <v>0</v>
      </c>
    </row>
    <row r="199" spans="1:5" x14ac:dyDescent="0.25">
      <c r="A199" s="177"/>
      <c r="B199" s="13" t="s">
        <v>158</v>
      </c>
      <c r="C199" s="19"/>
      <c r="D199" s="14">
        <v>0</v>
      </c>
      <c r="E199" s="15">
        <v>0</v>
      </c>
    </row>
    <row r="200" spans="1:5" x14ac:dyDescent="0.25">
      <c r="A200" s="178"/>
      <c r="B200" s="13" t="s">
        <v>159</v>
      </c>
      <c r="C200" s="19"/>
      <c r="D200" s="14">
        <v>0</v>
      </c>
      <c r="E200" s="15">
        <v>0</v>
      </c>
    </row>
    <row r="201" spans="1:5" x14ac:dyDescent="0.25">
      <c r="A201" s="176" t="s">
        <v>160</v>
      </c>
      <c r="B201" s="13" t="s">
        <v>161</v>
      </c>
      <c r="C201" s="14">
        <v>6985</v>
      </c>
      <c r="D201" s="14">
        <v>7362</v>
      </c>
      <c r="E201" s="15">
        <v>-5.12089106221136E-2</v>
      </c>
    </row>
    <row r="202" spans="1:5" x14ac:dyDescent="0.25">
      <c r="A202" s="177"/>
      <c r="B202" s="13" t="s">
        <v>119</v>
      </c>
      <c r="C202" s="14">
        <v>642</v>
      </c>
      <c r="D202" s="14">
        <v>634</v>
      </c>
      <c r="E202" s="15">
        <v>1.2618296529968501E-2</v>
      </c>
    </row>
    <row r="203" spans="1:5" x14ac:dyDescent="0.25">
      <c r="A203" s="177"/>
      <c r="B203" s="13" t="s">
        <v>162</v>
      </c>
      <c r="C203" s="14">
        <v>546</v>
      </c>
      <c r="D203" s="14">
        <v>519</v>
      </c>
      <c r="E203" s="15">
        <v>5.2023121387283197E-2</v>
      </c>
    </row>
    <row r="204" spans="1:5" x14ac:dyDescent="0.25">
      <c r="A204" s="177"/>
      <c r="B204" s="13" t="s">
        <v>121</v>
      </c>
      <c r="C204" s="14">
        <v>550</v>
      </c>
      <c r="D204" s="14">
        <v>515</v>
      </c>
      <c r="E204" s="15">
        <v>6.7961165048543701E-2</v>
      </c>
    </row>
    <row r="205" spans="1:5" x14ac:dyDescent="0.25">
      <c r="A205" s="177"/>
      <c r="B205" s="13" t="s">
        <v>122</v>
      </c>
      <c r="C205" s="14">
        <v>9</v>
      </c>
      <c r="D205" s="14">
        <v>0</v>
      </c>
      <c r="E205" s="15">
        <v>0</v>
      </c>
    </row>
    <row r="206" spans="1:5" x14ac:dyDescent="0.25">
      <c r="A206" s="177"/>
      <c r="B206" s="13" t="s">
        <v>123</v>
      </c>
      <c r="C206" s="14">
        <v>290</v>
      </c>
      <c r="D206" s="14">
        <v>193</v>
      </c>
      <c r="E206" s="15">
        <v>0.50259067357512899</v>
      </c>
    </row>
    <row r="207" spans="1:5" x14ac:dyDescent="0.25">
      <c r="A207" s="177"/>
      <c r="B207" s="13" t="s">
        <v>124</v>
      </c>
      <c r="C207" s="14">
        <v>2171</v>
      </c>
      <c r="D207" s="14">
        <v>2007</v>
      </c>
      <c r="E207" s="15">
        <v>8.1714000996512201E-2</v>
      </c>
    </row>
    <row r="208" spans="1:5" x14ac:dyDescent="0.25">
      <c r="A208" s="177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7"/>
      <c r="B209" s="13" t="s">
        <v>126</v>
      </c>
      <c r="C209" s="14">
        <v>616</v>
      </c>
      <c r="D209" s="14">
        <v>620</v>
      </c>
      <c r="E209" s="15">
        <v>-6.4516129032258099E-3</v>
      </c>
    </row>
    <row r="210" spans="1:5" x14ac:dyDescent="0.25">
      <c r="A210" s="177"/>
      <c r="B210" s="13" t="s">
        <v>164</v>
      </c>
      <c r="C210" s="14">
        <v>2074</v>
      </c>
      <c r="D210" s="14">
        <v>2100</v>
      </c>
      <c r="E210" s="15">
        <v>-1.23809523809524E-2</v>
      </c>
    </row>
    <row r="211" spans="1:5" x14ac:dyDescent="0.25">
      <c r="A211" s="177"/>
      <c r="B211" s="13" t="s">
        <v>128</v>
      </c>
      <c r="C211" s="14">
        <v>38</v>
      </c>
      <c r="D211" s="14">
        <v>112</v>
      </c>
      <c r="E211" s="15">
        <v>-0.66071428571428603</v>
      </c>
    </row>
    <row r="212" spans="1:5" x14ac:dyDescent="0.25">
      <c r="A212" s="177"/>
      <c r="B212" s="13" t="s">
        <v>129</v>
      </c>
      <c r="C212" s="14">
        <v>1191</v>
      </c>
      <c r="D212" s="14">
        <v>1001</v>
      </c>
      <c r="E212" s="15">
        <v>0.18981018981018999</v>
      </c>
    </row>
    <row r="213" spans="1:5" x14ac:dyDescent="0.25">
      <c r="A213" s="177"/>
      <c r="B213" s="13" t="s">
        <v>130</v>
      </c>
      <c r="C213" s="14">
        <v>22</v>
      </c>
      <c r="D213" s="14">
        <v>24</v>
      </c>
      <c r="E213" s="15">
        <v>-8.3333333333333301E-2</v>
      </c>
    </row>
    <row r="214" spans="1:5" x14ac:dyDescent="0.25">
      <c r="A214" s="177"/>
      <c r="B214" s="13" t="s">
        <v>131</v>
      </c>
      <c r="C214" s="14">
        <v>11</v>
      </c>
      <c r="D214" s="14">
        <v>3</v>
      </c>
      <c r="E214" s="15">
        <v>2.6666666666666701</v>
      </c>
    </row>
    <row r="215" spans="1:5" x14ac:dyDescent="0.25">
      <c r="A215" s="177"/>
      <c r="B215" s="13" t="s">
        <v>132</v>
      </c>
      <c r="C215" s="14">
        <v>47</v>
      </c>
      <c r="D215" s="14">
        <v>42</v>
      </c>
      <c r="E215" s="15">
        <v>0.119047619047619</v>
      </c>
    </row>
    <row r="216" spans="1:5" x14ac:dyDescent="0.25">
      <c r="A216" s="177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7"/>
      <c r="B217" s="13" t="s">
        <v>134</v>
      </c>
      <c r="C217" s="14">
        <v>34</v>
      </c>
      <c r="D217" s="14">
        <v>41</v>
      </c>
      <c r="E217" s="15">
        <v>-0.17073170731707299</v>
      </c>
    </row>
    <row r="218" spans="1:5" x14ac:dyDescent="0.25">
      <c r="A218" s="177"/>
      <c r="B218" s="13" t="s">
        <v>135</v>
      </c>
      <c r="C218" s="19"/>
      <c r="D218" s="19"/>
      <c r="E218" s="15">
        <v>0</v>
      </c>
    </row>
    <row r="219" spans="1:5" x14ac:dyDescent="0.25">
      <c r="A219" s="177"/>
      <c r="B219" s="13" t="s">
        <v>136</v>
      </c>
      <c r="C219" s="19"/>
      <c r="D219" s="19"/>
      <c r="E219" s="15">
        <v>0</v>
      </c>
    </row>
    <row r="220" spans="1:5" x14ac:dyDescent="0.25">
      <c r="A220" s="177"/>
      <c r="B220" s="13" t="s">
        <v>137</v>
      </c>
      <c r="C220" s="19"/>
      <c r="D220" s="19"/>
      <c r="E220" s="15">
        <v>0</v>
      </c>
    </row>
    <row r="221" spans="1:5" x14ac:dyDescent="0.25">
      <c r="A221" s="177"/>
      <c r="B221" s="13" t="s">
        <v>138</v>
      </c>
      <c r="C221" s="19"/>
      <c r="D221" s="14">
        <v>0</v>
      </c>
      <c r="E221" s="15">
        <v>0</v>
      </c>
    </row>
    <row r="222" spans="1:5" x14ac:dyDescent="0.25">
      <c r="A222" s="177"/>
      <c r="B222" s="13" t="s">
        <v>165</v>
      </c>
      <c r="C222" s="19"/>
      <c r="D222" s="14">
        <v>0</v>
      </c>
      <c r="E222" s="15">
        <v>0</v>
      </c>
    </row>
    <row r="223" spans="1:5" x14ac:dyDescent="0.25">
      <c r="A223" s="177"/>
      <c r="B223" s="13" t="s">
        <v>140</v>
      </c>
      <c r="C223" s="19"/>
      <c r="D223" s="14">
        <v>0</v>
      </c>
      <c r="E223" s="15">
        <v>0</v>
      </c>
    </row>
    <row r="224" spans="1:5" x14ac:dyDescent="0.25">
      <c r="A224" s="177"/>
      <c r="B224" s="13" t="s">
        <v>141</v>
      </c>
      <c r="C224" s="19"/>
      <c r="D224" s="14">
        <v>0</v>
      </c>
      <c r="E224" s="15">
        <v>0</v>
      </c>
    </row>
    <row r="225" spans="1:5" x14ac:dyDescent="0.25">
      <c r="A225" s="177"/>
      <c r="B225" s="13" t="s">
        <v>142</v>
      </c>
      <c r="C225" s="19"/>
      <c r="D225" s="14">
        <v>0</v>
      </c>
      <c r="E225" s="15">
        <v>0</v>
      </c>
    </row>
    <row r="226" spans="1:5" x14ac:dyDescent="0.25">
      <c r="A226" s="177"/>
      <c r="B226" s="13" t="s">
        <v>143</v>
      </c>
      <c r="C226" s="19"/>
      <c r="D226" s="14">
        <v>0</v>
      </c>
      <c r="E226" s="15">
        <v>0</v>
      </c>
    </row>
    <row r="227" spans="1:5" x14ac:dyDescent="0.25">
      <c r="A227" s="177"/>
      <c r="B227" s="13" t="s">
        <v>166</v>
      </c>
      <c r="C227" s="19"/>
      <c r="D227" s="14">
        <v>0</v>
      </c>
      <c r="E227" s="15">
        <v>0</v>
      </c>
    </row>
    <row r="228" spans="1:5" x14ac:dyDescent="0.25">
      <c r="A228" s="177"/>
      <c r="B228" s="13" t="s">
        <v>145</v>
      </c>
      <c r="C228" s="19"/>
      <c r="D228" s="14">
        <v>0</v>
      </c>
      <c r="E228" s="15">
        <v>0</v>
      </c>
    </row>
    <row r="229" spans="1:5" x14ac:dyDescent="0.25">
      <c r="A229" s="177"/>
      <c r="B229" s="13" t="s">
        <v>146</v>
      </c>
      <c r="C229" s="19"/>
      <c r="D229" s="14">
        <v>0</v>
      </c>
      <c r="E229" s="15">
        <v>0</v>
      </c>
    </row>
    <row r="230" spans="1:5" x14ac:dyDescent="0.25">
      <c r="A230" s="177"/>
      <c r="B230" s="13" t="s">
        <v>147</v>
      </c>
      <c r="C230" s="19"/>
      <c r="D230" s="14">
        <v>0</v>
      </c>
      <c r="E230" s="15">
        <v>0</v>
      </c>
    </row>
    <row r="231" spans="1:5" x14ac:dyDescent="0.25">
      <c r="A231" s="177"/>
      <c r="B231" s="13" t="s">
        <v>148</v>
      </c>
      <c r="C231" s="19"/>
      <c r="D231" s="14">
        <v>0</v>
      </c>
      <c r="E231" s="15">
        <v>0</v>
      </c>
    </row>
    <row r="232" spans="1:5" x14ac:dyDescent="0.25">
      <c r="A232" s="177"/>
      <c r="B232" s="13" t="s">
        <v>149</v>
      </c>
      <c r="C232" s="19"/>
      <c r="D232" s="14">
        <v>0</v>
      </c>
      <c r="E232" s="15">
        <v>0</v>
      </c>
    </row>
    <row r="233" spans="1:5" x14ac:dyDescent="0.25">
      <c r="A233" s="177"/>
      <c r="B233" s="13" t="s">
        <v>150</v>
      </c>
      <c r="C233" s="14">
        <v>150</v>
      </c>
      <c r="D233" s="14">
        <v>0</v>
      </c>
      <c r="E233" s="15">
        <v>0</v>
      </c>
    </row>
    <row r="234" spans="1:5" x14ac:dyDescent="0.25">
      <c r="A234" s="177"/>
      <c r="B234" s="13" t="s">
        <v>151</v>
      </c>
      <c r="C234" s="19"/>
      <c r="D234" s="14">
        <v>0</v>
      </c>
      <c r="E234" s="15">
        <v>0</v>
      </c>
    </row>
    <row r="235" spans="1:5" x14ac:dyDescent="0.25">
      <c r="A235" s="177"/>
      <c r="B235" s="13" t="s">
        <v>152</v>
      </c>
      <c r="C235" s="19"/>
      <c r="D235" s="14">
        <v>0</v>
      </c>
      <c r="E235" s="15">
        <v>0</v>
      </c>
    </row>
    <row r="236" spans="1:5" x14ac:dyDescent="0.25">
      <c r="A236" s="177"/>
      <c r="B236" s="13" t="s">
        <v>153</v>
      </c>
      <c r="C236" s="19"/>
      <c r="D236" s="14">
        <v>0</v>
      </c>
      <c r="E236" s="15">
        <v>0</v>
      </c>
    </row>
    <row r="237" spans="1:5" x14ac:dyDescent="0.25">
      <c r="A237" s="177"/>
      <c r="B237" s="13" t="s">
        <v>154</v>
      </c>
      <c r="C237" s="19"/>
      <c r="D237" s="14">
        <v>0</v>
      </c>
      <c r="E237" s="15">
        <v>0</v>
      </c>
    </row>
    <row r="238" spans="1:5" x14ac:dyDescent="0.25">
      <c r="A238" s="177"/>
      <c r="B238" s="13" t="s">
        <v>155</v>
      </c>
      <c r="C238" s="19"/>
      <c r="D238" s="14">
        <v>0</v>
      </c>
      <c r="E238" s="15">
        <v>0</v>
      </c>
    </row>
    <row r="239" spans="1:5" x14ac:dyDescent="0.25">
      <c r="A239" s="177"/>
      <c r="B239" s="13" t="s">
        <v>156</v>
      </c>
      <c r="C239" s="19"/>
      <c r="D239" s="14">
        <v>0</v>
      </c>
      <c r="E239" s="15">
        <v>0</v>
      </c>
    </row>
    <row r="240" spans="1:5" x14ac:dyDescent="0.25">
      <c r="A240" s="177"/>
      <c r="B240" s="13" t="s">
        <v>157</v>
      </c>
      <c r="C240" s="14">
        <v>480</v>
      </c>
      <c r="D240" s="14">
        <v>0</v>
      </c>
      <c r="E240" s="15">
        <v>0</v>
      </c>
    </row>
    <row r="241" spans="1:5" x14ac:dyDescent="0.25">
      <c r="A241" s="177"/>
      <c r="B241" s="13" t="s">
        <v>158</v>
      </c>
      <c r="C241" s="19"/>
      <c r="D241" s="14">
        <v>0</v>
      </c>
      <c r="E241" s="15">
        <v>0</v>
      </c>
    </row>
    <row r="242" spans="1:5" x14ac:dyDescent="0.25">
      <c r="A242" s="178"/>
      <c r="B242" s="13" t="s">
        <v>159</v>
      </c>
      <c r="C242" s="19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4025</v>
      </c>
      <c r="D246" s="14">
        <v>4387</v>
      </c>
      <c r="E246" s="15">
        <v>-8.2516526099840407E-2</v>
      </c>
    </row>
    <row r="247" spans="1:5" x14ac:dyDescent="0.25">
      <c r="A247" s="12" t="s">
        <v>169</v>
      </c>
      <c r="B247" s="17"/>
      <c r="C247" s="14">
        <v>375</v>
      </c>
      <c r="D247" s="14">
        <v>300</v>
      </c>
      <c r="E247" s="15">
        <v>0.25</v>
      </c>
    </row>
    <row r="248" spans="1:5" x14ac:dyDescent="0.25">
      <c r="A248" s="12" t="s">
        <v>170</v>
      </c>
      <c r="B248" s="17"/>
      <c r="C248" s="14">
        <v>1749</v>
      </c>
      <c r="D248" s="14">
        <v>1241</v>
      </c>
      <c r="E248" s="15">
        <v>0.40934730056406099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6" t="s">
        <v>172</v>
      </c>
      <c r="B252" s="13" t="s">
        <v>173</v>
      </c>
      <c r="C252" s="14">
        <v>551</v>
      </c>
      <c r="D252" s="14">
        <v>593</v>
      </c>
      <c r="E252" s="15">
        <v>-7.0826306913996606E-2</v>
      </c>
    </row>
    <row r="253" spans="1:5" x14ac:dyDescent="0.25">
      <c r="A253" s="177"/>
      <c r="B253" s="13" t="s">
        <v>18</v>
      </c>
      <c r="C253" s="14">
        <v>788</v>
      </c>
      <c r="D253" s="14">
        <v>233</v>
      </c>
      <c r="E253" s="15">
        <v>2.3819742489270399</v>
      </c>
    </row>
    <row r="254" spans="1:5" x14ac:dyDescent="0.25">
      <c r="A254" s="178"/>
      <c r="B254" s="13" t="s">
        <v>22</v>
      </c>
      <c r="C254" s="14">
        <v>872</v>
      </c>
      <c r="D254" s="14">
        <v>190</v>
      </c>
      <c r="E254" s="15">
        <v>3.5894736842105299</v>
      </c>
    </row>
    <row r="255" spans="1:5" x14ac:dyDescent="0.25">
      <c r="A255" s="176" t="s">
        <v>174</v>
      </c>
      <c r="B255" s="13" t="s">
        <v>175</v>
      </c>
      <c r="C255" s="14">
        <v>151</v>
      </c>
      <c r="D255" s="14">
        <v>271</v>
      </c>
      <c r="E255" s="15">
        <v>-0.44280442804428</v>
      </c>
    </row>
    <row r="256" spans="1:5" x14ac:dyDescent="0.25">
      <c r="A256" s="177"/>
      <c r="B256" s="13" t="s">
        <v>176</v>
      </c>
      <c r="C256" s="14">
        <v>185</v>
      </c>
      <c r="D256" s="14">
        <v>354</v>
      </c>
      <c r="E256" s="15">
        <v>-0.47740112994350298</v>
      </c>
    </row>
    <row r="257" spans="1:5" x14ac:dyDescent="0.25">
      <c r="A257" s="178"/>
      <c r="B257" s="13" t="s">
        <v>177</v>
      </c>
      <c r="C257" s="14">
        <v>14</v>
      </c>
      <c r="D257" s="14">
        <v>3</v>
      </c>
      <c r="E257" s="15">
        <v>3.6666666666666701</v>
      </c>
    </row>
    <row r="258" spans="1:5" x14ac:dyDescent="0.25">
      <c r="A258" s="12" t="s">
        <v>178</v>
      </c>
      <c r="B258" s="17"/>
      <c r="C258" s="14">
        <v>500</v>
      </c>
      <c r="D258" s="14">
        <v>447</v>
      </c>
      <c r="E258" s="15">
        <v>0.11856823266219201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381</v>
      </c>
      <c r="D262" s="14">
        <v>302</v>
      </c>
      <c r="E262" s="15">
        <v>0.26158940397350999</v>
      </c>
    </row>
    <row r="263" spans="1:5" x14ac:dyDescent="0.25">
      <c r="A263" s="176" t="s">
        <v>181</v>
      </c>
      <c r="B263" s="13" t="s">
        <v>182</v>
      </c>
      <c r="C263" s="14">
        <v>53</v>
      </c>
      <c r="D263" s="19"/>
      <c r="E263" s="15">
        <v>0</v>
      </c>
    </row>
    <row r="264" spans="1:5" x14ac:dyDescent="0.25">
      <c r="A264" s="177"/>
      <c r="B264" s="13" t="s">
        <v>183</v>
      </c>
      <c r="C264" s="14">
        <v>40</v>
      </c>
      <c r="D264" s="14">
        <v>104</v>
      </c>
      <c r="E264" s="15">
        <v>-0.61538461538461497</v>
      </c>
    </row>
    <row r="265" spans="1:5" x14ac:dyDescent="0.25">
      <c r="A265" s="178"/>
      <c r="B265" s="13" t="s">
        <v>184</v>
      </c>
      <c r="C265" s="14">
        <v>12</v>
      </c>
      <c r="D265" s="14">
        <v>16</v>
      </c>
      <c r="E265" s="15">
        <v>-0.25</v>
      </c>
    </row>
    <row r="266" spans="1:5" x14ac:dyDescent="0.25">
      <c r="A266" s="12" t="s">
        <v>185</v>
      </c>
      <c r="B266" s="17"/>
      <c r="C266" s="19"/>
      <c r="D266" s="19"/>
      <c r="E266" s="15">
        <v>0</v>
      </c>
    </row>
    <row r="267" spans="1:5" x14ac:dyDescent="0.25">
      <c r="A267" s="12" t="s">
        <v>186</v>
      </c>
      <c r="B267" s="17"/>
      <c r="C267" s="14">
        <v>116</v>
      </c>
      <c r="D267" s="14">
        <v>108</v>
      </c>
      <c r="E267" s="15">
        <v>7.4074074074074098E-2</v>
      </c>
    </row>
    <row r="268" spans="1:5" x14ac:dyDescent="0.25">
      <c r="A268" s="12" t="s">
        <v>110</v>
      </c>
      <c r="B268" s="17"/>
      <c r="C268" s="14">
        <v>193</v>
      </c>
      <c r="D268" s="14">
        <v>958</v>
      </c>
      <c r="E268" s="15">
        <v>-0.79853862212943605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63</v>
      </c>
      <c r="D272" s="14">
        <v>123</v>
      </c>
      <c r="E272" s="15">
        <v>-0.48780487804877998</v>
      </c>
    </row>
    <row r="273" spans="1:5" x14ac:dyDescent="0.25">
      <c r="A273" s="176" t="s">
        <v>68</v>
      </c>
      <c r="B273" s="13" t="s">
        <v>189</v>
      </c>
      <c r="C273" s="14">
        <v>243</v>
      </c>
      <c r="D273" s="14">
        <v>40</v>
      </c>
      <c r="E273" s="15">
        <v>5.0750000000000002</v>
      </c>
    </row>
    <row r="274" spans="1:5" x14ac:dyDescent="0.25">
      <c r="A274" s="178"/>
      <c r="B274" s="13" t="s">
        <v>110</v>
      </c>
      <c r="C274" s="14">
        <v>1444</v>
      </c>
      <c r="D274" s="14">
        <v>1500</v>
      </c>
      <c r="E274" s="15">
        <v>-3.7333333333333302E-2</v>
      </c>
    </row>
    <row r="275" spans="1:5" x14ac:dyDescent="0.25">
      <c r="A275" s="12" t="s">
        <v>190</v>
      </c>
      <c r="B275" s="17"/>
      <c r="C275" s="14">
        <v>11</v>
      </c>
      <c r="D275" s="14">
        <v>10</v>
      </c>
      <c r="E275" s="15">
        <v>0.1</v>
      </c>
    </row>
    <row r="276" spans="1:5" x14ac:dyDescent="0.25">
      <c r="A276" s="12" t="s">
        <v>191</v>
      </c>
      <c r="B276" s="17"/>
      <c r="C276" s="19"/>
      <c r="D276" s="14">
        <v>1</v>
      </c>
      <c r="E276" s="15">
        <v>0</v>
      </c>
    </row>
    <row r="277" spans="1:5" x14ac:dyDescent="0.25">
      <c r="A277" s="12" t="s">
        <v>192</v>
      </c>
      <c r="B277" s="17"/>
      <c r="C277" s="19"/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6" t="s">
        <v>194</v>
      </c>
      <c r="B281" s="13" t="s">
        <v>195</v>
      </c>
      <c r="C281" s="14">
        <v>1</v>
      </c>
      <c r="D281" s="14">
        <v>1</v>
      </c>
      <c r="E281" s="15">
        <v>0</v>
      </c>
    </row>
    <row r="282" spans="1:5" x14ac:dyDescent="0.25">
      <c r="A282" s="178"/>
      <c r="B282" s="13" t="s">
        <v>196</v>
      </c>
      <c r="C282" s="14">
        <v>246</v>
      </c>
      <c r="D282" s="14">
        <v>161</v>
      </c>
      <c r="E282" s="15">
        <v>0.52795031055900599</v>
      </c>
    </row>
    <row r="283" spans="1:5" x14ac:dyDescent="0.25">
      <c r="A283" s="12" t="s">
        <v>197</v>
      </c>
      <c r="B283" s="17"/>
      <c r="C283" s="14">
        <v>18</v>
      </c>
      <c r="D283" s="14">
        <v>3</v>
      </c>
      <c r="E283" s="15">
        <v>5</v>
      </c>
    </row>
    <row r="284" spans="1:5" x14ac:dyDescent="0.25">
      <c r="A284" s="12" t="s">
        <v>198</v>
      </c>
      <c r="B284" s="17"/>
      <c r="C284" s="19"/>
      <c r="D284" s="19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9"/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9"/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9"/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3" t="s">
        <v>205</v>
      </c>
      <c r="B293" s="13" t="s">
        <v>206</v>
      </c>
      <c r="C293" s="19"/>
      <c r="D293" s="19"/>
      <c r="E293" s="23"/>
    </row>
    <row r="294" spans="1:5" x14ac:dyDescent="0.25">
      <c r="A294" s="174"/>
      <c r="B294" s="13" t="s">
        <v>207</v>
      </c>
      <c r="C294" s="14">
        <v>914</v>
      </c>
      <c r="D294" s="14">
        <v>1358</v>
      </c>
      <c r="E294" s="24">
        <v>0</v>
      </c>
    </row>
    <row r="295" spans="1:5" x14ac:dyDescent="0.25">
      <c r="A295" s="175"/>
      <c r="B295" s="13" t="s">
        <v>208</v>
      </c>
      <c r="C295" s="14">
        <v>4</v>
      </c>
      <c r="D295" s="14">
        <v>7</v>
      </c>
      <c r="E295" s="24">
        <v>0</v>
      </c>
    </row>
    <row r="296" spans="1:5" x14ac:dyDescent="0.25">
      <c r="A296" s="173" t="s">
        <v>209</v>
      </c>
      <c r="B296" s="13" t="s">
        <v>210</v>
      </c>
      <c r="C296" s="19"/>
      <c r="D296" s="19"/>
      <c r="E296" s="23"/>
    </row>
    <row r="297" spans="1:5" x14ac:dyDescent="0.25">
      <c r="A297" s="174"/>
      <c r="B297" s="13" t="s">
        <v>211</v>
      </c>
      <c r="C297" s="14">
        <v>1</v>
      </c>
      <c r="D297" s="14">
        <v>1</v>
      </c>
      <c r="E297" s="24">
        <v>0</v>
      </c>
    </row>
    <row r="298" spans="1:5" x14ac:dyDescent="0.25">
      <c r="A298" s="175"/>
      <c r="B298" s="13" t="s">
        <v>212</v>
      </c>
      <c r="C298" s="19"/>
      <c r="D298" s="19"/>
      <c r="E298" s="23"/>
    </row>
    <row r="299" spans="1:5" x14ac:dyDescent="0.25">
      <c r="A299" s="22" t="s">
        <v>213</v>
      </c>
      <c r="B299" s="13" t="s">
        <v>214</v>
      </c>
      <c r="C299" s="14">
        <v>156</v>
      </c>
      <c r="D299" s="14">
        <v>155</v>
      </c>
      <c r="E299" s="24">
        <v>151</v>
      </c>
    </row>
    <row r="300" spans="1:5" x14ac:dyDescent="0.25">
      <c r="A300" s="173" t="s">
        <v>215</v>
      </c>
      <c r="B300" s="13" t="s">
        <v>216</v>
      </c>
      <c r="C300" s="14">
        <v>25</v>
      </c>
      <c r="D300" s="14">
        <v>17</v>
      </c>
      <c r="E300" s="24">
        <v>9</v>
      </c>
    </row>
    <row r="301" spans="1:5" x14ac:dyDescent="0.25">
      <c r="A301" s="174"/>
      <c r="B301" s="13" t="s">
        <v>217</v>
      </c>
      <c r="C301" s="19"/>
      <c r="D301" s="19"/>
      <c r="E301" s="23"/>
    </row>
    <row r="302" spans="1:5" x14ac:dyDescent="0.25">
      <c r="A302" s="175"/>
      <c r="B302" s="13" t="s">
        <v>218</v>
      </c>
      <c r="C302" s="14">
        <v>29</v>
      </c>
      <c r="D302" s="14">
        <v>33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4">
        <v>0</v>
      </c>
    </row>
    <row r="304" spans="1:5" x14ac:dyDescent="0.25">
      <c r="A304" s="173" t="s">
        <v>221</v>
      </c>
      <c r="B304" s="13" t="s">
        <v>212</v>
      </c>
      <c r="C304" s="14">
        <v>3</v>
      </c>
      <c r="D304" s="14">
        <v>0</v>
      </c>
      <c r="E304" s="24">
        <v>3</v>
      </c>
    </row>
    <row r="305" spans="1:5" x14ac:dyDescent="0.25">
      <c r="A305" s="174"/>
      <c r="B305" s="13" t="s">
        <v>222</v>
      </c>
      <c r="C305" s="14">
        <v>52</v>
      </c>
      <c r="D305" s="14">
        <v>108</v>
      </c>
      <c r="E305" s="24">
        <v>45</v>
      </c>
    </row>
    <row r="306" spans="1:5" x14ac:dyDescent="0.25">
      <c r="A306" s="175"/>
      <c r="B306" s="13" t="s">
        <v>223</v>
      </c>
      <c r="C306" s="14">
        <v>13</v>
      </c>
      <c r="D306" s="14">
        <v>27</v>
      </c>
      <c r="E306" s="24">
        <v>2</v>
      </c>
    </row>
    <row r="307" spans="1:5" x14ac:dyDescent="0.25">
      <c r="A307" s="173" t="s">
        <v>224</v>
      </c>
      <c r="B307" s="13" t="s">
        <v>225</v>
      </c>
      <c r="C307" s="14">
        <v>224</v>
      </c>
      <c r="D307" s="14">
        <v>23</v>
      </c>
      <c r="E307" s="24">
        <v>215</v>
      </c>
    </row>
    <row r="308" spans="1:5" x14ac:dyDescent="0.25">
      <c r="A308" s="174"/>
      <c r="B308" s="13" t="s">
        <v>226</v>
      </c>
      <c r="C308" s="19"/>
      <c r="D308" s="19"/>
      <c r="E308" s="23"/>
    </row>
    <row r="309" spans="1:5" x14ac:dyDescent="0.25">
      <c r="A309" s="174"/>
      <c r="B309" s="13" t="s">
        <v>227</v>
      </c>
      <c r="C309" s="14">
        <v>1351</v>
      </c>
      <c r="D309" s="14">
        <v>1485</v>
      </c>
      <c r="E309" s="24">
        <v>257</v>
      </c>
    </row>
    <row r="310" spans="1:5" x14ac:dyDescent="0.25">
      <c r="A310" s="174"/>
      <c r="B310" s="13" t="s">
        <v>228</v>
      </c>
      <c r="C310" s="14">
        <v>1584</v>
      </c>
      <c r="D310" s="14">
        <v>1631</v>
      </c>
      <c r="E310" s="24">
        <v>0</v>
      </c>
    </row>
    <row r="311" spans="1:5" x14ac:dyDescent="0.25">
      <c r="A311" s="174"/>
      <c r="B311" s="13" t="s">
        <v>229</v>
      </c>
      <c r="C311" s="14">
        <v>214</v>
      </c>
      <c r="D311" s="14">
        <v>91</v>
      </c>
      <c r="E311" s="24">
        <v>5</v>
      </c>
    </row>
    <row r="312" spans="1:5" x14ac:dyDescent="0.25">
      <c r="A312" s="174"/>
      <c r="B312" s="13" t="s">
        <v>230</v>
      </c>
      <c r="C312" s="14">
        <v>1279</v>
      </c>
      <c r="D312" s="14">
        <v>1523</v>
      </c>
      <c r="E312" s="24">
        <v>253</v>
      </c>
    </row>
    <row r="313" spans="1:5" x14ac:dyDescent="0.25">
      <c r="A313" s="174"/>
      <c r="B313" s="13" t="s">
        <v>231</v>
      </c>
      <c r="C313" s="14">
        <v>335</v>
      </c>
      <c r="D313" s="14">
        <v>252</v>
      </c>
      <c r="E313" s="24">
        <v>0</v>
      </c>
    </row>
    <row r="314" spans="1:5" x14ac:dyDescent="0.25">
      <c r="A314" s="174"/>
      <c r="B314" s="13" t="s">
        <v>232</v>
      </c>
      <c r="C314" s="14">
        <v>7</v>
      </c>
      <c r="D314" s="14">
        <v>7</v>
      </c>
      <c r="E314" s="24">
        <v>0</v>
      </c>
    </row>
    <row r="315" spans="1:5" x14ac:dyDescent="0.25">
      <c r="A315" s="174"/>
      <c r="B315" s="13" t="s">
        <v>233</v>
      </c>
      <c r="C315" s="14">
        <v>597</v>
      </c>
      <c r="D315" s="14">
        <v>156</v>
      </c>
      <c r="E315" s="24">
        <v>225</v>
      </c>
    </row>
    <row r="316" spans="1:5" x14ac:dyDescent="0.25">
      <c r="A316" s="174"/>
      <c r="B316" s="13" t="s">
        <v>234</v>
      </c>
      <c r="C316" s="14">
        <v>2</v>
      </c>
      <c r="D316" s="14">
        <v>1</v>
      </c>
      <c r="E316" s="24">
        <v>1</v>
      </c>
    </row>
    <row r="317" spans="1:5" x14ac:dyDescent="0.25">
      <c r="A317" s="174"/>
      <c r="B317" s="13" t="s">
        <v>235</v>
      </c>
      <c r="C317" s="14">
        <v>5</v>
      </c>
      <c r="D317" s="14">
        <v>4</v>
      </c>
      <c r="E317" s="24">
        <v>0</v>
      </c>
    </row>
    <row r="318" spans="1:5" x14ac:dyDescent="0.25">
      <c r="A318" s="174"/>
      <c r="B318" s="13" t="s">
        <v>236</v>
      </c>
      <c r="C318" s="14">
        <v>1235</v>
      </c>
      <c r="D318" s="14">
        <v>1435</v>
      </c>
      <c r="E318" s="24">
        <v>278</v>
      </c>
    </row>
    <row r="319" spans="1:5" x14ac:dyDescent="0.25">
      <c r="A319" s="174"/>
      <c r="B319" s="13" t="s">
        <v>237</v>
      </c>
      <c r="C319" s="14">
        <v>1155</v>
      </c>
      <c r="D319" s="14">
        <v>1057</v>
      </c>
      <c r="E319" s="24">
        <v>0</v>
      </c>
    </row>
    <row r="320" spans="1:5" x14ac:dyDescent="0.25">
      <c r="A320" s="174"/>
      <c r="B320" s="13" t="s">
        <v>238</v>
      </c>
      <c r="C320" s="14">
        <v>35</v>
      </c>
      <c r="D320" s="14">
        <v>34</v>
      </c>
      <c r="E320" s="24">
        <v>3</v>
      </c>
    </row>
    <row r="321" spans="1:5" x14ac:dyDescent="0.25">
      <c r="A321" s="175"/>
      <c r="B321" s="13" t="s">
        <v>239</v>
      </c>
      <c r="C321" s="14">
        <v>85</v>
      </c>
      <c r="D321" s="14">
        <v>66</v>
      </c>
      <c r="E321" s="24">
        <v>0</v>
      </c>
    </row>
    <row r="322" spans="1:5" x14ac:dyDescent="0.25">
      <c r="A322" s="173" t="s">
        <v>240</v>
      </c>
      <c r="B322" s="13" t="s">
        <v>241</v>
      </c>
      <c r="C322" s="14">
        <v>1</v>
      </c>
      <c r="D322" s="14">
        <v>4</v>
      </c>
      <c r="E322" s="24">
        <v>0</v>
      </c>
    </row>
    <row r="323" spans="1:5" x14ac:dyDescent="0.25">
      <c r="A323" s="174"/>
      <c r="B323" s="13" t="s">
        <v>242</v>
      </c>
      <c r="C323" s="14">
        <v>0</v>
      </c>
      <c r="D323" s="14">
        <v>1</v>
      </c>
      <c r="E323" s="24">
        <v>0</v>
      </c>
    </row>
    <row r="324" spans="1:5" x14ac:dyDescent="0.25">
      <c r="A324" s="174"/>
      <c r="B324" s="13" t="s">
        <v>243</v>
      </c>
      <c r="C324" s="19"/>
      <c r="D324" s="19"/>
      <c r="E324" s="23"/>
    </row>
    <row r="325" spans="1:5" x14ac:dyDescent="0.25">
      <c r="A325" s="174"/>
      <c r="B325" s="13" t="s">
        <v>244</v>
      </c>
      <c r="C325" s="14">
        <v>1</v>
      </c>
      <c r="D325" s="14">
        <v>1</v>
      </c>
      <c r="E325" s="24">
        <v>0</v>
      </c>
    </row>
    <row r="326" spans="1:5" x14ac:dyDescent="0.25">
      <c r="A326" s="174"/>
      <c r="B326" s="13" t="s">
        <v>245</v>
      </c>
      <c r="C326" s="14">
        <v>85</v>
      </c>
      <c r="D326" s="14">
        <v>136</v>
      </c>
      <c r="E326" s="24">
        <v>1</v>
      </c>
    </row>
    <row r="327" spans="1:5" x14ac:dyDescent="0.25">
      <c r="A327" s="174"/>
      <c r="B327" s="13" t="s">
        <v>246</v>
      </c>
      <c r="C327" s="19"/>
      <c r="D327" s="19"/>
      <c r="E327" s="23"/>
    </row>
    <row r="328" spans="1:5" x14ac:dyDescent="0.25">
      <c r="A328" s="174"/>
      <c r="B328" s="13" t="s">
        <v>247</v>
      </c>
      <c r="C328" s="14">
        <v>1</v>
      </c>
      <c r="D328" s="14">
        <v>1</v>
      </c>
      <c r="E328" s="24">
        <v>0</v>
      </c>
    </row>
    <row r="329" spans="1:5" x14ac:dyDescent="0.25">
      <c r="A329" s="174"/>
      <c r="B329" s="13" t="s">
        <v>248</v>
      </c>
      <c r="C329" s="14">
        <v>154</v>
      </c>
      <c r="D329" s="14">
        <v>212</v>
      </c>
      <c r="E329" s="24">
        <v>11</v>
      </c>
    </row>
    <row r="330" spans="1:5" x14ac:dyDescent="0.25">
      <c r="A330" s="174"/>
      <c r="B330" s="13" t="s">
        <v>249</v>
      </c>
      <c r="C330" s="14">
        <v>1</v>
      </c>
      <c r="D330" s="14">
        <v>0</v>
      </c>
      <c r="E330" s="24">
        <v>0</v>
      </c>
    </row>
    <row r="331" spans="1:5" x14ac:dyDescent="0.25">
      <c r="A331" s="174"/>
      <c r="B331" s="13" t="s">
        <v>250</v>
      </c>
      <c r="C331" s="14">
        <v>12</v>
      </c>
      <c r="D331" s="14">
        <v>13</v>
      </c>
      <c r="E331" s="24">
        <v>2</v>
      </c>
    </row>
    <row r="332" spans="1:5" x14ac:dyDescent="0.25">
      <c r="A332" s="174"/>
      <c r="B332" s="13" t="s">
        <v>251</v>
      </c>
      <c r="C332" s="14">
        <v>42</v>
      </c>
      <c r="D332" s="14">
        <v>48</v>
      </c>
      <c r="E332" s="24">
        <v>5</v>
      </c>
    </row>
    <row r="333" spans="1:5" x14ac:dyDescent="0.25">
      <c r="A333" s="174"/>
      <c r="B333" s="13" t="s">
        <v>252</v>
      </c>
      <c r="C333" s="14">
        <v>1</v>
      </c>
      <c r="D333" s="14">
        <v>1</v>
      </c>
      <c r="E333" s="24">
        <v>0</v>
      </c>
    </row>
    <row r="334" spans="1:5" x14ac:dyDescent="0.25">
      <c r="A334" s="174"/>
      <c r="B334" s="13" t="s">
        <v>253</v>
      </c>
      <c r="C334" s="19"/>
      <c r="D334" s="19"/>
      <c r="E334" s="23"/>
    </row>
    <row r="335" spans="1:5" x14ac:dyDescent="0.25">
      <c r="A335" s="174"/>
      <c r="B335" s="13" t="s">
        <v>254</v>
      </c>
      <c r="C335" s="14">
        <v>1</v>
      </c>
      <c r="D335" s="14">
        <v>0</v>
      </c>
      <c r="E335" s="24">
        <v>0</v>
      </c>
    </row>
    <row r="336" spans="1:5" x14ac:dyDescent="0.25">
      <c r="A336" s="174"/>
      <c r="B336" s="13" t="s">
        <v>255</v>
      </c>
      <c r="C336" s="19"/>
      <c r="D336" s="19"/>
      <c r="E336" s="23"/>
    </row>
    <row r="337" spans="1:5" x14ac:dyDescent="0.25">
      <c r="A337" s="174"/>
      <c r="B337" s="13" t="s">
        <v>256</v>
      </c>
      <c r="C337" s="19"/>
      <c r="D337" s="19"/>
      <c r="E337" s="23"/>
    </row>
    <row r="338" spans="1:5" x14ac:dyDescent="0.25">
      <c r="A338" s="174"/>
      <c r="B338" s="13" t="s">
        <v>257</v>
      </c>
      <c r="C338" s="19"/>
      <c r="D338" s="19"/>
      <c r="E338" s="23"/>
    </row>
    <row r="339" spans="1:5" x14ac:dyDescent="0.25">
      <c r="A339" s="174"/>
      <c r="B339" s="13" t="s">
        <v>258</v>
      </c>
      <c r="C339" s="19"/>
      <c r="D339" s="19"/>
      <c r="E339" s="23"/>
    </row>
    <row r="340" spans="1:5" x14ac:dyDescent="0.25">
      <c r="A340" s="174"/>
      <c r="B340" s="13" t="s">
        <v>259</v>
      </c>
      <c r="C340" s="14">
        <v>1</v>
      </c>
      <c r="D340" s="14">
        <v>1</v>
      </c>
      <c r="E340" s="24">
        <v>0</v>
      </c>
    </row>
    <row r="341" spans="1:5" x14ac:dyDescent="0.25">
      <c r="A341" s="174"/>
      <c r="B341" s="13" t="s">
        <v>260</v>
      </c>
      <c r="C341" s="14">
        <v>7</v>
      </c>
      <c r="D341" s="14">
        <v>5</v>
      </c>
      <c r="E341" s="24">
        <v>1</v>
      </c>
    </row>
    <row r="342" spans="1:5" x14ac:dyDescent="0.25">
      <c r="A342" s="174"/>
      <c r="B342" s="13" t="s">
        <v>261</v>
      </c>
      <c r="C342" s="19"/>
      <c r="D342" s="19"/>
      <c r="E342" s="23"/>
    </row>
    <row r="343" spans="1:5" x14ac:dyDescent="0.25">
      <c r="A343" s="174"/>
      <c r="B343" s="13" t="s">
        <v>262</v>
      </c>
      <c r="C343" s="14">
        <v>101</v>
      </c>
      <c r="D343" s="14">
        <v>76</v>
      </c>
      <c r="E343" s="24">
        <v>18</v>
      </c>
    </row>
    <row r="344" spans="1:5" x14ac:dyDescent="0.25">
      <c r="A344" s="174"/>
      <c r="B344" s="13" t="s">
        <v>263</v>
      </c>
      <c r="C344" s="14">
        <v>0</v>
      </c>
      <c r="D344" s="14">
        <v>1</v>
      </c>
      <c r="E344" s="24">
        <v>0</v>
      </c>
    </row>
    <row r="345" spans="1:5" x14ac:dyDescent="0.25">
      <c r="A345" s="174"/>
      <c r="B345" s="13" t="s">
        <v>264</v>
      </c>
      <c r="C345" s="14">
        <v>46</v>
      </c>
      <c r="D345" s="14">
        <v>38</v>
      </c>
      <c r="E345" s="24">
        <v>0</v>
      </c>
    </row>
    <row r="346" spans="1:5" x14ac:dyDescent="0.25">
      <c r="A346" s="174"/>
      <c r="B346" s="13" t="s">
        <v>265</v>
      </c>
      <c r="C346" s="14">
        <v>243</v>
      </c>
      <c r="D346" s="14">
        <v>315</v>
      </c>
      <c r="E346" s="24">
        <v>32</v>
      </c>
    </row>
    <row r="347" spans="1:5" x14ac:dyDescent="0.25">
      <c r="A347" s="174"/>
      <c r="B347" s="13" t="s">
        <v>266</v>
      </c>
      <c r="C347" s="19"/>
      <c r="D347" s="19"/>
      <c r="E347" s="23"/>
    </row>
    <row r="348" spans="1:5" x14ac:dyDescent="0.25">
      <c r="A348" s="174"/>
      <c r="B348" s="13" t="s">
        <v>267</v>
      </c>
      <c r="C348" s="19"/>
      <c r="D348" s="19"/>
      <c r="E348" s="23"/>
    </row>
    <row r="349" spans="1:5" x14ac:dyDescent="0.25">
      <c r="A349" s="174"/>
      <c r="B349" s="13" t="s">
        <v>268</v>
      </c>
      <c r="C349" s="19"/>
      <c r="D349" s="19"/>
      <c r="E349" s="23"/>
    </row>
    <row r="350" spans="1:5" x14ac:dyDescent="0.25">
      <c r="A350" s="174"/>
      <c r="B350" s="13" t="s">
        <v>269</v>
      </c>
      <c r="C350" s="19"/>
      <c r="D350" s="19"/>
      <c r="E350" s="23"/>
    </row>
    <row r="351" spans="1:5" x14ac:dyDescent="0.25">
      <c r="A351" s="174"/>
      <c r="B351" s="13" t="s">
        <v>270</v>
      </c>
      <c r="C351" s="19"/>
      <c r="D351" s="19"/>
      <c r="E351" s="23"/>
    </row>
    <row r="352" spans="1:5" x14ac:dyDescent="0.25">
      <c r="A352" s="174"/>
      <c r="B352" s="13" t="s">
        <v>271</v>
      </c>
      <c r="C352" s="14">
        <v>3</v>
      </c>
      <c r="D352" s="14">
        <v>5</v>
      </c>
      <c r="E352" s="24">
        <v>0</v>
      </c>
    </row>
    <row r="353" spans="1:5" x14ac:dyDescent="0.25">
      <c r="A353" s="174"/>
      <c r="B353" s="13" t="s">
        <v>272</v>
      </c>
      <c r="C353" s="14">
        <v>2</v>
      </c>
      <c r="D353" s="14">
        <v>5</v>
      </c>
      <c r="E353" s="24">
        <v>0</v>
      </c>
    </row>
    <row r="354" spans="1:5" x14ac:dyDescent="0.25">
      <c r="A354" s="175"/>
      <c r="B354" s="13" t="s">
        <v>273</v>
      </c>
      <c r="C354" s="14">
        <v>13</v>
      </c>
      <c r="D354" s="14">
        <v>21</v>
      </c>
      <c r="E354" s="24">
        <v>1</v>
      </c>
    </row>
    <row r="355" spans="1:5" x14ac:dyDescent="0.25">
      <c r="A355" s="173" t="s">
        <v>274</v>
      </c>
      <c r="B355" s="13" t="s">
        <v>275</v>
      </c>
      <c r="C355" s="19"/>
      <c r="D355" s="19"/>
      <c r="E355" s="23"/>
    </row>
    <row r="356" spans="1:5" x14ac:dyDescent="0.25">
      <c r="A356" s="174"/>
      <c r="B356" s="13" t="s">
        <v>276</v>
      </c>
      <c r="C356" s="14">
        <v>2</v>
      </c>
      <c r="D356" s="14">
        <v>4</v>
      </c>
      <c r="E356" s="24">
        <v>0</v>
      </c>
    </row>
    <row r="357" spans="1:5" x14ac:dyDescent="0.25">
      <c r="A357" s="174"/>
      <c r="B357" s="13" t="s">
        <v>277</v>
      </c>
      <c r="C357" s="14">
        <v>1</v>
      </c>
      <c r="D357" s="14">
        <v>1</v>
      </c>
      <c r="E357" s="24">
        <v>4</v>
      </c>
    </row>
    <row r="358" spans="1:5" x14ac:dyDescent="0.25">
      <c r="A358" s="174"/>
      <c r="B358" s="13" t="s">
        <v>278</v>
      </c>
      <c r="C358" s="19"/>
      <c r="D358" s="19"/>
      <c r="E358" s="23"/>
    </row>
    <row r="359" spans="1:5" x14ac:dyDescent="0.25">
      <c r="A359" s="174"/>
      <c r="B359" s="13" t="s">
        <v>279</v>
      </c>
      <c r="C359" s="19"/>
      <c r="D359" s="19"/>
      <c r="E359" s="23"/>
    </row>
    <row r="360" spans="1:5" x14ac:dyDescent="0.25">
      <c r="A360" s="174"/>
      <c r="B360" s="13" t="s">
        <v>280</v>
      </c>
      <c r="C360" s="14">
        <v>6</v>
      </c>
      <c r="D360" s="14">
        <v>6</v>
      </c>
      <c r="E360" s="24">
        <v>2</v>
      </c>
    </row>
    <row r="361" spans="1:5" x14ac:dyDescent="0.25">
      <c r="A361" s="174"/>
      <c r="B361" s="13" t="s">
        <v>281</v>
      </c>
      <c r="C361" s="14">
        <v>1</v>
      </c>
      <c r="D361" s="14">
        <v>1</v>
      </c>
      <c r="E361" s="24">
        <v>0</v>
      </c>
    </row>
    <row r="362" spans="1:5" x14ac:dyDescent="0.25">
      <c r="A362" s="174"/>
      <c r="B362" s="13" t="s">
        <v>282</v>
      </c>
      <c r="C362" s="19"/>
      <c r="D362" s="19"/>
      <c r="E362" s="23"/>
    </row>
    <row r="363" spans="1:5" x14ac:dyDescent="0.25">
      <c r="A363" s="174"/>
      <c r="B363" s="13" t="s">
        <v>283</v>
      </c>
      <c r="C363" s="14">
        <v>3</v>
      </c>
      <c r="D363" s="14">
        <v>15</v>
      </c>
      <c r="E363" s="24">
        <v>0</v>
      </c>
    </row>
    <row r="364" spans="1:5" x14ac:dyDescent="0.25">
      <c r="A364" s="174"/>
      <c r="B364" s="13" t="s">
        <v>284</v>
      </c>
      <c r="C364" s="19"/>
      <c r="D364" s="19"/>
      <c r="E364" s="23"/>
    </row>
    <row r="365" spans="1:5" x14ac:dyDescent="0.25">
      <c r="A365" s="175"/>
      <c r="B365" s="13" t="s">
        <v>285</v>
      </c>
      <c r="C365" s="19"/>
      <c r="D365" s="19"/>
      <c r="E365" s="23"/>
    </row>
    <row r="366" spans="1:5" x14ac:dyDescent="0.25">
      <c r="A366" s="173" t="s">
        <v>286</v>
      </c>
      <c r="B366" s="13" t="s">
        <v>287</v>
      </c>
      <c r="C366" s="14">
        <v>18</v>
      </c>
      <c r="D366" s="14">
        <v>25</v>
      </c>
      <c r="E366" s="24">
        <v>1</v>
      </c>
    </row>
    <row r="367" spans="1:5" x14ac:dyDescent="0.25">
      <c r="A367" s="174"/>
      <c r="B367" s="13" t="s">
        <v>288</v>
      </c>
      <c r="C367" s="19"/>
      <c r="D367" s="19"/>
      <c r="E367" s="23"/>
    </row>
    <row r="368" spans="1:5" x14ac:dyDescent="0.25">
      <c r="A368" s="174"/>
      <c r="B368" s="13" t="s">
        <v>289</v>
      </c>
      <c r="C368" s="14">
        <v>2</v>
      </c>
      <c r="D368" s="14">
        <v>2</v>
      </c>
      <c r="E368" s="24">
        <v>0</v>
      </c>
    </row>
    <row r="369" spans="1:5" x14ac:dyDescent="0.25">
      <c r="A369" s="174"/>
      <c r="B369" s="13" t="s">
        <v>290</v>
      </c>
      <c r="C369" s="14">
        <v>13</v>
      </c>
      <c r="D369" s="14">
        <v>16</v>
      </c>
      <c r="E369" s="24">
        <v>1</v>
      </c>
    </row>
    <row r="370" spans="1:5" x14ac:dyDescent="0.25">
      <c r="A370" s="174"/>
      <c r="B370" s="13" t="s">
        <v>291</v>
      </c>
      <c r="C370" s="14">
        <v>1</v>
      </c>
      <c r="D370" s="14">
        <v>0</v>
      </c>
      <c r="E370" s="24">
        <v>0</v>
      </c>
    </row>
    <row r="371" spans="1:5" x14ac:dyDescent="0.25">
      <c r="A371" s="174"/>
      <c r="B371" s="13" t="s">
        <v>292</v>
      </c>
      <c r="C371" s="19"/>
      <c r="D371" s="19"/>
      <c r="E371" s="23"/>
    </row>
    <row r="372" spans="1:5" x14ac:dyDescent="0.25">
      <c r="A372" s="174"/>
      <c r="B372" s="13" t="s">
        <v>293</v>
      </c>
      <c r="C372" s="19"/>
      <c r="D372" s="19"/>
      <c r="E372" s="23"/>
    </row>
    <row r="373" spans="1:5" x14ac:dyDescent="0.25">
      <c r="A373" s="174"/>
      <c r="B373" s="13" t="s">
        <v>294</v>
      </c>
      <c r="C373" s="19"/>
      <c r="D373" s="19"/>
      <c r="E373" s="23"/>
    </row>
    <row r="374" spans="1:5" x14ac:dyDescent="0.25">
      <c r="A374" s="175"/>
      <c r="B374" s="13" t="s">
        <v>295</v>
      </c>
      <c r="C374" s="19"/>
      <c r="D374" s="19"/>
      <c r="E374" s="23"/>
    </row>
    <row r="375" spans="1:5" x14ac:dyDescent="0.25">
      <c r="A375" s="173" t="s">
        <v>296</v>
      </c>
      <c r="B375" s="13" t="s">
        <v>297</v>
      </c>
      <c r="C375" s="19"/>
      <c r="D375" s="19"/>
      <c r="E375" s="23"/>
    </row>
    <row r="376" spans="1:5" x14ac:dyDescent="0.25">
      <c r="A376" s="174"/>
      <c r="B376" s="13" t="s">
        <v>298</v>
      </c>
      <c r="C376" s="14">
        <v>13</v>
      </c>
      <c r="D376" s="14">
        <v>13</v>
      </c>
      <c r="E376" s="24">
        <v>0</v>
      </c>
    </row>
    <row r="377" spans="1:5" x14ac:dyDescent="0.25">
      <c r="A377" s="174"/>
      <c r="B377" s="13" t="s">
        <v>299</v>
      </c>
      <c r="C377" s="19"/>
      <c r="D377" s="19"/>
      <c r="E377" s="23"/>
    </row>
    <row r="378" spans="1:5" x14ac:dyDescent="0.25">
      <c r="A378" s="174"/>
      <c r="B378" s="13" t="s">
        <v>300</v>
      </c>
      <c r="C378" s="14">
        <v>2</v>
      </c>
      <c r="D378" s="14">
        <v>3</v>
      </c>
      <c r="E378" s="24">
        <v>0</v>
      </c>
    </row>
    <row r="379" spans="1:5" x14ac:dyDescent="0.25">
      <c r="A379" s="174"/>
      <c r="B379" s="13" t="s">
        <v>216</v>
      </c>
      <c r="C379" s="19"/>
      <c r="D379" s="19"/>
      <c r="E379" s="23"/>
    </row>
    <row r="380" spans="1:5" x14ac:dyDescent="0.25">
      <c r="A380" s="174"/>
      <c r="B380" s="13" t="s">
        <v>301</v>
      </c>
      <c r="C380" s="19"/>
      <c r="D380" s="19"/>
      <c r="E380" s="23"/>
    </row>
    <row r="381" spans="1:5" x14ac:dyDescent="0.25">
      <c r="A381" s="174"/>
      <c r="B381" s="13" t="s">
        <v>302</v>
      </c>
      <c r="C381" s="14">
        <v>11</v>
      </c>
      <c r="D381" s="14">
        <v>6</v>
      </c>
      <c r="E381" s="24">
        <v>6</v>
      </c>
    </row>
    <row r="382" spans="1:5" x14ac:dyDescent="0.25">
      <c r="A382" s="174"/>
      <c r="B382" s="13" t="s">
        <v>303</v>
      </c>
      <c r="C382" s="14">
        <v>144</v>
      </c>
      <c r="D382" s="14">
        <v>151</v>
      </c>
      <c r="E382" s="24">
        <v>0</v>
      </c>
    </row>
    <row r="383" spans="1:5" x14ac:dyDescent="0.25">
      <c r="A383" s="174"/>
      <c r="B383" s="13" t="s">
        <v>304</v>
      </c>
      <c r="C383" s="14">
        <v>46</v>
      </c>
      <c r="D383" s="14">
        <v>104</v>
      </c>
      <c r="E383" s="24">
        <v>0</v>
      </c>
    </row>
    <row r="384" spans="1:5" x14ac:dyDescent="0.25">
      <c r="A384" s="174"/>
      <c r="B384" s="13" t="s">
        <v>305</v>
      </c>
      <c r="C384" s="19"/>
      <c r="D384" s="19"/>
      <c r="E384" s="23"/>
    </row>
    <row r="385" spans="1:5" x14ac:dyDescent="0.25">
      <c r="A385" s="174"/>
      <c r="B385" s="13" t="s">
        <v>306</v>
      </c>
      <c r="C385" s="19"/>
      <c r="D385" s="19"/>
      <c r="E385" s="23"/>
    </row>
    <row r="386" spans="1:5" x14ac:dyDescent="0.25">
      <c r="A386" s="174"/>
      <c r="B386" s="13" t="s">
        <v>307</v>
      </c>
      <c r="C386" s="19"/>
      <c r="D386" s="19"/>
      <c r="E386" s="23"/>
    </row>
    <row r="387" spans="1:5" x14ac:dyDescent="0.25">
      <c r="A387" s="175"/>
      <c r="B387" s="13" t="s">
        <v>308</v>
      </c>
      <c r="C387" s="19"/>
      <c r="D387" s="19"/>
      <c r="E387" s="23"/>
    </row>
    <row r="388" spans="1:5" x14ac:dyDescent="0.25">
      <c r="A388" s="173" t="s">
        <v>309</v>
      </c>
      <c r="B388" s="13" t="s">
        <v>310</v>
      </c>
      <c r="C388" s="19"/>
      <c r="D388" s="19"/>
      <c r="E388" s="23"/>
    </row>
    <row r="389" spans="1:5" x14ac:dyDescent="0.25">
      <c r="A389" s="174"/>
      <c r="B389" s="13" t="s">
        <v>311</v>
      </c>
      <c r="C389" s="14">
        <v>20</v>
      </c>
      <c r="D389" s="14">
        <v>25</v>
      </c>
      <c r="E389" s="24">
        <v>7</v>
      </c>
    </row>
    <row r="390" spans="1:5" x14ac:dyDescent="0.25">
      <c r="A390" s="174"/>
      <c r="B390" s="13" t="s">
        <v>247</v>
      </c>
      <c r="C390" s="19"/>
      <c r="D390" s="19"/>
      <c r="E390" s="23"/>
    </row>
    <row r="391" spans="1:5" x14ac:dyDescent="0.25">
      <c r="A391" s="174"/>
      <c r="B391" s="13" t="s">
        <v>248</v>
      </c>
      <c r="C391" s="14">
        <v>137</v>
      </c>
      <c r="D391" s="14">
        <v>240</v>
      </c>
      <c r="E391" s="24">
        <v>26</v>
      </c>
    </row>
    <row r="392" spans="1:5" x14ac:dyDescent="0.25">
      <c r="A392" s="174"/>
      <c r="B392" s="13" t="s">
        <v>249</v>
      </c>
      <c r="C392" s="14">
        <v>12</v>
      </c>
      <c r="D392" s="14">
        <v>8</v>
      </c>
      <c r="E392" s="24">
        <v>0</v>
      </c>
    </row>
    <row r="393" spans="1:5" x14ac:dyDescent="0.25">
      <c r="A393" s="174"/>
      <c r="B393" s="13" t="s">
        <v>250</v>
      </c>
      <c r="C393" s="14">
        <v>47</v>
      </c>
      <c r="D393" s="14">
        <v>91</v>
      </c>
      <c r="E393" s="24">
        <v>15</v>
      </c>
    </row>
    <row r="394" spans="1:5" x14ac:dyDescent="0.25">
      <c r="A394" s="174"/>
      <c r="B394" s="13" t="s">
        <v>312</v>
      </c>
      <c r="C394" s="19"/>
      <c r="D394" s="19"/>
      <c r="E394" s="23"/>
    </row>
    <row r="395" spans="1:5" x14ac:dyDescent="0.25">
      <c r="A395" s="174"/>
      <c r="B395" s="13" t="s">
        <v>313</v>
      </c>
      <c r="C395" s="19"/>
      <c r="D395" s="19"/>
      <c r="E395" s="23"/>
    </row>
    <row r="396" spans="1:5" x14ac:dyDescent="0.25">
      <c r="A396" s="174"/>
      <c r="B396" s="13" t="s">
        <v>314</v>
      </c>
      <c r="C396" s="14">
        <v>12</v>
      </c>
      <c r="D396" s="14">
        <v>34</v>
      </c>
      <c r="E396" s="24">
        <v>1</v>
      </c>
    </row>
    <row r="397" spans="1:5" x14ac:dyDescent="0.25">
      <c r="A397" s="174"/>
      <c r="B397" s="13" t="s">
        <v>257</v>
      </c>
      <c r="C397" s="19"/>
      <c r="D397" s="19"/>
      <c r="E397" s="23"/>
    </row>
    <row r="398" spans="1:5" x14ac:dyDescent="0.25">
      <c r="A398" s="174"/>
      <c r="B398" s="13" t="s">
        <v>315</v>
      </c>
      <c r="C398" s="14">
        <v>1</v>
      </c>
      <c r="D398" s="14">
        <v>1</v>
      </c>
      <c r="E398" s="24">
        <v>0</v>
      </c>
    </row>
    <row r="399" spans="1:5" x14ac:dyDescent="0.25">
      <c r="A399" s="174"/>
      <c r="B399" s="13" t="s">
        <v>260</v>
      </c>
      <c r="C399" s="14">
        <v>0</v>
      </c>
      <c r="D399" s="14">
        <v>0</v>
      </c>
      <c r="E399" s="24">
        <v>1</v>
      </c>
    </row>
    <row r="400" spans="1:5" x14ac:dyDescent="0.25">
      <c r="A400" s="174"/>
      <c r="B400" s="13" t="s">
        <v>261</v>
      </c>
      <c r="C400" s="19"/>
      <c r="D400" s="19"/>
      <c r="E400" s="23"/>
    </row>
    <row r="401" spans="1:5" x14ac:dyDescent="0.25">
      <c r="A401" s="174"/>
      <c r="B401" s="13" t="s">
        <v>316</v>
      </c>
      <c r="C401" s="14">
        <v>2180</v>
      </c>
      <c r="D401" s="14">
        <v>1604</v>
      </c>
      <c r="E401" s="24">
        <v>0</v>
      </c>
    </row>
    <row r="402" spans="1:5" x14ac:dyDescent="0.25">
      <c r="A402" s="174"/>
      <c r="B402" s="13" t="s">
        <v>317</v>
      </c>
      <c r="C402" s="14">
        <v>27</v>
      </c>
      <c r="D402" s="14">
        <v>58</v>
      </c>
      <c r="E402" s="24">
        <v>1</v>
      </c>
    </row>
    <row r="403" spans="1:5" x14ac:dyDescent="0.25">
      <c r="A403" s="174"/>
      <c r="B403" s="13" t="s">
        <v>318</v>
      </c>
      <c r="C403" s="14">
        <v>644</v>
      </c>
      <c r="D403" s="14">
        <v>1049</v>
      </c>
      <c r="E403" s="24">
        <v>113</v>
      </c>
    </row>
    <row r="404" spans="1:5" x14ac:dyDescent="0.25">
      <c r="A404" s="174"/>
      <c r="B404" s="13" t="s">
        <v>265</v>
      </c>
      <c r="C404" s="14">
        <v>2</v>
      </c>
      <c r="D404" s="14">
        <v>3</v>
      </c>
      <c r="E404" s="24">
        <v>1</v>
      </c>
    </row>
    <row r="405" spans="1:5" x14ac:dyDescent="0.25">
      <c r="A405" s="174"/>
      <c r="B405" s="13" t="s">
        <v>319</v>
      </c>
      <c r="C405" s="14">
        <v>4</v>
      </c>
      <c r="D405" s="14">
        <v>11</v>
      </c>
      <c r="E405" s="24">
        <v>1</v>
      </c>
    </row>
    <row r="406" spans="1:5" x14ac:dyDescent="0.25">
      <c r="A406" s="174"/>
      <c r="B406" s="13" t="s">
        <v>320</v>
      </c>
      <c r="C406" s="14">
        <v>7</v>
      </c>
      <c r="D406" s="14">
        <v>8</v>
      </c>
      <c r="E406" s="24">
        <v>1</v>
      </c>
    </row>
    <row r="407" spans="1:5" x14ac:dyDescent="0.25">
      <c r="A407" s="174"/>
      <c r="B407" s="13" t="s">
        <v>321</v>
      </c>
      <c r="C407" s="14">
        <v>29</v>
      </c>
      <c r="D407" s="14">
        <v>51</v>
      </c>
      <c r="E407" s="24">
        <v>6</v>
      </c>
    </row>
    <row r="408" spans="1:5" x14ac:dyDescent="0.25">
      <c r="A408" s="174"/>
      <c r="B408" s="13" t="s">
        <v>270</v>
      </c>
      <c r="C408" s="14">
        <v>506</v>
      </c>
      <c r="D408" s="14">
        <v>1856</v>
      </c>
      <c r="E408" s="24">
        <v>0</v>
      </c>
    </row>
    <row r="409" spans="1:5" x14ac:dyDescent="0.25">
      <c r="A409" s="175"/>
      <c r="B409" s="13" t="s">
        <v>322</v>
      </c>
      <c r="C409" s="14">
        <v>522</v>
      </c>
      <c r="D409" s="14">
        <v>778</v>
      </c>
      <c r="E409" s="24">
        <v>11</v>
      </c>
    </row>
  </sheetData>
  <sheetProtection algorithmName="SHA-512" hashValue="SpKayUWuYllG5e5XbgjzXA41nPmS9Rkkl8fl4xVCL6U+zvfGcP+WaknP4TyND7mBRLCKgmrzNHi2qUqru8ztrQ==" saltValue="p4q1SJUP88Uia0J5lPyh3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D02D-5533-4E7E-88D0-0DDEFECB169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6" t="s">
        <v>1815</v>
      </c>
      <c r="D1" s="206"/>
      <c r="E1" s="206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Cyd2/av419f/ZUA6KYfHxzTXGde0ekmIb22ToMZ3ggMvVeOT3FDmW9H13cSiS0CeOxnES76SMN7ksoTNLxPlqQ==" saltValue="uT+GEFjXdxOADt7ySlWbE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3B8D-C286-419A-8046-85C33090450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6" t="s">
        <v>1820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R2a5Kabe+ZZ7d60cMqmbZHnJhTwP0KRkUvN/MJROCN9Wd5V/n185RYuZT40BqENlDSNV09JnfwHyglSCaGR8hw==" saltValue="6Mms3bExN4TcUT8sZs0/W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B98B-614D-4335-8C4A-F1ABC890A96F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6" t="s">
        <v>1824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8" t="s">
        <v>1203</v>
      </c>
      <c r="N5" s="168" t="s">
        <v>1204</v>
      </c>
      <c r="O5" s="168" t="s">
        <v>1205</v>
      </c>
      <c r="P5" s="168" t="s">
        <v>1206</v>
      </c>
      <c r="Q5" s="168" t="s">
        <v>635</v>
      </c>
      <c r="R5" s="168" t="s">
        <v>1207</v>
      </c>
      <c r="S5" s="169"/>
      <c r="U5" s="170" t="s">
        <v>1203</v>
      </c>
      <c r="V5" s="170" t="s">
        <v>1204</v>
      </c>
      <c r="W5" s="170" t="s">
        <v>1205</v>
      </c>
      <c r="X5" s="170" t="s">
        <v>1206</v>
      </c>
      <c r="Y5" s="170" t="s">
        <v>635</v>
      </c>
      <c r="Z5" s="170" t="s">
        <v>1207</v>
      </c>
    </row>
    <row r="6" spans="1:26" x14ac:dyDescent="0.2">
      <c r="M6" s="171">
        <f>DatosMedioAmbiente!C53</f>
        <v>1</v>
      </c>
      <c r="N6" s="171">
        <f>DatosMedioAmbiente!C55</f>
        <v>25</v>
      </c>
      <c r="O6" s="171">
        <f>DatosMedioAmbiente!C57</f>
        <v>3</v>
      </c>
      <c r="P6" s="171">
        <f>DatosMedioAmbiente!C59</f>
        <v>11</v>
      </c>
      <c r="Q6" s="171">
        <f>DatosMedioAmbiente!C61</f>
        <v>3</v>
      </c>
      <c r="R6" s="171">
        <f>DatosMedioAmbiente!C63</f>
        <v>9</v>
      </c>
      <c r="S6" s="169"/>
      <c r="U6" s="172">
        <f>DatosMedioAmbiente!C54</f>
        <v>2</v>
      </c>
      <c r="V6" s="172">
        <f>DatosMedioAmbiente!C56</f>
        <v>5</v>
      </c>
      <c r="W6" s="172">
        <f>DatosMedioAmbiente!C58</f>
        <v>0</v>
      </c>
      <c r="X6" s="172">
        <f>DatosMedioAmbiente!C60</f>
        <v>4</v>
      </c>
      <c r="Y6" s="172">
        <f>DatosMedioAmbiente!C62</f>
        <v>0</v>
      </c>
      <c r="Z6" s="172">
        <f>DatosMedioAmbiente!C64</f>
        <v>3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ygCbVdEUgKKdskAjT1oIVZ55g056wBuOiOssvD8hF3RzSCMhukbIyL6MhX9NBoZ1C8omKVozEQEWsC05al7UTw==" saltValue="apdlQA2kDijnrX7dzk0gM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F22D-3D35-4A5D-ACA1-EE9530C19BED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1618</v>
      </c>
      <c r="G2" s="86" t="s">
        <v>1647</v>
      </c>
      <c r="H2" s="86" t="s">
        <v>1647</v>
      </c>
      <c r="I2" s="86" t="s">
        <v>1618</v>
      </c>
      <c r="J2" s="86" t="s">
        <v>1618</v>
      </c>
      <c r="K2" s="86" t="s">
        <v>1618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1059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225</v>
      </c>
      <c r="AL2" s="86" t="s">
        <v>667</v>
      </c>
      <c r="AM2" s="86" t="s">
        <v>667</v>
      </c>
      <c r="AN2" s="86" t="s">
        <v>667</v>
      </c>
      <c r="AO2" s="86" t="s">
        <v>667</v>
      </c>
      <c r="AQ2" s="86" t="s">
        <v>671</v>
      </c>
      <c r="AT2" s="86" t="s">
        <v>667</v>
      </c>
      <c r="AU2" s="86" t="s">
        <v>671</v>
      </c>
      <c r="AV2" s="86" t="s">
        <v>667</v>
      </c>
      <c r="AW2" s="86" t="s">
        <v>1203</v>
      </c>
      <c r="AX2" s="86" t="s">
        <v>1203</v>
      </c>
      <c r="AY2" s="86" t="s">
        <v>19</v>
      </c>
      <c r="AZ2" s="86" t="s">
        <v>1028</v>
      </c>
      <c r="BA2" s="86" t="s">
        <v>81</v>
      </c>
      <c r="BB2" s="86" t="s">
        <v>1020</v>
      </c>
      <c r="BC2" s="86" t="s">
        <v>999</v>
      </c>
      <c r="BD2" s="86" t="s">
        <v>980</v>
      </c>
      <c r="BE2" s="86" t="s">
        <v>1656</v>
      </c>
      <c r="BF2" s="86" t="s">
        <v>103</v>
      </c>
      <c r="BG2" s="86" t="s">
        <v>103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F3" s="86" t="s">
        <v>1652</v>
      </c>
      <c r="G3" s="86" t="s">
        <v>1619</v>
      </c>
      <c r="H3" s="86" t="s">
        <v>1619</v>
      </c>
      <c r="I3" s="86" t="s">
        <v>1619</v>
      </c>
      <c r="J3" s="86" t="s">
        <v>1619</v>
      </c>
      <c r="K3" s="86" t="s">
        <v>1619</v>
      </c>
      <c r="L3" s="86" t="s">
        <v>1619</v>
      </c>
      <c r="M3" s="86" t="s">
        <v>1619</v>
      </c>
      <c r="N3" s="86" t="s">
        <v>1619</v>
      </c>
      <c r="O3" s="86" t="s">
        <v>1619</v>
      </c>
      <c r="P3" s="86" t="s">
        <v>1620</v>
      </c>
      <c r="Q3" s="86" t="s">
        <v>1620</v>
      </c>
      <c r="R3" s="86" t="s">
        <v>1060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1048</v>
      </c>
      <c r="AI3" s="86" t="s">
        <v>227</v>
      </c>
      <c r="AL3" s="86" t="s">
        <v>669</v>
      </c>
      <c r="AM3" s="86" t="s">
        <v>669</v>
      </c>
      <c r="AN3" s="86" t="s">
        <v>669</v>
      </c>
      <c r="AO3" s="86" t="s">
        <v>669</v>
      </c>
      <c r="AT3" s="86" t="s">
        <v>669</v>
      </c>
      <c r="AU3" s="86" t="s">
        <v>677</v>
      </c>
      <c r="AV3" s="86" t="s">
        <v>669</v>
      </c>
      <c r="AW3" s="86" t="s">
        <v>1204</v>
      </c>
      <c r="AX3" s="86" t="s">
        <v>1204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354</v>
      </c>
      <c r="BE3" s="86" t="s">
        <v>1658</v>
      </c>
      <c r="BF3" s="86" t="s">
        <v>113</v>
      </c>
      <c r="BG3" s="86" t="s">
        <v>113</v>
      </c>
      <c r="BH3" s="86" t="s">
        <v>1163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1620</v>
      </c>
      <c r="F4" s="86" t="s">
        <v>995</v>
      </c>
      <c r="G4" s="86" t="s">
        <v>1620</v>
      </c>
      <c r="H4" s="86" t="s">
        <v>1620</v>
      </c>
      <c r="I4" s="86" t="s">
        <v>1620</v>
      </c>
      <c r="J4" s="86" t="s">
        <v>1620</v>
      </c>
      <c r="K4" s="86" t="s">
        <v>1620</v>
      </c>
      <c r="L4" s="86" t="s">
        <v>1620</v>
      </c>
      <c r="M4" s="86" t="s">
        <v>1623</v>
      </c>
      <c r="N4" s="86" t="s">
        <v>1620</v>
      </c>
      <c r="O4" s="86" t="s">
        <v>1620</v>
      </c>
      <c r="P4" s="86" t="s">
        <v>1667</v>
      </c>
      <c r="Q4" s="86" t="s">
        <v>1666</v>
      </c>
      <c r="R4" s="86" t="s">
        <v>1061</v>
      </c>
      <c r="S4" s="86" t="s">
        <v>1667</v>
      </c>
      <c r="T4" s="86" t="s">
        <v>1667</v>
      </c>
      <c r="V4" s="86" t="s">
        <v>30</v>
      </c>
      <c r="W4" s="86" t="s">
        <v>1762</v>
      </c>
      <c r="AA4" s="86" t="s">
        <v>1152</v>
      </c>
      <c r="AB4" s="86" t="s">
        <v>1156</v>
      </c>
      <c r="AC4" s="86" t="s">
        <v>1159</v>
      </c>
      <c r="AD4" s="86" t="s">
        <v>671</v>
      </c>
      <c r="AE4" s="86" t="s">
        <v>1205</v>
      </c>
      <c r="AF4" s="86" t="s">
        <v>1213</v>
      </c>
      <c r="AI4" s="86" t="s">
        <v>228</v>
      </c>
      <c r="AL4" s="86" t="s">
        <v>671</v>
      </c>
      <c r="AM4" s="86" t="s">
        <v>671</v>
      </c>
      <c r="AN4" s="86" t="s">
        <v>671</v>
      </c>
      <c r="AO4" s="86" t="s">
        <v>671</v>
      </c>
      <c r="AT4" s="86" t="s">
        <v>671</v>
      </c>
      <c r="AV4" s="86" t="s">
        <v>671</v>
      </c>
      <c r="AW4" s="86" t="s">
        <v>1205</v>
      </c>
      <c r="AX4" s="86" t="s">
        <v>1206</v>
      </c>
      <c r="AY4" s="86" t="s">
        <v>1024</v>
      </c>
      <c r="AZ4" s="86" t="s">
        <v>1030</v>
      </c>
      <c r="BA4" s="86" t="s">
        <v>1794</v>
      </c>
      <c r="BC4" s="86" t="s">
        <v>1005</v>
      </c>
      <c r="BD4" s="86" t="s">
        <v>981</v>
      </c>
      <c r="BE4" s="86" t="s">
        <v>1799</v>
      </c>
      <c r="BF4" s="86" t="s">
        <v>1079</v>
      </c>
      <c r="BG4" s="86" t="s">
        <v>1079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1622</v>
      </c>
      <c r="E5" s="86" t="s">
        <v>1622</v>
      </c>
      <c r="F5" s="86" t="s">
        <v>1649</v>
      </c>
      <c r="G5" s="86" t="s">
        <v>995</v>
      </c>
      <c r="H5" s="86" t="s">
        <v>995</v>
      </c>
      <c r="I5" s="86" t="s">
        <v>1622</v>
      </c>
      <c r="J5" s="86" t="s">
        <v>1622</v>
      </c>
      <c r="K5" s="86" t="s">
        <v>1622</v>
      </c>
      <c r="L5" s="86" t="s">
        <v>1622</v>
      </c>
      <c r="M5" s="86" t="s">
        <v>1624</v>
      </c>
      <c r="N5" s="86" t="s">
        <v>1624</v>
      </c>
      <c r="O5" s="86" t="s">
        <v>1622</v>
      </c>
      <c r="P5" s="86" t="s">
        <v>1670</v>
      </c>
      <c r="Q5" s="86" t="s">
        <v>1667</v>
      </c>
      <c r="R5" s="86" t="s">
        <v>1062</v>
      </c>
      <c r="S5" s="86" t="s">
        <v>1668</v>
      </c>
      <c r="T5" s="86" t="s">
        <v>1668</v>
      </c>
      <c r="V5" s="86" t="s">
        <v>31</v>
      </c>
      <c r="AC5" s="86" t="s">
        <v>1160</v>
      </c>
      <c r="AD5" s="86" t="s">
        <v>673</v>
      </c>
      <c r="AE5" s="86" t="s">
        <v>1206</v>
      </c>
      <c r="AF5" s="86" t="s">
        <v>1146</v>
      </c>
      <c r="AI5" s="86" t="s">
        <v>229</v>
      </c>
      <c r="AL5" s="86" t="s">
        <v>673</v>
      </c>
      <c r="AM5" s="86" t="s">
        <v>673</v>
      </c>
      <c r="AN5" s="86" t="s">
        <v>673</v>
      </c>
      <c r="AO5" s="86" t="s">
        <v>673</v>
      </c>
      <c r="AT5" s="86" t="s">
        <v>677</v>
      </c>
      <c r="AV5" s="86" t="s">
        <v>673</v>
      </c>
      <c r="AW5" s="86" t="s">
        <v>1206</v>
      </c>
      <c r="AX5" s="86" t="s">
        <v>1207</v>
      </c>
      <c r="AY5" s="86" t="s">
        <v>1025</v>
      </c>
      <c r="AZ5" s="86" t="s">
        <v>1031</v>
      </c>
      <c r="BC5" s="86" t="s">
        <v>1006</v>
      </c>
      <c r="BD5" s="86" t="s">
        <v>982</v>
      </c>
      <c r="BE5" s="86" t="s">
        <v>1659</v>
      </c>
    </row>
    <row r="6" spans="1:61" x14ac:dyDescent="0.2">
      <c r="A6" s="86" t="s">
        <v>1756</v>
      </c>
      <c r="B6" s="86" t="s">
        <v>109</v>
      </c>
      <c r="C6" s="86" t="s">
        <v>1738</v>
      </c>
      <c r="D6" s="86" t="s">
        <v>1624</v>
      </c>
      <c r="E6" s="86" t="s">
        <v>995</v>
      </c>
      <c r="F6" s="86" t="s">
        <v>1628</v>
      </c>
      <c r="G6" s="86" t="s">
        <v>1633</v>
      </c>
      <c r="H6" s="86" t="s">
        <v>1630</v>
      </c>
      <c r="I6" s="86" t="s">
        <v>1626</v>
      </c>
      <c r="J6" s="86" t="s">
        <v>1626</v>
      </c>
      <c r="K6" s="86" t="s">
        <v>995</v>
      </c>
      <c r="L6" s="86" t="s">
        <v>995</v>
      </c>
      <c r="M6" s="86" t="s">
        <v>995</v>
      </c>
      <c r="N6" s="86" t="s">
        <v>995</v>
      </c>
      <c r="O6" s="86" t="s">
        <v>1626</v>
      </c>
      <c r="Q6" s="86" t="s">
        <v>1670</v>
      </c>
      <c r="R6" s="86" t="s">
        <v>1063</v>
      </c>
      <c r="S6" s="86" t="s">
        <v>1669</v>
      </c>
      <c r="T6" s="86" t="s">
        <v>1669</v>
      </c>
      <c r="V6" s="86" t="s">
        <v>32</v>
      </c>
      <c r="AD6" s="86" t="s">
        <v>675</v>
      </c>
      <c r="AE6" s="86" t="s">
        <v>635</v>
      </c>
      <c r="AF6" s="86" t="s">
        <v>1214</v>
      </c>
      <c r="AI6" s="86" t="s">
        <v>230</v>
      </c>
      <c r="AL6" s="86" t="s">
        <v>675</v>
      </c>
      <c r="AM6" s="86" t="s">
        <v>675</v>
      </c>
      <c r="AN6" s="86" t="s">
        <v>675</v>
      </c>
      <c r="AO6" s="86" t="s">
        <v>675</v>
      </c>
      <c r="AV6" s="86" t="s">
        <v>675</v>
      </c>
      <c r="AW6" s="86" t="s">
        <v>635</v>
      </c>
      <c r="AY6" s="86" t="s">
        <v>1026</v>
      </c>
      <c r="AZ6" s="86" t="s">
        <v>1026</v>
      </c>
      <c r="BC6" s="86" t="s">
        <v>1796</v>
      </c>
      <c r="BD6" s="86" t="s">
        <v>983</v>
      </c>
      <c r="BE6" s="86" t="s">
        <v>1040</v>
      </c>
    </row>
    <row r="7" spans="1:61" x14ac:dyDescent="0.2">
      <c r="B7" s="86" t="s">
        <v>110</v>
      </c>
      <c r="C7" s="86" t="s">
        <v>1739</v>
      </c>
      <c r="D7" s="86" t="s">
        <v>1625</v>
      </c>
      <c r="E7" s="86" t="s">
        <v>1628</v>
      </c>
      <c r="F7" s="86" t="s">
        <v>1653</v>
      </c>
      <c r="G7" s="86" t="s">
        <v>1636</v>
      </c>
      <c r="H7" s="86" t="s">
        <v>1631</v>
      </c>
      <c r="I7" s="86" t="s">
        <v>995</v>
      </c>
      <c r="J7" s="86" t="s">
        <v>995</v>
      </c>
      <c r="K7" s="86" t="s">
        <v>1631</v>
      </c>
      <c r="L7" s="86" t="s">
        <v>1631</v>
      </c>
      <c r="M7" s="86" t="s">
        <v>1629</v>
      </c>
      <c r="N7" s="86" t="s">
        <v>1632</v>
      </c>
      <c r="O7" s="86" t="s">
        <v>995</v>
      </c>
      <c r="R7" s="86" t="s">
        <v>1064</v>
      </c>
      <c r="S7" s="86" t="s">
        <v>1670</v>
      </c>
      <c r="T7" s="86" t="s">
        <v>1670</v>
      </c>
      <c r="AD7" s="86" t="s">
        <v>677</v>
      </c>
      <c r="AE7" s="86" t="s">
        <v>1207</v>
      </c>
      <c r="AI7" s="86" t="s">
        <v>231</v>
      </c>
      <c r="AL7" s="86" t="s">
        <v>677</v>
      </c>
      <c r="AM7" s="86" t="s">
        <v>677</v>
      </c>
      <c r="AN7" s="86" t="s">
        <v>677</v>
      </c>
      <c r="AO7" s="86" t="s">
        <v>677</v>
      </c>
      <c r="AV7" s="86" t="s">
        <v>677</v>
      </c>
      <c r="AW7" s="86" t="s">
        <v>1207</v>
      </c>
      <c r="BC7" s="86" t="s">
        <v>1008</v>
      </c>
      <c r="BD7" s="86" t="s">
        <v>984</v>
      </c>
      <c r="BE7" s="86" t="s">
        <v>1660</v>
      </c>
    </row>
    <row r="8" spans="1:61" x14ac:dyDescent="0.2">
      <c r="C8" s="86" t="s">
        <v>1740</v>
      </c>
      <c r="D8" s="86" t="s">
        <v>1626</v>
      </c>
      <c r="E8" s="86" t="s">
        <v>1631</v>
      </c>
      <c r="F8" s="86" t="s">
        <v>1203</v>
      </c>
      <c r="G8" s="86" t="s">
        <v>1638</v>
      </c>
      <c r="H8" s="86" t="s">
        <v>1632</v>
      </c>
      <c r="I8" s="86" t="s">
        <v>1630</v>
      </c>
      <c r="J8" s="86" t="s">
        <v>1632</v>
      </c>
      <c r="K8" s="86" t="s">
        <v>1638</v>
      </c>
      <c r="L8" s="86" t="s">
        <v>1632</v>
      </c>
      <c r="M8" s="86" t="s">
        <v>1632</v>
      </c>
      <c r="N8" s="86" t="s">
        <v>1634</v>
      </c>
      <c r="O8" s="86" t="s">
        <v>1630</v>
      </c>
      <c r="R8" s="86" t="s">
        <v>1065</v>
      </c>
      <c r="AD8" s="86" t="s">
        <v>679</v>
      </c>
      <c r="AI8" s="86" t="s">
        <v>233</v>
      </c>
      <c r="AM8" s="86" t="s">
        <v>679</v>
      </c>
      <c r="BC8" s="86" t="s">
        <v>997</v>
      </c>
      <c r="BD8" s="86" t="s">
        <v>985</v>
      </c>
      <c r="BE8" s="86" t="s">
        <v>272</v>
      </c>
    </row>
    <row r="9" spans="1:61" x14ac:dyDescent="0.2">
      <c r="C9" s="86" t="s">
        <v>216</v>
      </c>
      <c r="D9" s="86" t="s">
        <v>995</v>
      </c>
      <c r="E9" s="86" t="s">
        <v>1632</v>
      </c>
      <c r="F9" s="86" t="s">
        <v>1654</v>
      </c>
      <c r="G9" s="86" t="s">
        <v>1642</v>
      </c>
      <c r="H9" s="86" t="s">
        <v>1633</v>
      </c>
      <c r="I9" s="86" t="s">
        <v>1632</v>
      </c>
      <c r="J9" s="86" t="s">
        <v>1633</v>
      </c>
      <c r="L9" s="86" t="s">
        <v>1633</v>
      </c>
      <c r="M9" s="86" t="s">
        <v>1634</v>
      </c>
      <c r="N9" s="86" t="s">
        <v>1635</v>
      </c>
      <c r="O9" s="86" t="s">
        <v>1632</v>
      </c>
      <c r="R9" s="86" t="s">
        <v>1066</v>
      </c>
      <c r="AI9" s="86" t="s">
        <v>236</v>
      </c>
      <c r="BD9" s="86" t="s">
        <v>538</v>
      </c>
      <c r="BE9" s="86" t="s">
        <v>1662</v>
      </c>
    </row>
    <row r="10" spans="1:61" x14ac:dyDescent="0.2">
      <c r="C10" s="86" t="s">
        <v>1741</v>
      </c>
      <c r="D10" s="86" t="s">
        <v>1628</v>
      </c>
      <c r="E10" s="86" t="s">
        <v>1633</v>
      </c>
      <c r="F10" s="86" t="s">
        <v>1633</v>
      </c>
      <c r="G10" s="86" t="s">
        <v>110</v>
      </c>
      <c r="H10" s="86" t="s">
        <v>1634</v>
      </c>
      <c r="I10" s="86" t="s">
        <v>1633</v>
      </c>
      <c r="J10" s="86" t="s">
        <v>1634</v>
      </c>
      <c r="L10" s="86" t="s">
        <v>1636</v>
      </c>
      <c r="M10" s="86" t="s">
        <v>1638</v>
      </c>
      <c r="N10" s="86" t="s">
        <v>1636</v>
      </c>
      <c r="O10" s="86" t="s">
        <v>1633</v>
      </c>
      <c r="R10" s="86" t="s">
        <v>1067</v>
      </c>
      <c r="AI10" s="86" t="s">
        <v>237</v>
      </c>
      <c r="BD10" s="86" t="s">
        <v>986</v>
      </c>
    </row>
    <row r="11" spans="1:61" x14ac:dyDescent="0.2">
      <c r="C11" s="86" t="s">
        <v>296</v>
      </c>
      <c r="D11" s="86" t="s">
        <v>1630</v>
      </c>
      <c r="E11" s="86" t="s">
        <v>1636</v>
      </c>
      <c r="F11" s="86" t="s">
        <v>1634</v>
      </c>
      <c r="H11" s="86" t="s">
        <v>1635</v>
      </c>
      <c r="I11" s="86" t="s">
        <v>1634</v>
      </c>
      <c r="J11" s="86" t="s">
        <v>1635</v>
      </c>
      <c r="L11" s="86" t="s">
        <v>1638</v>
      </c>
      <c r="M11" s="86" t="s">
        <v>1642</v>
      </c>
      <c r="N11" s="86" t="s">
        <v>1638</v>
      </c>
      <c r="O11" s="86" t="s">
        <v>1634</v>
      </c>
      <c r="R11" s="86" t="s">
        <v>1068</v>
      </c>
      <c r="AI11" s="86" t="s">
        <v>238</v>
      </c>
      <c r="BD11" s="86" t="s">
        <v>987</v>
      </c>
    </row>
    <row r="12" spans="1:61" x14ac:dyDescent="0.2">
      <c r="C12" s="86" t="s">
        <v>1743</v>
      </c>
      <c r="D12" s="86" t="s">
        <v>1632</v>
      </c>
      <c r="E12" s="86" t="s">
        <v>1638</v>
      </c>
      <c r="F12" s="86" t="s">
        <v>1635</v>
      </c>
      <c r="H12" s="86" t="s">
        <v>1636</v>
      </c>
      <c r="I12" s="86" t="s">
        <v>1635</v>
      </c>
      <c r="J12" s="86" t="s">
        <v>1636</v>
      </c>
      <c r="O12" s="86" t="s">
        <v>1635</v>
      </c>
      <c r="AI12" s="86" t="s">
        <v>239</v>
      </c>
      <c r="BD12" s="86" t="s">
        <v>671</v>
      </c>
    </row>
    <row r="13" spans="1:61" x14ac:dyDescent="0.2">
      <c r="D13" s="86" t="s">
        <v>1633</v>
      </c>
      <c r="E13" s="86" t="s">
        <v>1641</v>
      </c>
      <c r="F13" s="86" t="s">
        <v>1642</v>
      </c>
      <c r="H13" s="86" t="s">
        <v>1638</v>
      </c>
      <c r="I13" s="86" t="s">
        <v>1636</v>
      </c>
      <c r="J13" s="86" t="s">
        <v>1638</v>
      </c>
      <c r="O13" s="86" t="s">
        <v>1636</v>
      </c>
      <c r="AI13" s="86" t="s">
        <v>110</v>
      </c>
      <c r="BD13" s="86" t="s">
        <v>988</v>
      </c>
    </row>
    <row r="14" spans="1:61" x14ac:dyDescent="0.2">
      <c r="D14" s="86" t="s">
        <v>1634</v>
      </c>
      <c r="E14" s="86" t="s">
        <v>1642</v>
      </c>
      <c r="F14" s="86" t="s">
        <v>110</v>
      </c>
      <c r="H14" s="86" t="s">
        <v>110</v>
      </c>
      <c r="I14" s="86" t="s">
        <v>1638</v>
      </c>
      <c r="J14" s="86" t="s">
        <v>110</v>
      </c>
      <c r="O14" s="86" t="s">
        <v>1638</v>
      </c>
      <c r="BD14" s="86" t="s">
        <v>989</v>
      </c>
    </row>
    <row r="15" spans="1:61" x14ac:dyDescent="0.2">
      <c r="D15" s="86" t="s">
        <v>1635</v>
      </c>
      <c r="I15" s="86" t="s">
        <v>1642</v>
      </c>
      <c r="O15" s="86" t="s">
        <v>110</v>
      </c>
      <c r="BD15" s="86" t="s">
        <v>990</v>
      </c>
    </row>
    <row r="16" spans="1:61" x14ac:dyDescent="0.2">
      <c r="D16" s="86" t="s">
        <v>1636</v>
      </c>
      <c r="I16" s="86" t="s">
        <v>110</v>
      </c>
      <c r="BD16" s="86" t="s">
        <v>110</v>
      </c>
    </row>
    <row r="17" spans="4:56" x14ac:dyDescent="0.2">
      <c r="D17" s="86" t="s">
        <v>1638</v>
      </c>
      <c r="BD17" s="86" t="s">
        <v>992</v>
      </c>
    </row>
    <row r="18" spans="4:56" x14ac:dyDescent="0.2">
      <c r="D18" s="86" t="s">
        <v>1642</v>
      </c>
      <c r="BD18" s="86" t="s">
        <v>993</v>
      </c>
    </row>
    <row r="19" spans="4:56" x14ac:dyDescent="0.2">
      <c r="D19" s="86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2B695-B12B-4CCA-BC0D-F88F12CB86CC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3979</v>
      </c>
      <c r="D4" s="94">
        <f>SUM(DatosViolenciaGénero!D63:D69)</f>
        <v>724</v>
      </c>
    </row>
    <row r="5" spans="2:4" x14ac:dyDescent="0.2">
      <c r="B5" s="93" t="s">
        <v>1620</v>
      </c>
      <c r="C5" s="94">
        <f>SUM(DatosViolenciaGénero!C70:C73)</f>
        <v>33</v>
      </c>
      <c r="D5" s="94">
        <f>SUM(DatosViolenciaGénero!D70:D73)</f>
        <v>93</v>
      </c>
    </row>
    <row r="6" spans="2:4" ht="12.75" customHeight="1" x14ac:dyDescent="0.2">
      <c r="B6" s="93" t="s">
        <v>1666</v>
      </c>
      <c r="C6" s="94">
        <f>DatosViolenciaGénero!C74</f>
        <v>0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5</v>
      </c>
      <c r="D7" s="94">
        <f>SUM(DatosViolenciaGénero!D75:D77)</f>
        <v>5</v>
      </c>
    </row>
    <row r="8" spans="2:4" ht="12.75" customHeight="1" x14ac:dyDescent="0.2">
      <c r="B8" s="93" t="s">
        <v>1668</v>
      </c>
      <c r="C8" s="94">
        <f>DatosViolenciaGénero!C81</f>
        <v>1</v>
      </c>
      <c r="D8" s="94">
        <f>DatosViolenciaGénero!D81</f>
        <v>4</v>
      </c>
    </row>
    <row r="9" spans="2:4" ht="12.75" customHeight="1" x14ac:dyDescent="0.2">
      <c r="B9" s="93" t="s">
        <v>1669</v>
      </c>
      <c r="C9" s="94">
        <f>DatosViolenciaGénero!C78</f>
        <v>2</v>
      </c>
      <c r="D9" s="94">
        <f>DatosViolenciaGénero!D78</f>
        <v>2</v>
      </c>
    </row>
    <row r="10" spans="2:4" ht="12.75" customHeight="1" x14ac:dyDescent="0.2">
      <c r="B10" s="93" t="s">
        <v>1670</v>
      </c>
      <c r="C10" s="94">
        <f>SUM(DatosViolenciaGénero!C79:C80)</f>
        <v>698</v>
      </c>
      <c r="D10" s="94">
        <f>SUM(DatosViolenciaGénero!D79:D80)</f>
        <v>236</v>
      </c>
    </row>
    <row r="14" spans="2:4" ht="12.95" customHeight="1" thickTop="1" thickBot="1" x14ac:dyDescent="0.25">
      <c r="B14" s="212" t="s">
        <v>1674</v>
      </c>
      <c r="C14" s="212"/>
    </row>
    <row r="15" spans="2:4" ht="13.5" thickTop="1" x14ac:dyDescent="0.2">
      <c r="B15" s="95" t="s">
        <v>1672</v>
      </c>
      <c r="C15" s="96">
        <f>DatosViolenciaGénero!C38</f>
        <v>253</v>
      </c>
    </row>
    <row r="16" spans="2:4" ht="13.5" thickBot="1" x14ac:dyDescent="0.25">
      <c r="B16" s="97" t="s">
        <v>1673</v>
      </c>
      <c r="C16" s="98">
        <f>DatosViolenciaGénero!C39</f>
        <v>513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5EA2-70DC-4707-8D27-7775CAD461C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595</v>
      </c>
      <c r="D4" s="94">
        <f>SUM(DatosViolenciaDoméstica!D48:D54)</f>
        <v>229</v>
      </c>
    </row>
    <row r="5" spans="2:4" x14ac:dyDescent="0.2">
      <c r="B5" s="93" t="s">
        <v>1620</v>
      </c>
      <c r="C5" s="94">
        <f>SUM(DatosViolenciaDoméstica!C55:C58)</f>
        <v>13</v>
      </c>
      <c r="D5" s="94">
        <f>SUM(DatosViolenciaDoméstica!D55:D58)</f>
        <v>20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1</v>
      </c>
    </row>
    <row r="7" spans="2:4" ht="12.75" customHeight="1" x14ac:dyDescent="0.2">
      <c r="B7" s="93" t="s">
        <v>1667</v>
      </c>
      <c r="C7" s="94">
        <f>SUM(DatosViolenciaDoméstica!C60:C62)</f>
        <v>1</v>
      </c>
      <c r="D7" s="94">
        <f>SUM(DatosViolenciaDoméstica!D60:D62)</f>
        <v>4</v>
      </c>
    </row>
    <row r="8" spans="2:4" ht="12.75" customHeight="1" x14ac:dyDescent="0.2">
      <c r="B8" s="93" t="s">
        <v>1668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68</v>
      </c>
      <c r="D10" s="94">
        <f>SUM(DatosViolenciaDoméstica!D64:D65)</f>
        <v>41</v>
      </c>
    </row>
    <row r="14" spans="2:4" ht="12.95" customHeight="1" thickTop="1" thickBot="1" x14ac:dyDescent="0.25">
      <c r="B14" s="212" t="s">
        <v>1671</v>
      </c>
      <c r="C14" s="212"/>
    </row>
    <row r="15" spans="2:4" ht="13.5" thickTop="1" x14ac:dyDescent="0.2">
      <c r="B15" s="95" t="s">
        <v>1672</v>
      </c>
      <c r="C15" s="96">
        <f>DatosViolenciaDoméstica!C33</f>
        <v>69</v>
      </c>
    </row>
    <row r="16" spans="2:4" ht="13.5" thickBot="1" x14ac:dyDescent="0.25">
      <c r="B16" s="97" t="s">
        <v>1673</v>
      </c>
      <c r="C16" s="98">
        <f>DatosViolenciaDoméstica!C34</f>
        <v>47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9A2D-5AB9-4734-BD6B-DE8DDBDCF0CD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3" t="s">
        <v>1655</v>
      </c>
      <c r="C3" s="213"/>
    </row>
    <row r="4" spans="2:3" x14ac:dyDescent="0.2">
      <c r="B4" s="87" t="s">
        <v>1656</v>
      </c>
      <c r="C4" s="88">
        <f>DatosMenores!C69</f>
        <v>173</v>
      </c>
    </row>
    <row r="5" spans="2:3" x14ac:dyDescent="0.2">
      <c r="B5" s="87" t="s">
        <v>1657</v>
      </c>
      <c r="C5" s="89">
        <f>DatosMenores!C70</f>
        <v>0</v>
      </c>
    </row>
    <row r="6" spans="2:3" x14ac:dyDescent="0.2">
      <c r="B6" s="87" t="s">
        <v>1658</v>
      </c>
      <c r="C6" s="89">
        <f>DatosMenores!C71</f>
        <v>1083</v>
      </c>
    </row>
    <row r="7" spans="2:3" ht="25.5" x14ac:dyDescent="0.2">
      <c r="B7" s="87" t="s">
        <v>1659</v>
      </c>
      <c r="C7" s="89">
        <f>DatosMenores!C74</f>
        <v>2</v>
      </c>
    </row>
    <row r="8" spans="2:3" ht="25.5" x14ac:dyDescent="0.2">
      <c r="B8" s="87" t="s">
        <v>1040</v>
      </c>
      <c r="C8" s="89">
        <f>DatosMenores!C75</f>
        <v>74</v>
      </c>
    </row>
    <row r="9" spans="2:3" ht="25.5" x14ac:dyDescent="0.2">
      <c r="B9" s="87" t="s">
        <v>1660</v>
      </c>
      <c r="C9" s="89">
        <f>DatosMenores!C76</f>
        <v>2</v>
      </c>
    </row>
    <row r="10" spans="2:3" ht="25.5" x14ac:dyDescent="0.2">
      <c r="B10" s="87" t="s">
        <v>272</v>
      </c>
      <c r="C10" s="89">
        <f>DatosMenores!C78</f>
        <v>2</v>
      </c>
    </row>
    <row r="11" spans="2:3" x14ac:dyDescent="0.2">
      <c r="B11" s="87" t="s">
        <v>1661</v>
      </c>
      <c r="C11" s="89">
        <f>DatosMenores!C77</f>
        <v>0</v>
      </c>
    </row>
    <row r="12" spans="2:3" x14ac:dyDescent="0.2">
      <c r="B12" s="87" t="s">
        <v>1662</v>
      </c>
      <c r="C12" s="89">
        <f>DatosMenores!C79</f>
        <v>1</v>
      </c>
    </row>
    <row r="13" spans="2:3" ht="25.5" x14ac:dyDescent="0.2">
      <c r="B13" s="87" t="s">
        <v>1663</v>
      </c>
      <c r="C13" s="89">
        <f>DatosMenores!C72</f>
        <v>0</v>
      </c>
    </row>
    <row r="14" spans="2:3" ht="25.5" x14ac:dyDescent="0.2">
      <c r="B14" s="87" t="s">
        <v>1664</v>
      </c>
      <c r="C14" s="89">
        <f>DatosMenores!C73</f>
        <v>45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8900-DF71-496D-BE65-1A671C1F0152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4" t="s">
        <v>1618</v>
      </c>
      <c r="C11" s="214"/>
      <c r="D11" s="71">
        <f>DatosDelitos!C5+DatosDelitos!C13-DatosDelitos!C17</f>
        <v>14316</v>
      </c>
      <c r="E11" s="72">
        <f>DatosDelitos!H5+DatosDelitos!H13-DatosDelitos!H17</f>
        <v>793</v>
      </c>
      <c r="F11" s="72">
        <f>DatosDelitos!I5+DatosDelitos!I13-DatosDelitos!I17</f>
        <v>678</v>
      </c>
      <c r="G11" s="72">
        <f>DatosDelitos!J5+DatosDelitos!J13-DatosDelitos!J17</f>
        <v>26</v>
      </c>
      <c r="H11" s="73">
        <f>DatosDelitos!K5+DatosDelitos!K13-DatosDelitos!K17</f>
        <v>45</v>
      </c>
      <c r="I11" s="73">
        <f>DatosDelitos!L5+DatosDelitos!L13-DatosDelitos!L17</f>
        <v>7</v>
      </c>
      <c r="J11" s="73">
        <f>DatosDelitos!M5+DatosDelitos!M13-DatosDelitos!M17</f>
        <v>6</v>
      </c>
      <c r="K11" s="73">
        <f>DatosDelitos!O5+DatosDelitos!O13-DatosDelitos!O17</f>
        <v>34</v>
      </c>
      <c r="L11" s="74">
        <f>DatosDelitos!P5+DatosDelitos!P13-DatosDelitos!P17</f>
        <v>889</v>
      </c>
    </row>
    <row r="12" spans="2:13" ht="13.15" customHeight="1" x14ac:dyDescent="0.2">
      <c r="B12" s="215" t="s">
        <v>310</v>
      </c>
      <c r="C12" s="215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5" t="s">
        <v>367</v>
      </c>
      <c r="C13" s="215"/>
      <c r="D13" s="75">
        <f>DatosDelitos!C20</f>
        <v>7</v>
      </c>
      <c r="E13" s="76">
        <f>DatosDelitos!H20</f>
        <v>0</v>
      </c>
      <c r="F13" s="76">
        <f>DatosDelitos!I20</f>
        <v>1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5" t="s">
        <v>372</v>
      </c>
      <c r="C14" s="215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5" t="s">
        <v>1619</v>
      </c>
      <c r="C15" s="215"/>
      <c r="D15" s="75">
        <f>DatosDelitos!C17+DatosDelitos!C44</f>
        <v>4243</v>
      </c>
      <c r="E15" s="76">
        <f>DatosDelitos!H17+DatosDelitos!H44</f>
        <v>856</v>
      </c>
      <c r="F15" s="76">
        <f>DatosDelitos!I16+DatosDelitos!I44</f>
        <v>109</v>
      </c>
      <c r="G15" s="76">
        <f>DatosDelitos!J17+DatosDelitos!J44</f>
        <v>4</v>
      </c>
      <c r="H15" s="76">
        <f>DatosDelitos!K17+DatosDelitos!K44</f>
        <v>5</v>
      </c>
      <c r="I15" s="76">
        <f>DatosDelitos!L17+DatosDelitos!L44</f>
        <v>2</v>
      </c>
      <c r="J15" s="76">
        <f>DatosDelitos!M17+DatosDelitos!M44</f>
        <v>1</v>
      </c>
      <c r="K15" s="76">
        <f>DatosDelitos!O17+DatosDelitos!O44</f>
        <v>23</v>
      </c>
      <c r="L15" s="77">
        <f>DatosDelitos!P17+DatosDelitos!P44</f>
        <v>768</v>
      </c>
    </row>
    <row r="16" spans="2:13" ht="13.15" customHeight="1" x14ac:dyDescent="0.2">
      <c r="B16" s="215" t="s">
        <v>1620</v>
      </c>
      <c r="C16" s="215"/>
      <c r="D16" s="75">
        <f>DatosDelitos!C30</f>
        <v>1902</v>
      </c>
      <c r="E16" s="76">
        <f>DatosDelitos!H30</f>
        <v>263</v>
      </c>
      <c r="F16" s="76">
        <f>DatosDelitos!I30</f>
        <v>336</v>
      </c>
      <c r="G16" s="76">
        <f>DatosDelitos!J30</f>
        <v>1</v>
      </c>
      <c r="H16" s="76">
        <f>DatosDelitos!K30</f>
        <v>9</v>
      </c>
      <c r="I16" s="76">
        <f>DatosDelitos!L30</f>
        <v>0</v>
      </c>
      <c r="J16" s="76">
        <f>DatosDelitos!M30</f>
        <v>2</v>
      </c>
      <c r="K16" s="76">
        <f>DatosDelitos!O30</f>
        <v>3</v>
      </c>
      <c r="L16" s="77">
        <f>DatosDelitos!P30</f>
        <v>552</v>
      </c>
    </row>
    <row r="17" spans="2:12" ht="13.15" customHeight="1" x14ac:dyDescent="0.2">
      <c r="B17" s="216" t="s">
        <v>1621</v>
      </c>
      <c r="C17" s="216"/>
      <c r="D17" s="75">
        <f>DatosDelitos!C42-DatosDelitos!C44</f>
        <v>38</v>
      </c>
      <c r="E17" s="76">
        <f>DatosDelitos!H42-DatosDelitos!H44</f>
        <v>2</v>
      </c>
      <c r="F17" s="76">
        <f>DatosDelitos!I42-DatosDelitos!I44</f>
        <v>4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0</v>
      </c>
    </row>
    <row r="18" spans="2:12" ht="13.15" customHeight="1" x14ac:dyDescent="0.2">
      <c r="B18" s="215" t="s">
        <v>1622</v>
      </c>
      <c r="C18" s="215"/>
      <c r="D18" s="75">
        <f>DatosDelitos!C50</f>
        <v>662</v>
      </c>
      <c r="E18" s="76">
        <f>DatosDelitos!H50</f>
        <v>164</v>
      </c>
      <c r="F18" s="76">
        <f>DatosDelitos!I50</f>
        <v>111</v>
      </c>
      <c r="G18" s="76">
        <f>DatosDelitos!J50</f>
        <v>38</v>
      </c>
      <c r="H18" s="76">
        <f>DatosDelitos!K50</f>
        <v>98</v>
      </c>
      <c r="I18" s="76">
        <f>DatosDelitos!L50</f>
        <v>0</v>
      </c>
      <c r="J18" s="76">
        <f>DatosDelitos!M50</f>
        <v>0</v>
      </c>
      <c r="K18" s="76">
        <f>DatosDelitos!O50</f>
        <v>13</v>
      </c>
      <c r="L18" s="77">
        <f>DatosDelitos!P50</f>
        <v>143</v>
      </c>
    </row>
    <row r="19" spans="2:12" ht="13.15" customHeight="1" x14ac:dyDescent="0.2">
      <c r="B19" s="215" t="s">
        <v>1623</v>
      </c>
      <c r="C19" s="215"/>
      <c r="D19" s="75">
        <f>DatosDelitos!C72</f>
        <v>5</v>
      </c>
      <c r="E19" s="76">
        <f>DatosDelitos!H72</f>
        <v>2</v>
      </c>
      <c r="F19" s="76">
        <f>DatosDelitos!I72</f>
        <v>2</v>
      </c>
      <c r="G19" s="76">
        <f>DatosDelitos!J72</f>
        <v>0</v>
      </c>
      <c r="H19" s="76">
        <f>DatosDelitos!K72</f>
        <v>0</v>
      </c>
      <c r="I19" s="76">
        <f>DatosDelitos!L72</f>
        <v>1</v>
      </c>
      <c r="J19" s="76">
        <f>DatosDelitos!M72</f>
        <v>0</v>
      </c>
      <c r="K19" s="76">
        <f>DatosDelitos!O72</f>
        <v>0</v>
      </c>
      <c r="L19" s="77">
        <f>DatosDelitos!P72</f>
        <v>2</v>
      </c>
    </row>
    <row r="20" spans="2:12" ht="27" customHeight="1" x14ac:dyDescent="0.2">
      <c r="B20" s="215" t="s">
        <v>1624</v>
      </c>
      <c r="C20" s="215"/>
      <c r="D20" s="75">
        <f>DatosDelitos!C74</f>
        <v>151</v>
      </c>
      <c r="E20" s="76">
        <f>DatosDelitos!H74</f>
        <v>20</v>
      </c>
      <c r="F20" s="76">
        <f>DatosDelitos!I74</f>
        <v>22</v>
      </c>
      <c r="G20" s="76">
        <f>DatosDelitos!J74</f>
        <v>0</v>
      </c>
      <c r="H20" s="76">
        <f>DatosDelitos!K74</f>
        <v>0</v>
      </c>
      <c r="I20" s="76">
        <f>DatosDelitos!L74</f>
        <v>3</v>
      </c>
      <c r="J20" s="76">
        <f>DatosDelitos!M74</f>
        <v>4</v>
      </c>
      <c r="K20" s="76">
        <f>DatosDelitos!O74</f>
        <v>0</v>
      </c>
      <c r="L20" s="77">
        <f>DatosDelitos!P74</f>
        <v>28</v>
      </c>
    </row>
    <row r="21" spans="2:12" ht="13.15" customHeight="1" x14ac:dyDescent="0.2">
      <c r="B21" s="216" t="s">
        <v>1625</v>
      </c>
      <c r="C21" s="216"/>
      <c r="D21" s="75">
        <f>DatosDelitos!C82</f>
        <v>230</v>
      </c>
      <c r="E21" s="76">
        <f>DatosDelitos!H82</f>
        <v>17</v>
      </c>
      <c r="F21" s="76">
        <f>DatosDelitos!I82</f>
        <v>7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19</v>
      </c>
    </row>
    <row r="22" spans="2:12" ht="13.15" customHeight="1" x14ac:dyDescent="0.2">
      <c r="B22" s="215" t="s">
        <v>1626</v>
      </c>
      <c r="C22" s="215"/>
      <c r="D22" s="75">
        <f>DatosDelitos!C85</f>
        <v>1054</v>
      </c>
      <c r="E22" s="76">
        <f>DatosDelitos!H85</f>
        <v>651</v>
      </c>
      <c r="F22" s="76">
        <f>DatosDelitos!I85</f>
        <v>402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314</v>
      </c>
    </row>
    <row r="23" spans="2:12" ht="13.15" customHeight="1" x14ac:dyDescent="0.2">
      <c r="B23" s="215" t="s">
        <v>995</v>
      </c>
      <c r="C23" s="215"/>
      <c r="D23" s="75">
        <f>DatosDelitos!C97</f>
        <v>9202</v>
      </c>
      <c r="E23" s="76">
        <f>DatosDelitos!H97</f>
        <v>3310</v>
      </c>
      <c r="F23" s="76">
        <f>DatosDelitos!I97</f>
        <v>2435</v>
      </c>
      <c r="G23" s="76">
        <f>DatosDelitos!J97</f>
        <v>2</v>
      </c>
      <c r="H23" s="76">
        <f>DatosDelitos!K97</f>
        <v>6</v>
      </c>
      <c r="I23" s="76">
        <f>DatosDelitos!L97</f>
        <v>2</v>
      </c>
      <c r="J23" s="76">
        <f>DatosDelitos!M97</f>
        <v>3</v>
      </c>
      <c r="K23" s="76">
        <f>DatosDelitos!O97</f>
        <v>194</v>
      </c>
      <c r="L23" s="77">
        <f>DatosDelitos!P97</f>
        <v>2609</v>
      </c>
    </row>
    <row r="24" spans="2:12" ht="27" customHeight="1" x14ac:dyDescent="0.2">
      <c r="B24" s="215" t="s">
        <v>1627</v>
      </c>
      <c r="C24" s="215"/>
      <c r="D24" s="75">
        <f>DatosDelitos!C131</f>
        <v>33</v>
      </c>
      <c r="E24" s="76">
        <f>DatosDelitos!H131</f>
        <v>33</v>
      </c>
      <c r="F24" s="76">
        <f>DatosDelitos!I131</f>
        <v>26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15</v>
      </c>
    </row>
    <row r="25" spans="2:12" ht="13.15" customHeight="1" x14ac:dyDescent="0.2">
      <c r="B25" s="215" t="s">
        <v>1628</v>
      </c>
      <c r="C25" s="215"/>
      <c r="D25" s="75">
        <f>DatosDelitos!C137</f>
        <v>124</v>
      </c>
      <c r="E25" s="76">
        <f>DatosDelitos!H137</f>
        <v>30</v>
      </c>
      <c r="F25" s="76">
        <f>DatosDelitos!I137</f>
        <v>15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1</v>
      </c>
      <c r="L25" s="77">
        <f>DatosDelitos!P137</f>
        <v>14</v>
      </c>
    </row>
    <row r="26" spans="2:12" ht="13.15" customHeight="1" x14ac:dyDescent="0.2">
      <c r="B26" s="216" t="s">
        <v>1629</v>
      </c>
      <c r="C26" s="216"/>
      <c r="D26" s="75">
        <f>DatosDelitos!C144</f>
        <v>1</v>
      </c>
      <c r="E26" s="76">
        <f>DatosDelitos!H144</f>
        <v>0</v>
      </c>
      <c r="F26" s="76">
        <f>DatosDelitos!I144</f>
        <v>3</v>
      </c>
      <c r="G26" s="76">
        <f>DatosDelitos!J144</f>
        <v>0</v>
      </c>
      <c r="H26" s="76">
        <f>DatosDelitos!K144</f>
        <v>0</v>
      </c>
      <c r="I26" s="76">
        <f>DatosDelitos!L144</f>
        <v>1</v>
      </c>
      <c r="J26" s="76">
        <f>DatosDelitos!M144</f>
        <v>0</v>
      </c>
      <c r="K26" s="76">
        <f>DatosDelitos!O144</f>
        <v>0</v>
      </c>
      <c r="L26" s="77">
        <f>DatosDelitos!P144</f>
        <v>1</v>
      </c>
    </row>
    <row r="27" spans="2:12" ht="38.25" customHeight="1" x14ac:dyDescent="0.2">
      <c r="B27" s="215" t="s">
        <v>1630</v>
      </c>
      <c r="C27" s="215"/>
      <c r="D27" s="75">
        <f>DatosDelitos!C147</f>
        <v>181</v>
      </c>
      <c r="E27" s="76">
        <f>DatosDelitos!H147</f>
        <v>89</v>
      </c>
      <c r="F27" s="76">
        <f>DatosDelitos!I147</f>
        <v>40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57</v>
      </c>
    </row>
    <row r="28" spans="2:12" ht="13.15" customHeight="1" x14ac:dyDescent="0.2">
      <c r="B28" s="215" t="s">
        <v>1631</v>
      </c>
      <c r="C28" s="215"/>
      <c r="D28" s="75">
        <f>DatosDelitos!C156+SUM(DatosDelitos!C167:C172)</f>
        <v>87</v>
      </c>
      <c r="E28" s="76">
        <f>DatosDelitos!H156+SUM(DatosDelitos!H167:H172)</f>
        <v>26</v>
      </c>
      <c r="F28" s="76">
        <f>DatosDelitos!I156+SUM(DatosDelitos!I167:I172)</f>
        <v>5</v>
      </c>
      <c r="G28" s="76">
        <f>DatosDelitos!J156+SUM(DatosDelitos!J167:J172)</f>
        <v>2</v>
      </c>
      <c r="H28" s="76">
        <f>DatosDelitos!K156+SUM(DatosDelitos!K167:K172)</f>
        <v>5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9</v>
      </c>
      <c r="L28" s="76">
        <f>DatosDelitos!P156+SUM(DatosDelitos!P167:Q172)</f>
        <v>10</v>
      </c>
    </row>
    <row r="29" spans="2:12" ht="13.15" customHeight="1" x14ac:dyDescent="0.2">
      <c r="B29" s="215" t="s">
        <v>1632</v>
      </c>
      <c r="C29" s="215"/>
      <c r="D29" s="75">
        <f>SUM(DatosDelitos!C173:C177)</f>
        <v>450</v>
      </c>
      <c r="E29" s="76">
        <f>SUM(DatosDelitos!H173:H177)</f>
        <v>405</v>
      </c>
      <c r="F29" s="76">
        <f>SUM(DatosDelitos!I173:I177)</f>
        <v>312</v>
      </c>
      <c r="G29" s="76">
        <f>SUM(DatosDelitos!J173:J177)</f>
        <v>0</v>
      </c>
      <c r="H29" s="76">
        <f>SUM(DatosDelitos!K173:K177)</f>
        <v>2</v>
      </c>
      <c r="I29" s="76">
        <f>SUM(DatosDelitos!L173:L177)</f>
        <v>2</v>
      </c>
      <c r="J29" s="76">
        <f>SUM(DatosDelitos!M173:M177)</f>
        <v>2</v>
      </c>
      <c r="K29" s="76">
        <f>SUM(DatosDelitos!O173:O177)</f>
        <v>59</v>
      </c>
      <c r="L29" s="76">
        <f>SUM(DatosDelitos!P173:P177)</f>
        <v>270</v>
      </c>
    </row>
    <row r="30" spans="2:12" ht="13.15" customHeight="1" x14ac:dyDescent="0.2">
      <c r="B30" s="215" t="s">
        <v>1633</v>
      </c>
      <c r="C30" s="215"/>
      <c r="D30" s="75">
        <f>DatosDelitos!C178</f>
        <v>1303</v>
      </c>
      <c r="E30" s="76">
        <f>DatosDelitos!H178</f>
        <v>1112</v>
      </c>
      <c r="F30" s="76">
        <f>DatosDelitos!I178</f>
        <v>1008</v>
      </c>
      <c r="G30" s="76">
        <f>DatosDelitos!J178</f>
        <v>0</v>
      </c>
      <c r="H30" s="76">
        <f>DatosDelitos!K178</f>
        <v>1</v>
      </c>
      <c r="I30" s="76">
        <f>DatosDelitos!L178</f>
        <v>0</v>
      </c>
      <c r="J30" s="76">
        <f>DatosDelitos!M178</f>
        <v>0</v>
      </c>
      <c r="K30" s="76">
        <f>DatosDelitos!O178</f>
        <v>3</v>
      </c>
      <c r="L30" s="76">
        <f>DatosDelitos!P178</f>
        <v>4176</v>
      </c>
    </row>
    <row r="31" spans="2:12" ht="13.15" customHeight="1" x14ac:dyDescent="0.2">
      <c r="B31" s="215" t="s">
        <v>1634</v>
      </c>
      <c r="C31" s="215"/>
      <c r="D31" s="75">
        <f>DatosDelitos!C186</f>
        <v>341</v>
      </c>
      <c r="E31" s="76">
        <f>DatosDelitos!H186</f>
        <v>210</v>
      </c>
      <c r="F31" s="76">
        <f>DatosDelitos!I186</f>
        <v>159</v>
      </c>
      <c r="G31" s="76">
        <f>DatosDelitos!J186</f>
        <v>0</v>
      </c>
      <c r="H31" s="76">
        <f>DatosDelitos!K186</f>
        <v>0</v>
      </c>
      <c r="I31" s="76">
        <f>DatosDelitos!L186</f>
        <v>1</v>
      </c>
      <c r="J31" s="76">
        <f>DatosDelitos!M186</f>
        <v>2</v>
      </c>
      <c r="K31" s="76">
        <f>DatosDelitos!O186</f>
        <v>0</v>
      </c>
      <c r="L31" s="76">
        <f>DatosDelitos!P186</f>
        <v>162</v>
      </c>
    </row>
    <row r="32" spans="2:12" ht="13.15" customHeight="1" x14ac:dyDescent="0.2">
      <c r="B32" s="215" t="s">
        <v>1635</v>
      </c>
      <c r="C32" s="215"/>
      <c r="D32" s="75">
        <f>DatosDelitos!C201</f>
        <v>171</v>
      </c>
      <c r="E32" s="76">
        <f>DatosDelitos!H201</f>
        <v>106</v>
      </c>
      <c r="F32" s="76">
        <f>DatosDelitos!I201</f>
        <v>163</v>
      </c>
      <c r="G32" s="76">
        <f>DatosDelitos!J201</f>
        <v>0</v>
      </c>
      <c r="H32" s="76">
        <f>DatosDelitos!K201</f>
        <v>0</v>
      </c>
      <c r="I32" s="76">
        <f>DatosDelitos!L201</f>
        <v>0</v>
      </c>
      <c r="J32" s="76">
        <f>DatosDelitos!M201</f>
        <v>3</v>
      </c>
      <c r="K32" s="76">
        <f>DatosDelitos!O201</f>
        <v>0</v>
      </c>
      <c r="L32" s="76">
        <f>DatosDelitos!P201</f>
        <v>106</v>
      </c>
    </row>
    <row r="33" spans="2:13" ht="13.15" customHeight="1" x14ac:dyDescent="0.2">
      <c r="B33" s="215" t="s">
        <v>1636</v>
      </c>
      <c r="C33" s="215"/>
      <c r="D33" s="75">
        <f>DatosDelitos!C223</f>
        <v>1100</v>
      </c>
      <c r="E33" s="76">
        <f>DatosDelitos!H223</f>
        <v>670</v>
      </c>
      <c r="F33" s="76">
        <f>DatosDelitos!I223</f>
        <v>484</v>
      </c>
      <c r="G33" s="76">
        <f>DatosDelitos!J223</f>
        <v>0</v>
      </c>
      <c r="H33" s="76">
        <f>DatosDelitos!K223</f>
        <v>2</v>
      </c>
      <c r="I33" s="76">
        <f>DatosDelitos!L223</f>
        <v>0</v>
      </c>
      <c r="J33" s="76">
        <f>DatosDelitos!M223</f>
        <v>1</v>
      </c>
      <c r="K33" s="76">
        <f>DatosDelitos!O223</f>
        <v>30</v>
      </c>
      <c r="L33" s="76">
        <f>DatosDelitos!P223</f>
        <v>717</v>
      </c>
    </row>
    <row r="34" spans="2:13" ht="13.15" customHeight="1" x14ac:dyDescent="0.2">
      <c r="B34" s="215" t="s">
        <v>1637</v>
      </c>
      <c r="C34" s="215"/>
      <c r="D34" s="75">
        <f>DatosDelitos!C244</f>
        <v>18</v>
      </c>
      <c r="E34" s="76">
        <f>DatosDelitos!H244</f>
        <v>3</v>
      </c>
      <c r="F34" s="76">
        <f>DatosDelitos!I244</f>
        <v>5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6">
        <f>DatosDelitos!P244</f>
        <v>3</v>
      </c>
    </row>
    <row r="35" spans="2:13" ht="13.15" customHeight="1" x14ac:dyDescent="0.2">
      <c r="B35" s="215" t="s">
        <v>1638</v>
      </c>
      <c r="C35" s="215"/>
      <c r="D35" s="75">
        <f>DatosDelitos!C271</f>
        <v>346</v>
      </c>
      <c r="E35" s="76">
        <f>DatosDelitos!H271</f>
        <v>358</v>
      </c>
      <c r="F35" s="76">
        <f>DatosDelitos!I271</f>
        <v>377</v>
      </c>
      <c r="G35" s="76">
        <f>DatosDelitos!J271</f>
        <v>1</v>
      </c>
      <c r="H35" s="76">
        <f>DatosDelitos!K271</f>
        <v>3</v>
      </c>
      <c r="I35" s="76">
        <f>DatosDelitos!L271</f>
        <v>1</v>
      </c>
      <c r="J35" s="76">
        <f>DatosDelitos!M271</f>
        <v>1</v>
      </c>
      <c r="K35" s="76">
        <f>DatosDelitos!O271</f>
        <v>3</v>
      </c>
      <c r="L35" s="76">
        <f>DatosDelitos!P271</f>
        <v>589</v>
      </c>
    </row>
    <row r="36" spans="2:13" ht="38.25" customHeight="1" x14ac:dyDescent="0.2">
      <c r="B36" s="215" t="s">
        <v>1639</v>
      </c>
      <c r="C36" s="215"/>
      <c r="D36" s="75">
        <f>DatosDelitos!C301</f>
        <v>1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0</v>
      </c>
    </row>
    <row r="37" spans="2:13" ht="13.15" customHeight="1" x14ac:dyDescent="0.2">
      <c r="B37" s="215" t="s">
        <v>1640</v>
      </c>
      <c r="C37" s="215"/>
      <c r="D37" s="75">
        <f>DatosDelitos!C305</f>
        <v>7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5" t="s">
        <v>1641</v>
      </c>
      <c r="C38" s="215"/>
      <c r="D38" s="75">
        <f>DatosDelitos!C312+DatosDelitos!C318+DatosDelitos!C320</f>
        <v>25</v>
      </c>
      <c r="E38" s="76">
        <f>DatosDelitos!H312+DatosDelitos!H318+DatosDelitos!H320</f>
        <v>19</v>
      </c>
      <c r="F38" s="76">
        <f>DatosDelitos!I312+DatosDelitos!I318+DatosDelitos!I320</f>
        <v>16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2</v>
      </c>
      <c r="L38" s="76">
        <f>DatosDelitos!P312+DatosDelitos!P318+DatosDelitos!P320</f>
        <v>10</v>
      </c>
    </row>
    <row r="39" spans="2:13" ht="13.15" customHeight="1" x14ac:dyDescent="0.2">
      <c r="B39" s="215" t="s">
        <v>1642</v>
      </c>
      <c r="C39" s="215"/>
      <c r="D39" s="75">
        <f>DatosDelitos!C323</f>
        <v>31428</v>
      </c>
      <c r="E39" s="76">
        <f>DatosDelitos!H323</f>
        <v>827</v>
      </c>
      <c r="F39" s="76">
        <f>DatosDelitos!I323</f>
        <v>0</v>
      </c>
      <c r="G39" s="76">
        <f>DatosDelitos!J323</f>
        <v>0</v>
      </c>
      <c r="H39" s="76">
        <f>DatosDelitos!K323</f>
        <v>0</v>
      </c>
      <c r="I39" s="76">
        <f>DatosDelitos!L323</f>
        <v>2</v>
      </c>
      <c r="J39" s="76">
        <f>DatosDelitos!M323</f>
        <v>0</v>
      </c>
      <c r="K39" s="76">
        <f>DatosDelitos!O323</f>
        <v>13</v>
      </c>
      <c r="L39" s="76">
        <f>DatosDelitos!P323</f>
        <v>7</v>
      </c>
    </row>
    <row r="40" spans="2:13" ht="13.15" customHeight="1" x14ac:dyDescent="0.2">
      <c r="B40" s="215" t="s">
        <v>1643</v>
      </c>
      <c r="C40" s="215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5" t="s">
        <v>972</v>
      </c>
      <c r="C41" s="215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5" t="s">
        <v>1644</v>
      </c>
      <c r="C42" s="215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8" t="s">
        <v>976</v>
      </c>
      <c r="C43" s="218"/>
      <c r="D43" s="78">
        <f>SUM(D11:D42)</f>
        <v>67426</v>
      </c>
      <c r="E43" s="78">
        <f t="shared" ref="E43:L43" si="0">SUM(E11:E42)</f>
        <v>9966</v>
      </c>
      <c r="F43" s="78">
        <f t="shared" si="0"/>
        <v>6720</v>
      </c>
      <c r="G43" s="78">
        <f t="shared" si="0"/>
        <v>74</v>
      </c>
      <c r="H43" s="78">
        <f t="shared" si="0"/>
        <v>176</v>
      </c>
      <c r="I43" s="78">
        <f t="shared" si="0"/>
        <v>22</v>
      </c>
      <c r="J43" s="78">
        <f t="shared" si="0"/>
        <v>25</v>
      </c>
      <c r="K43" s="78">
        <f t="shared" si="0"/>
        <v>387</v>
      </c>
      <c r="L43" s="78">
        <f t="shared" si="0"/>
        <v>11461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7" t="s">
        <v>1646</v>
      </c>
      <c r="C49" s="217"/>
      <c r="D49" s="81">
        <f>DatosDelitos!F5</f>
        <v>0</v>
      </c>
      <c r="E49" s="81">
        <f>DatosDelitos!G5</f>
        <v>0</v>
      </c>
    </row>
    <row r="50" spans="2:5" ht="13.15" customHeight="1" x14ac:dyDescent="0.25">
      <c r="B50" s="217" t="s">
        <v>1647</v>
      </c>
      <c r="C50" s="217"/>
      <c r="D50" s="81">
        <f>DatosDelitos!F13-DatosDelitos!F17</f>
        <v>77</v>
      </c>
      <c r="E50" s="81">
        <f>DatosDelitos!G13-DatosDelitos!G17</f>
        <v>140</v>
      </c>
    </row>
    <row r="51" spans="2:5" ht="13.15" customHeight="1" x14ac:dyDescent="0.25">
      <c r="B51" s="217" t="s">
        <v>310</v>
      </c>
      <c r="C51" s="217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7" t="s">
        <v>367</v>
      </c>
      <c r="C52" s="217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7" t="s">
        <v>372</v>
      </c>
      <c r="C53" s="217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7" t="s">
        <v>1619</v>
      </c>
      <c r="C54" s="217"/>
      <c r="D54" s="81">
        <f>DatosDelitos!F17+DatosDelitos!F44</f>
        <v>1539</v>
      </c>
      <c r="E54" s="81">
        <f>DatosDelitos!G17+DatosDelitos!G44</f>
        <v>473</v>
      </c>
    </row>
    <row r="55" spans="2:5" ht="13.15" customHeight="1" x14ac:dyDescent="0.25">
      <c r="B55" s="217" t="s">
        <v>1620</v>
      </c>
      <c r="C55" s="217"/>
      <c r="D55" s="81">
        <f>DatosDelitos!F30</f>
        <v>247</v>
      </c>
      <c r="E55" s="81">
        <f>DatosDelitos!G30</f>
        <v>197</v>
      </c>
    </row>
    <row r="56" spans="2:5" ht="13.15" customHeight="1" x14ac:dyDescent="0.25">
      <c r="B56" s="217" t="s">
        <v>1621</v>
      </c>
      <c r="C56" s="217"/>
      <c r="D56" s="81">
        <f>DatosDelitos!F42-DatosDelitos!F44</f>
        <v>1</v>
      </c>
      <c r="E56" s="81">
        <f>DatosDelitos!G42-DatosDelitos!G44</f>
        <v>1</v>
      </c>
    </row>
    <row r="57" spans="2:5" ht="13.15" customHeight="1" x14ac:dyDescent="0.25">
      <c r="B57" s="217" t="s">
        <v>1622</v>
      </c>
      <c r="C57" s="217"/>
      <c r="D57" s="81">
        <f>DatosDelitos!F50</f>
        <v>8</v>
      </c>
      <c r="E57" s="81">
        <f>DatosDelitos!G50</f>
        <v>6</v>
      </c>
    </row>
    <row r="58" spans="2:5" ht="13.15" customHeight="1" x14ac:dyDescent="0.25">
      <c r="B58" s="217" t="s">
        <v>1623</v>
      </c>
      <c r="C58" s="217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7" t="s">
        <v>1648</v>
      </c>
      <c r="C59" s="217"/>
      <c r="D59" s="81">
        <f>DatosDelitos!F74</f>
        <v>4</v>
      </c>
      <c r="E59" s="81">
        <f>DatosDelitos!G74</f>
        <v>2</v>
      </c>
    </row>
    <row r="60" spans="2:5" ht="13.15" customHeight="1" x14ac:dyDescent="0.25">
      <c r="B60" s="217" t="s">
        <v>1625</v>
      </c>
      <c r="C60" s="217"/>
      <c r="D60" s="81">
        <f>DatosDelitos!F82</f>
        <v>0</v>
      </c>
      <c r="E60" s="81">
        <f>DatosDelitos!G82</f>
        <v>8</v>
      </c>
    </row>
    <row r="61" spans="2:5" ht="13.15" customHeight="1" x14ac:dyDescent="0.25">
      <c r="B61" s="217" t="s">
        <v>1626</v>
      </c>
      <c r="C61" s="217"/>
      <c r="D61" s="81">
        <f>DatosDelitos!F85</f>
        <v>24</v>
      </c>
      <c r="E61" s="81">
        <f>DatosDelitos!G85</f>
        <v>9</v>
      </c>
    </row>
    <row r="62" spans="2:5" ht="13.15" customHeight="1" x14ac:dyDescent="0.25">
      <c r="B62" s="217" t="s">
        <v>995</v>
      </c>
      <c r="C62" s="217"/>
      <c r="D62" s="81">
        <f>DatosDelitos!F97</f>
        <v>484</v>
      </c>
      <c r="E62" s="81">
        <f>DatosDelitos!G97</f>
        <v>433</v>
      </c>
    </row>
    <row r="63" spans="2:5" ht="27" customHeight="1" x14ac:dyDescent="0.25">
      <c r="B63" s="217" t="s">
        <v>1649</v>
      </c>
      <c r="C63" s="217"/>
      <c r="D63" s="81">
        <f>DatosDelitos!F131</f>
        <v>1</v>
      </c>
      <c r="E63" s="81">
        <f>DatosDelitos!G131</f>
        <v>0</v>
      </c>
    </row>
    <row r="64" spans="2:5" ht="13.15" customHeight="1" x14ac:dyDescent="0.25">
      <c r="B64" s="217" t="s">
        <v>1628</v>
      </c>
      <c r="C64" s="217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7" t="s">
        <v>1629</v>
      </c>
      <c r="C65" s="217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7" t="s">
        <v>1630</v>
      </c>
      <c r="C66" s="217"/>
      <c r="D66" s="81">
        <f>DatosDelitos!F147</f>
        <v>11</v>
      </c>
      <c r="E66" s="81">
        <f>DatosDelitos!G147</f>
        <v>11</v>
      </c>
    </row>
    <row r="67" spans="2:5" ht="13.15" customHeight="1" x14ac:dyDescent="0.25">
      <c r="B67" s="217" t="s">
        <v>1631</v>
      </c>
      <c r="C67" s="217"/>
      <c r="D67" s="81">
        <f>DatosDelitos!F156+SUM(DatosDelitos!F167:G172)</f>
        <v>1</v>
      </c>
      <c r="E67" s="81">
        <f>DatosDelitos!G156+SUM(DatosDelitos!G167:H172)</f>
        <v>16</v>
      </c>
    </row>
    <row r="68" spans="2:5" ht="13.15" customHeight="1" x14ac:dyDescent="0.25">
      <c r="B68" s="217" t="s">
        <v>1632</v>
      </c>
      <c r="C68" s="217"/>
      <c r="D68" s="81">
        <f>SUM(DatosDelitos!F173:G177)</f>
        <v>12</v>
      </c>
      <c r="E68" s="81">
        <f>SUM(DatosDelitos!G173:H177)</f>
        <v>408</v>
      </c>
    </row>
    <row r="69" spans="2:5" ht="13.15" customHeight="1" x14ac:dyDescent="0.25">
      <c r="B69" s="217" t="s">
        <v>1633</v>
      </c>
      <c r="C69" s="217"/>
      <c r="D69" s="81">
        <f>DatosDelitos!F178</f>
        <v>3068</v>
      </c>
      <c r="E69" s="81">
        <f>DatosDelitos!G178</f>
        <v>2733</v>
      </c>
    </row>
    <row r="70" spans="2:5" ht="13.15" customHeight="1" x14ac:dyDescent="0.25">
      <c r="B70" s="217" t="s">
        <v>1634</v>
      </c>
      <c r="C70" s="217"/>
      <c r="D70" s="81">
        <f>DatosDelitos!F186</f>
        <v>29</v>
      </c>
      <c r="E70" s="81">
        <f>DatosDelitos!G186</f>
        <v>30</v>
      </c>
    </row>
    <row r="71" spans="2:5" ht="13.15" customHeight="1" x14ac:dyDescent="0.25">
      <c r="B71" s="217" t="s">
        <v>1635</v>
      </c>
      <c r="C71" s="217"/>
      <c r="D71" s="81">
        <f>DatosDelitos!F201</f>
        <v>34</v>
      </c>
      <c r="E71" s="81">
        <f>DatosDelitos!G201</f>
        <v>27</v>
      </c>
    </row>
    <row r="72" spans="2:5" ht="13.15" customHeight="1" x14ac:dyDescent="0.25">
      <c r="B72" s="217" t="s">
        <v>1636</v>
      </c>
      <c r="C72" s="217"/>
      <c r="D72" s="81">
        <f>DatosDelitos!F223</f>
        <v>287</v>
      </c>
      <c r="E72" s="81">
        <f>DatosDelitos!G223</f>
        <v>195</v>
      </c>
    </row>
    <row r="73" spans="2:5" ht="13.15" customHeight="1" x14ac:dyDescent="0.25">
      <c r="B73" s="217" t="s">
        <v>1637</v>
      </c>
      <c r="C73" s="217"/>
      <c r="D73" s="81">
        <f>DatosDelitos!F244</f>
        <v>1</v>
      </c>
      <c r="E73" s="81">
        <f>DatosDelitos!G244</f>
        <v>2</v>
      </c>
    </row>
    <row r="74" spans="2:5" ht="13.15" customHeight="1" x14ac:dyDescent="0.25">
      <c r="B74" s="217" t="s">
        <v>1638</v>
      </c>
      <c r="C74" s="217"/>
      <c r="D74" s="81">
        <f>DatosDelitos!F271</f>
        <v>206</v>
      </c>
      <c r="E74" s="81">
        <f>DatosDelitos!G271</f>
        <v>199</v>
      </c>
    </row>
    <row r="75" spans="2:5" ht="38.25" customHeight="1" x14ac:dyDescent="0.25">
      <c r="B75" s="217" t="s">
        <v>1639</v>
      </c>
      <c r="C75" s="217"/>
      <c r="D75" s="81">
        <f>DatosDelitos!F301</f>
        <v>0</v>
      </c>
      <c r="E75" s="81">
        <f>DatosDelitos!G301</f>
        <v>1</v>
      </c>
    </row>
    <row r="76" spans="2:5" ht="13.15" customHeight="1" x14ac:dyDescent="0.25">
      <c r="B76" s="217" t="s">
        <v>1640</v>
      </c>
      <c r="C76" s="217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7" t="s">
        <v>1641</v>
      </c>
      <c r="C77" s="217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7" t="s">
        <v>1642</v>
      </c>
      <c r="C78" s="217"/>
      <c r="D78" s="81">
        <f>DatosDelitos!F323</f>
        <v>428</v>
      </c>
      <c r="E78" s="81">
        <f>DatosDelitos!G323</f>
        <v>0</v>
      </c>
    </row>
    <row r="79" spans="2:5" ht="15" customHeight="1" x14ac:dyDescent="0.25">
      <c r="B79" s="219" t="s">
        <v>1643</v>
      </c>
      <c r="C79" s="219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19" t="s">
        <v>972</v>
      </c>
      <c r="C80" s="219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19" t="s">
        <v>1644</v>
      </c>
      <c r="C81" s="219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19" t="s">
        <v>1650</v>
      </c>
      <c r="C82" s="219"/>
      <c r="D82" s="81">
        <f>SUM(D49:D81)</f>
        <v>6462</v>
      </c>
      <c r="E82" s="81">
        <f>SUM(E49:E81)</f>
        <v>4891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7" t="s">
        <v>1618</v>
      </c>
      <c r="C87" s="217"/>
      <c r="D87" s="81">
        <f>DatosDelitos!N5+DatosDelitos!N13-DatosDelitos!N17</f>
        <v>82</v>
      </c>
    </row>
    <row r="88" spans="2:13" ht="13.15" customHeight="1" x14ac:dyDescent="0.25">
      <c r="B88" s="217" t="s">
        <v>310</v>
      </c>
      <c r="C88" s="217"/>
      <c r="D88" s="81">
        <f>DatosDelitos!N10</f>
        <v>0</v>
      </c>
    </row>
    <row r="89" spans="2:13" ht="13.15" customHeight="1" x14ac:dyDescent="0.25">
      <c r="B89" s="217" t="s">
        <v>367</v>
      </c>
      <c r="C89" s="217"/>
      <c r="D89" s="81">
        <f>DatosDelitos!N20</f>
        <v>0</v>
      </c>
    </row>
    <row r="90" spans="2:13" ht="13.15" customHeight="1" x14ac:dyDescent="0.25">
      <c r="B90" s="217" t="s">
        <v>372</v>
      </c>
      <c r="C90" s="217"/>
      <c r="D90" s="81">
        <f>DatosDelitos!N23</f>
        <v>0</v>
      </c>
    </row>
    <row r="91" spans="2:13" ht="13.15" customHeight="1" x14ac:dyDescent="0.25">
      <c r="B91" s="217" t="s">
        <v>1652</v>
      </c>
      <c r="C91" s="217"/>
      <c r="D91" s="81">
        <f>SUM(DatosDelitos!N17,DatosDelitos!N44)</f>
        <v>89</v>
      </c>
    </row>
    <row r="92" spans="2:13" ht="13.15" customHeight="1" x14ac:dyDescent="0.25">
      <c r="B92" s="217" t="s">
        <v>1620</v>
      </c>
      <c r="C92" s="217"/>
      <c r="D92" s="81">
        <f>DatosDelitos!N30</f>
        <v>10</v>
      </c>
    </row>
    <row r="93" spans="2:13" ht="13.15" customHeight="1" x14ac:dyDescent="0.25">
      <c r="B93" s="217" t="s">
        <v>1621</v>
      </c>
      <c r="C93" s="217"/>
      <c r="D93" s="81">
        <f>DatosDelitos!N42-DatosDelitos!N44</f>
        <v>3</v>
      </c>
    </row>
    <row r="94" spans="2:13" ht="13.15" customHeight="1" x14ac:dyDescent="0.25">
      <c r="B94" s="217" t="s">
        <v>1622</v>
      </c>
      <c r="C94" s="217"/>
      <c r="D94" s="81">
        <f>DatosDelitos!N50</f>
        <v>4</v>
      </c>
    </row>
    <row r="95" spans="2:13" ht="13.15" customHeight="1" x14ac:dyDescent="0.25">
      <c r="B95" s="217" t="s">
        <v>1623</v>
      </c>
      <c r="C95" s="217"/>
      <c r="D95" s="81">
        <f>DatosDelitos!N72</f>
        <v>0</v>
      </c>
    </row>
    <row r="96" spans="2:13" ht="27" customHeight="1" x14ac:dyDescent="0.25">
      <c r="B96" s="217" t="s">
        <v>1648</v>
      </c>
      <c r="C96" s="217"/>
      <c r="D96" s="81">
        <f>DatosDelitos!N74</f>
        <v>6</v>
      </c>
    </row>
    <row r="97" spans="2:4" ht="13.15" customHeight="1" x14ac:dyDescent="0.25">
      <c r="B97" s="217" t="s">
        <v>1625</v>
      </c>
      <c r="C97" s="217"/>
      <c r="D97" s="81">
        <f>DatosDelitos!N82</f>
        <v>1</v>
      </c>
    </row>
    <row r="98" spans="2:4" ht="13.15" customHeight="1" x14ac:dyDescent="0.25">
      <c r="B98" s="217" t="s">
        <v>1626</v>
      </c>
      <c r="C98" s="217"/>
      <c r="D98" s="81">
        <f>DatosDelitos!N85</f>
        <v>1</v>
      </c>
    </row>
    <row r="99" spans="2:4" ht="13.15" customHeight="1" x14ac:dyDescent="0.25">
      <c r="B99" s="217" t="s">
        <v>995</v>
      </c>
      <c r="C99" s="217"/>
      <c r="D99" s="81">
        <f>DatosDelitos!N97</f>
        <v>32</v>
      </c>
    </row>
    <row r="100" spans="2:4" ht="27" customHeight="1" x14ac:dyDescent="0.25">
      <c r="B100" s="217" t="s">
        <v>1649</v>
      </c>
      <c r="C100" s="217"/>
      <c r="D100" s="81">
        <f>DatosDelitos!N131</f>
        <v>17</v>
      </c>
    </row>
    <row r="101" spans="2:4" ht="13.15" customHeight="1" x14ac:dyDescent="0.25">
      <c r="B101" s="217" t="s">
        <v>1628</v>
      </c>
      <c r="C101" s="217"/>
      <c r="D101" s="81">
        <f>DatosDelitos!N137</f>
        <v>292</v>
      </c>
    </row>
    <row r="102" spans="2:4" ht="13.15" customHeight="1" x14ac:dyDescent="0.25">
      <c r="B102" s="217" t="s">
        <v>1629</v>
      </c>
      <c r="C102" s="217"/>
      <c r="D102" s="81">
        <f>DatosDelitos!N144</f>
        <v>0</v>
      </c>
    </row>
    <row r="103" spans="2:4" ht="13.15" customHeight="1" x14ac:dyDescent="0.25">
      <c r="B103" s="217" t="s">
        <v>1653</v>
      </c>
      <c r="C103" s="217"/>
      <c r="D103" s="81">
        <f>DatosDelitos!N148</f>
        <v>140</v>
      </c>
    </row>
    <row r="104" spans="2:4" ht="13.15" customHeight="1" x14ac:dyDescent="0.25">
      <c r="B104" s="217" t="s">
        <v>1205</v>
      </c>
      <c r="C104" s="217"/>
      <c r="D104" s="81">
        <f>SUM(DatosDelitos!N149,DatosDelitos!N150)</f>
        <v>4</v>
      </c>
    </row>
    <row r="105" spans="2:4" ht="13.15" customHeight="1" x14ac:dyDescent="0.25">
      <c r="B105" s="217" t="s">
        <v>1203</v>
      </c>
      <c r="C105" s="217"/>
      <c r="D105" s="81">
        <f>SUM(DatosDelitos!N151:N155)</f>
        <v>47</v>
      </c>
    </row>
    <row r="106" spans="2:4" ht="13.15" customHeight="1" x14ac:dyDescent="0.25">
      <c r="B106" s="217" t="s">
        <v>1631</v>
      </c>
      <c r="C106" s="217"/>
      <c r="D106" s="81">
        <f>SUM(SUM(DatosDelitos!N157:N160),SUM(DatosDelitos!N167:N172))</f>
        <v>1</v>
      </c>
    </row>
    <row r="107" spans="2:4" ht="13.15" customHeight="1" x14ac:dyDescent="0.25">
      <c r="B107" s="217" t="s">
        <v>1654</v>
      </c>
      <c r="C107" s="217"/>
      <c r="D107" s="81">
        <f>SUM(DatosDelitos!N161:N165)</f>
        <v>54</v>
      </c>
    </row>
    <row r="108" spans="2:4" ht="13.15" customHeight="1" x14ac:dyDescent="0.25">
      <c r="B108" s="217" t="s">
        <v>1632</v>
      </c>
      <c r="C108" s="217"/>
      <c r="D108" s="81">
        <f>SUM(DatosDelitos!N173:N177)</f>
        <v>4</v>
      </c>
    </row>
    <row r="109" spans="2:4" ht="13.15" customHeight="1" x14ac:dyDescent="0.25">
      <c r="B109" s="217" t="s">
        <v>1633</v>
      </c>
      <c r="C109" s="217"/>
      <c r="D109" s="81">
        <f>DatosDelitos!N178</f>
        <v>25</v>
      </c>
    </row>
    <row r="110" spans="2:4" ht="13.15" customHeight="1" x14ac:dyDescent="0.25">
      <c r="B110" s="217" t="s">
        <v>1634</v>
      </c>
      <c r="C110" s="217"/>
      <c r="D110" s="81">
        <f>DatosDelitos!N186</f>
        <v>25</v>
      </c>
    </row>
    <row r="111" spans="2:4" ht="13.15" customHeight="1" x14ac:dyDescent="0.25">
      <c r="B111" s="217" t="s">
        <v>1635</v>
      </c>
      <c r="C111" s="217"/>
      <c r="D111" s="81">
        <f>DatosDelitos!N201</f>
        <v>35</v>
      </c>
    </row>
    <row r="112" spans="2:4" ht="13.15" customHeight="1" x14ac:dyDescent="0.25">
      <c r="B112" s="217" t="s">
        <v>1636</v>
      </c>
      <c r="C112" s="217"/>
      <c r="D112" s="81">
        <f>DatosDelitos!N223</f>
        <v>7</v>
      </c>
    </row>
    <row r="113" spans="2:4" ht="13.15" customHeight="1" x14ac:dyDescent="0.25">
      <c r="B113" s="217" t="s">
        <v>1637</v>
      </c>
      <c r="C113" s="217"/>
      <c r="D113" s="81">
        <f>DatosDelitos!N244</f>
        <v>5</v>
      </c>
    </row>
    <row r="114" spans="2:4" ht="13.15" customHeight="1" x14ac:dyDescent="0.25">
      <c r="B114" s="217" t="s">
        <v>1638</v>
      </c>
      <c r="C114" s="217"/>
      <c r="D114" s="81">
        <f>DatosDelitos!N271</f>
        <v>2</v>
      </c>
    </row>
    <row r="115" spans="2:4" ht="38.25" customHeight="1" x14ac:dyDescent="0.25">
      <c r="B115" s="217" t="s">
        <v>1639</v>
      </c>
      <c r="C115" s="217"/>
      <c r="D115" s="81">
        <f>DatosDelitos!N301</f>
        <v>0</v>
      </c>
    </row>
    <row r="116" spans="2:4" ht="13.15" customHeight="1" x14ac:dyDescent="0.25">
      <c r="B116" s="217" t="s">
        <v>1640</v>
      </c>
      <c r="C116" s="217"/>
      <c r="D116" s="81">
        <f>DatosDelitos!N305</f>
        <v>1</v>
      </c>
    </row>
    <row r="117" spans="2:4" ht="13.15" customHeight="1" x14ac:dyDescent="0.25">
      <c r="B117" s="217" t="s">
        <v>1641</v>
      </c>
      <c r="C117" s="217"/>
      <c r="D117" s="81">
        <f>DatosDelitos!N312+DatosDelitos!N320</f>
        <v>1</v>
      </c>
    </row>
    <row r="118" spans="2:4" ht="13.15" customHeight="1" x14ac:dyDescent="0.25">
      <c r="B118" s="217" t="s">
        <v>938</v>
      </c>
      <c r="C118" s="217"/>
      <c r="D118" s="81">
        <f>DatosDelitos!N318</f>
        <v>0</v>
      </c>
    </row>
    <row r="119" spans="2:4" ht="13.9" customHeight="1" x14ac:dyDescent="0.25">
      <c r="B119" s="217" t="s">
        <v>1642</v>
      </c>
      <c r="C119" s="217"/>
      <c r="D119" s="81">
        <f>DatosDelitos!N323</f>
        <v>29</v>
      </c>
    </row>
    <row r="120" spans="2:4" ht="12.75" customHeight="1" x14ac:dyDescent="0.25">
      <c r="B120" s="219" t="s">
        <v>1643</v>
      </c>
      <c r="C120" s="219"/>
      <c r="D120" s="81">
        <f>DatosDelitos!N325</f>
        <v>0</v>
      </c>
    </row>
    <row r="121" spans="2:4" ht="15" customHeight="1" x14ac:dyDescent="0.25">
      <c r="B121" s="219" t="s">
        <v>972</v>
      </c>
      <c r="C121" s="219"/>
      <c r="D121" s="81">
        <f>DatosDelitos!N337</f>
        <v>0</v>
      </c>
    </row>
    <row r="122" spans="2:4" ht="15" customHeight="1" x14ac:dyDescent="0.25">
      <c r="B122" s="219" t="s">
        <v>1644</v>
      </c>
      <c r="C122" s="219"/>
      <c r="D122" s="81">
        <f>DatosDelitos!N339</f>
        <v>0</v>
      </c>
    </row>
    <row r="123" spans="2:4" ht="15" customHeight="1" x14ac:dyDescent="0.25">
      <c r="B123" s="217" t="s">
        <v>1650</v>
      </c>
      <c r="C123" s="217"/>
      <c r="D123" s="81">
        <f>SUM(D87:D122)</f>
        <v>917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2" t="s">
        <v>339</v>
      </c>
      <c r="B5" s="183"/>
      <c r="C5" s="27">
        <v>81</v>
      </c>
      <c r="D5" s="27">
        <v>87</v>
      </c>
      <c r="E5" s="28">
        <v>-6.8965517241379296E-2</v>
      </c>
      <c r="F5" s="27">
        <v>0</v>
      </c>
      <c r="G5" s="27">
        <v>0</v>
      </c>
      <c r="H5" s="27">
        <v>20</v>
      </c>
      <c r="I5" s="27">
        <v>10</v>
      </c>
      <c r="J5" s="27">
        <v>16</v>
      </c>
      <c r="K5" s="27">
        <v>27</v>
      </c>
      <c r="L5" s="27">
        <v>7</v>
      </c>
      <c r="M5" s="27">
        <v>6</v>
      </c>
      <c r="N5" s="27">
        <v>1</v>
      </c>
      <c r="O5" s="27">
        <v>13</v>
      </c>
      <c r="P5" s="29">
        <v>33</v>
      </c>
    </row>
    <row r="6" spans="1:16" x14ac:dyDescent="0.25">
      <c r="A6" s="30" t="s">
        <v>340</v>
      </c>
      <c r="B6" s="30" t="s">
        <v>341</v>
      </c>
      <c r="C6" s="14">
        <v>49</v>
      </c>
      <c r="D6" s="14">
        <v>50</v>
      </c>
      <c r="E6" s="31">
        <v>-0.02</v>
      </c>
      <c r="F6" s="14">
        <v>0</v>
      </c>
      <c r="G6" s="14">
        <v>0</v>
      </c>
      <c r="H6" s="14">
        <v>2</v>
      </c>
      <c r="I6" s="14">
        <v>1</v>
      </c>
      <c r="J6" s="14">
        <v>16</v>
      </c>
      <c r="K6" s="14">
        <v>17</v>
      </c>
      <c r="L6" s="14">
        <v>7</v>
      </c>
      <c r="M6" s="14">
        <v>0</v>
      </c>
      <c r="N6" s="14">
        <v>0</v>
      </c>
      <c r="O6" s="14">
        <v>9</v>
      </c>
      <c r="P6" s="24">
        <v>13</v>
      </c>
    </row>
    <row r="7" spans="1:16" x14ac:dyDescent="0.25">
      <c r="A7" s="30" t="s">
        <v>342</v>
      </c>
      <c r="B7" s="30" t="s">
        <v>343</v>
      </c>
      <c r="C7" s="14">
        <v>4</v>
      </c>
      <c r="D7" s="14">
        <v>20</v>
      </c>
      <c r="E7" s="31">
        <v>-0.8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10</v>
      </c>
      <c r="L7" s="14">
        <v>0</v>
      </c>
      <c r="M7" s="14">
        <v>6</v>
      </c>
      <c r="N7" s="14">
        <v>0</v>
      </c>
      <c r="O7" s="14">
        <v>3</v>
      </c>
      <c r="P7" s="24">
        <v>9</v>
      </c>
    </row>
    <row r="8" spans="1:16" x14ac:dyDescent="0.25">
      <c r="A8" s="30" t="s">
        <v>344</v>
      </c>
      <c r="B8" s="30" t="s">
        <v>345</v>
      </c>
      <c r="C8" s="14">
        <v>22</v>
      </c>
      <c r="D8" s="14">
        <v>15</v>
      </c>
      <c r="E8" s="31">
        <v>0.46666666666666701</v>
      </c>
      <c r="F8" s="14">
        <v>0</v>
      </c>
      <c r="G8" s="14">
        <v>0</v>
      </c>
      <c r="H8" s="14">
        <v>18</v>
      </c>
      <c r="I8" s="14">
        <v>9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1</v>
      </c>
      <c r="P8" s="24">
        <v>11</v>
      </c>
    </row>
    <row r="9" spans="1:16" x14ac:dyDescent="0.25">
      <c r="A9" s="30" t="s">
        <v>346</v>
      </c>
      <c r="B9" s="30" t="s">
        <v>347</v>
      </c>
      <c r="C9" s="14">
        <v>6</v>
      </c>
      <c r="D9" s="14">
        <v>2</v>
      </c>
      <c r="E9" s="31">
        <v>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2" t="s">
        <v>348</v>
      </c>
      <c r="B10" s="183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2" t="s">
        <v>352</v>
      </c>
      <c r="B13" s="183"/>
      <c r="C13" s="27">
        <v>17391</v>
      </c>
      <c r="D13" s="27">
        <v>15264</v>
      </c>
      <c r="E13" s="28">
        <v>0.13934748427672899</v>
      </c>
      <c r="F13" s="27">
        <v>1218</v>
      </c>
      <c r="G13" s="27">
        <v>516</v>
      </c>
      <c r="H13" s="27">
        <v>1415</v>
      </c>
      <c r="I13" s="27">
        <v>1033</v>
      </c>
      <c r="J13" s="27">
        <v>13</v>
      </c>
      <c r="K13" s="27">
        <v>21</v>
      </c>
      <c r="L13" s="27">
        <v>1</v>
      </c>
      <c r="M13" s="27">
        <v>1</v>
      </c>
      <c r="N13" s="27">
        <v>124</v>
      </c>
      <c r="O13" s="27">
        <v>39</v>
      </c>
      <c r="P13" s="29">
        <v>1517</v>
      </c>
    </row>
    <row r="14" spans="1:16" x14ac:dyDescent="0.25">
      <c r="A14" s="30" t="s">
        <v>353</v>
      </c>
      <c r="B14" s="30" t="s">
        <v>354</v>
      </c>
      <c r="C14" s="14">
        <v>13507</v>
      </c>
      <c r="D14" s="14">
        <v>11587</v>
      </c>
      <c r="E14" s="31">
        <v>0.16570294295331001</v>
      </c>
      <c r="F14" s="14">
        <v>76</v>
      </c>
      <c r="G14" s="14">
        <v>138</v>
      </c>
      <c r="H14" s="14">
        <v>753</v>
      </c>
      <c r="I14" s="14">
        <v>561</v>
      </c>
      <c r="J14" s="14">
        <v>10</v>
      </c>
      <c r="K14" s="14">
        <v>14</v>
      </c>
      <c r="L14" s="14">
        <v>0</v>
      </c>
      <c r="M14" s="14">
        <v>0</v>
      </c>
      <c r="N14" s="14">
        <v>81</v>
      </c>
      <c r="O14" s="14">
        <v>21</v>
      </c>
      <c r="P14" s="24">
        <v>836</v>
      </c>
    </row>
    <row r="15" spans="1:16" x14ac:dyDescent="0.25">
      <c r="A15" s="30" t="s">
        <v>355</v>
      </c>
      <c r="B15" s="30" t="s">
        <v>356</v>
      </c>
      <c r="C15" s="14">
        <v>6</v>
      </c>
      <c r="D15" s="14">
        <v>6</v>
      </c>
      <c r="E15" s="31">
        <v>0</v>
      </c>
      <c r="F15" s="14">
        <v>0</v>
      </c>
      <c r="G15" s="14">
        <v>0</v>
      </c>
      <c r="H15" s="14">
        <v>5</v>
      </c>
      <c r="I15" s="14">
        <v>76</v>
      </c>
      <c r="J15" s="14">
        <v>0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24">
        <v>4</v>
      </c>
    </row>
    <row r="16" spans="1:16" x14ac:dyDescent="0.25">
      <c r="A16" s="30" t="s">
        <v>357</v>
      </c>
      <c r="B16" s="30" t="s">
        <v>358</v>
      </c>
      <c r="C16" s="14">
        <v>719</v>
      </c>
      <c r="D16" s="14">
        <v>635</v>
      </c>
      <c r="E16" s="31">
        <v>0.13228346456692899</v>
      </c>
      <c r="F16" s="14">
        <v>1</v>
      </c>
      <c r="G16" s="14">
        <v>2</v>
      </c>
      <c r="H16" s="14">
        <v>13</v>
      </c>
      <c r="I16" s="14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15</v>
      </c>
    </row>
    <row r="17" spans="1:16" ht="33.75" x14ac:dyDescent="0.25">
      <c r="A17" s="30" t="s">
        <v>359</v>
      </c>
      <c r="B17" s="30" t="s">
        <v>360</v>
      </c>
      <c r="C17" s="14">
        <v>3156</v>
      </c>
      <c r="D17" s="14">
        <v>3030</v>
      </c>
      <c r="E17" s="31">
        <v>4.15841584158416E-2</v>
      </c>
      <c r="F17" s="14">
        <v>1141</v>
      </c>
      <c r="G17" s="14">
        <v>376</v>
      </c>
      <c r="H17" s="14">
        <v>642</v>
      </c>
      <c r="I17" s="14">
        <v>365</v>
      </c>
      <c r="J17" s="14">
        <v>3</v>
      </c>
      <c r="K17" s="14">
        <v>3</v>
      </c>
      <c r="L17" s="14">
        <v>1</v>
      </c>
      <c r="M17" s="14">
        <v>1</v>
      </c>
      <c r="N17" s="14">
        <v>43</v>
      </c>
      <c r="O17" s="14">
        <v>18</v>
      </c>
      <c r="P17" s="24">
        <v>661</v>
      </c>
    </row>
    <row r="18" spans="1:16" x14ac:dyDescent="0.25">
      <c r="A18" s="30" t="s">
        <v>361</v>
      </c>
      <c r="B18" s="30" t="s">
        <v>362</v>
      </c>
      <c r="C18" s="14">
        <v>3</v>
      </c>
      <c r="D18" s="14">
        <v>5</v>
      </c>
      <c r="E18" s="31">
        <v>-0.4</v>
      </c>
      <c r="F18" s="14">
        <v>0</v>
      </c>
      <c r="G18" s="14">
        <v>0</v>
      </c>
      <c r="H18" s="14">
        <v>2</v>
      </c>
      <c r="I18" s="14">
        <v>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1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1</v>
      </c>
      <c r="E19" s="31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2" t="s">
        <v>365</v>
      </c>
      <c r="B20" s="183"/>
      <c r="C20" s="27">
        <v>7</v>
      </c>
      <c r="D20" s="27">
        <v>4</v>
      </c>
      <c r="E20" s="28">
        <v>0.75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3</v>
      </c>
      <c r="D21" s="14">
        <v>4</v>
      </c>
      <c r="E21" s="31">
        <v>-0.25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4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2" t="s">
        <v>370</v>
      </c>
      <c r="B23" s="183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2" t="s">
        <v>383</v>
      </c>
      <c r="B30" s="183"/>
      <c r="C30" s="27">
        <v>1902</v>
      </c>
      <c r="D30" s="27">
        <v>1728</v>
      </c>
      <c r="E30" s="28">
        <v>0.100694444444444</v>
      </c>
      <c r="F30" s="27">
        <v>247</v>
      </c>
      <c r="G30" s="27">
        <v>197</v>
      </c>
      <c r="H30" s="27">
        <v>263</v>
      </c>
      <c r="I30" s="27">
        <v>336</v>
      </c>
      <c r="J30" s="27">
        <v>1</v>
      </c>
      <c r="K30" s="27">
        <v>9</v>
      </c>
      <c r="L30" s="27">
        <v>0</v>
      </c>
      <c r="M30" s="27">
        <v>2</v>
      </c>
      <c r="N30" s="27">
        <v>10</v>
      </c>
      <c r="O30" s="27">
        <v>3</v>
      </c>
      <c r="P30" s="29">
        <v>552</v>
      </c>
    </row>
    <row r="31" spans="1:16" x14ac:dyDescent="0.25">
      <c r="A31" s="30" t="s">
        <v>384</v>
      </c>
      <c r="B31" s="30" t="s">
        <v>385</v>
      </c>
      <c r="C31" s="14">
        <v>19</v>
      </c>
      <c r="D31" s="14">
        <v>27</v>
      </c>
      <c r="E31" s="31">
        <v>-0.296296296296296</v>
      </c>
      <c r="F31" s="14">
        <v>0</v>
      </c>
      <c r="G31" s="14">
        <v>0</v>
      </c>
      <c r="H31" s="14">
        <v>5</v>
      </c>
      <c r="I31" s="14">
        <v>6</v>
      </c>
      <c r="J31" s="14">
        <v>0</v>
      </c>
      <c r="K31" s="14">
        <v>2</v>
      </c>
      <c r="L31" s="14">
        <v>0</v>
      </c>
      <c r="M31" s="14">
        <v>0</v>
      </c>
      <c r="N31" s="14">
        <v>4</v>
      </c>
      <c r="O31" s="14">
        <v>0</v>
      </c>
      <c r="P31" s="24">
        <v>6</v>
      </c>
    </row>
    <row r="32" spans="1:16" x14ac:dyDescent="0.25">
      <c r="A32" s="30" t="s">
        <v>386</v>
      </c>
      <c r="B32" s="30" t="s">
        <v>387</v>
      </c>
      <c r="C32" s="14">
        <v>5</v>
      </c>
      <c r="D32" s="14">
        <v>8</v>
      </c>
      <c r="E32" s="31">
        <v>-0.375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1001</v>
      </c>
      <c r="D33" s="14">
        <v>913</v>
      </c>
      <c r="E33" s="31">
        <v>9.6385542168674704E-2</v>
      </c>
      <c r="F33" s="14">
        <v>56</v>
      </c>
      <c r="G33" s="14">
        <v>54</v>
      </c>
      <c r="H33" s="14">
        <v>124</v>
      </c>
      <c r="I33" s="14">
        <v>120</v>
      </c>
      <c r="J33" s="14">
        <v>0</v>
      </c>
      <c r="K33" s="14">
        <v>2</v>
      </c>
      <c r="L33" s="14">
        <v>0</v>
      </c>
      <c r="M33" s="14">
        <v>1</v>
      </c>
      <c r="N33" s="14">
        <v>3</v>
      </c>
      <c r="O33" s="14">
        <v>1</v>
      </c>
      <c r="P33" s="24">
        <v>120</v>
      </c>
    </row>
    <row r="34" spans="1:16" x14ac:dyDescent="0.25">
      <c r="A34" s="30" t="s">
        <v>390</v>
      </c>
      <c r="B34" s="30" t="s">
        <v>391</v>
      </c>
      <c r="C34" s="14">
        <v>77</v>
      </c>
      <c r="D34" s="14">
        <v>82</v>
      </c>
      <c r="E34" s="31">
        <v>-6.0975609756097601E-2</v>
      </c>
      <c r="F34" s="14">
        <v>16</v>
      </c>
      <c r="G34" s="14">
        <v>19</v>
      </c>
      <c r="H34" s="14">
        <v>12</v>
      </c>
      <c r="I34" s="14">
        <v>10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1</v>
      </c>
      <c r="P34" s="24">
        <v>35</v>
      </c>
    </row>
    <row r="35" spans="1:16" x14ac:dyDescent="0.25">
      <c r="A35" s="30" t="s">
        <v>392</v>
      </c>
      <c r="B35" s="30" t="s">
        <v>393</v>
      </c>
      <c r="C35" s="14">
        <v>374</v>
      </c>
      <c r="D35" s="14">
        <v>271</v>
      </c>
      <c r="E35" s="31">
        <v>0.38007380073800701</v>
      </c>
      <c r="F35" s="14">
        <v>12</v>
      </c>
      <c r="G35" s="14">
        <v>8</v>
      </c>
      <c r="H35" s="14">
        <v>26</v>
      </c>
      <c r="I35" s="14">
        <v>27</v>
      </c>
      <c r="J35" s="14">
        <v>1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20</v>
      </c>
    </row>
    <row r="36" spans="1:16" ht="22.5" x14ac:dyDescent="0.25">
      <c r="A36" s="30" t="s">
        <v>394</v>
      </c>
      <c r="B36" s="30" t="s">
        <v>395</v>
      </c>
      <c r="C36" s="14">
        <v>191</v>
      </c>
      <c r="D36" s="14">
        <v>209</v>
      </c>
      <c r="E36" s="31">
        <v>-8.6124401913875603E-2</v>
      </c>
      <c r="F36" s="14">
        <v>123</v>
      </c>
      <c r="G36" s="14">
        <v>90</v>
      </c>
      <c r="H36" s="14">
        <v>58</v>
      </c>
      <c r="I36" s="14">
        <v>124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0</v>
      </c>
      <c r="P36" s="24">
        <v>277</v>
      </c>
    </row>
    <row r="37" spans="1:16" ht="22.5" x14ac:dyDescent="0.25">
      <c r="A37" s="30" t="s">
        <v>396</v>
      </c>
      <c r="B37" s="30" t="s">
        <v>397</v>
      </c>
      <c r="C37" s="14">
        <v>38</v>
      </c>
      <c r="D37" s="14">
        <v>30</v>
      </c>
      <c r="E37" s="31">
        <v>0.266666666666667</v>
      </c>
      <c r="F37" s="14">
        <v>15</v>
      </c>
      <c r="G37" s="14">
        <v>14</v>
      </c>
      <c r="H37" s="14">
        <v>8</v>
      </c>
      <c r="I37" s="14">
        <v>6</v>
      </c>
      <c r="J37" s="14">
        <v>0</v>
      </c>
      <c r="K37" s="14">
        <v>2</v>
      </c>
      <c r="L37" s="14">
        <v>0</v>
      </c>
      <c r="M37" s="14">
        <v>0</v>
      </c>
      <c r="N37" s="14">
        <v>0</v>
      </c>
      <c r="O37" s="14">
        <v>1</v>
      </c>
      <c r="P37" s="24">
        <v>25</v>
      </c>
    </row>
    <row r="38" spans="1:16" ht="22.5" x14ac:dyDescent="0.25">
      <c r="A38" s="30" t="s">
        <v>398</v>
      </c>
      <c r="B38" s="30" t="s">
        <v>399</v>
      </c>
      <c r="C38" s="14">
        <v>28</v>
      </c>
      <c r="D38" s="14">
        <v>46</v>
      </c>
      <c r="E38" s="31">
        <v>-0.39130434782608697</v>
      </c>
      <c r="F38" s="14">
        <v>22</v>
      </c>
      <c r="G38" s="14">
        <v>5</v>
      </c>
      <c r="H38" s="14">
        <v>8</v>
      </c>
      <c r="I38" s="14">
        <v>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38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169</v>
      </c>
      <c r="D41" s="14">
        <v>142</v>
      </c>
      <c r="E41" s="31">
        <v>0.190140845070423</v>
      </c>
      <c r="F41" s="14">
        <v>3</v>
      </c>
      <c r="G41" s="14">
        <v>7</v>
      </c>
      <c r="H41" s="14">
        <v>22</v>
      </c>
      <c r="I41" s="14">
        <v>35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31</v>
      </c>
    </row>
    <row r="42" spans="1:16" x14ac:dyDescent="0.25">
      <c r="A42" s="182" t="s">
        <v>406</v>
      </c>
      <c r="B42" s="183"/>
      <c r="C42" s="27">
        <v>1125</v>
      </c>
      <c r="D42" s="27">
        <v>989</v>
      </c>
      <c r="E42" s="28">
        <v>0.13751263902932301</v>
      </c>
      <c r="F42" s="27">
        <v>399</v>
      </c>
      <c r="G42" s="27">
        <v>98</v>
      </c>
      <c r="H42" s="27">
        <v>216</v>
      </c>
      <c r="I42" s="27">
        <v>84</v>
      </c>
      <c r="J42" s="27">
        <v>1</v>
      </c>
      <c r="K42" s="27">
        <v>2</v>
      </c>
      <c r="L42" s="27">
        <v>1</v>
      </c>
      <c r="M42" s="27">
        <v>0</v>
      </c>
      <c r="N42" s="27">
        <v>49</v>
      </c>
      <c r="O42" s="27">
        <v>5</v>
      </c>
      <c r="P42" s="29">
        <v>107</v>
      </c>
    </row>
    <row r="43" spans="1:16" x14ac:dyDescent="0.25">
      <c r="A43" s="30" t="s">
        <v>407</v>
      </c>
      <c r="B43" s="30" t="s">
        <v>408</v>
      </c>
      <c r="C43" s="14">
        <v>16</v>
      </c>
      <c r="D43" s="14">
        <v>18</v>
      </c>
      <c r="E43" s="31">
        <v>-0.11111111111111099</v>
      </c>
      <c r="F43" s="14">
        <v>0</v>
      </c>
      <c r="G43" s="14">
        <v>0</v>
      </c>
      <c r="H43" s="14">
        <v>1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1087</v>
      </c>
      <c r="D44" s="14">
        <v>955</v>
      </c>
      <c r="E44" s="31">
        <v>0.138219895287958</v>
      </c>
      <c r="F44" s="14">
        <v>398</v>
      </c>
      <c r="G44" s="14">
        <v>97</v>
      </c>
      <c r="H44" s="14">
        <v>214</v>
      </c>
      <c r="I44" s="14">
        <v>80</v>
      </c>
      <c r="J44" s="14">
        <v>1</v>
      </c>
      <c r="K44" s="14">
        <v>2</v>
      </c>
      <c r="L44" s="14">
        <v>1</v>
      </c>
      <c r="M44" s="14">
        <v>0</v>
      </c>
      <c r="N44" s="14">
        <v>46</v>
      </c>
      <c r="O44" s="14">
        <v>5</v>
      </c>
      <c r="P44" s="24">
        <v>107</v>
      </c>
    </row>
    <row r="45" spans="1:16" x14ac:dyDescent="0.25">
      <c r="A45" s="30" t="s">
        <v>411</v>
      </c>
      <c r="B45" s="30" t="s">
        <v>412</v>
      </c>
      <c r="C45" s="14">
        <v>5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5</v>
      </c>
      <c r="D46" s="14">
        <v>1</v>
      </c>
      <c r="E46" s="31">
        <v>4</v>
      </c>
      <c r="F46" s="14">
        <v>1</v>
      </c>
      <c r="G46" s="14">
        <v>1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9</v>
      </c>
      <c r="D48" s="14">
        <v>13</v>
      </c>
      <c r="E48" s="31">
        <v>-0.30769230769230799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3</v>
      </c>
      <c r="D49" s="14">
        <v>2</v>
      </c>
      <c r="E49" s="31">
        <v>0.5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2" t="s">
        <v>421</v>
      </c>
      <c r="B50" s="183"/>
      <c r="C50" s="27">
        <v>662</v>
      </c>
      <c r="D50" s="27">
        <v>519</v>
      </c>
      <c r="E50" s="28">
        <v>0.27552986512524102</v>
      </c>
      <c r="F50" s="27">
        <v>8</v>
      </c>
      <c r="G50" s="27">
        <v>6</v>
      </c>
      <c r="H50" s="27">
        <v>164</v>
      </c>
      <c r="I50" s="27">
        <v>111</v>
      </c>
      <c r="J50" s="27">
        <v>38</v>
      </c>
      <c r="K50" s="27">
        <v>98</v>
      </c>
      <c r="L50" s="27">
        <v>0</v>
      </c>
      <c r="M50" s="27">
        <v>0</v>
      </c>
      <c r="N50" s="27">
        <v>4</v>
      </c>
      <c r="O50" s="27">
        <v>13</v>
      </c>
      <c r="P50" s="29">
        <v>143</v>
      </c>
    </row>
    <row r="51" spans="1:16" x14ac:dyDescent="0.25">
      <c r="A51" s="30" t="s">
        <v>422</v>
      </c>
      <c r="B51" s="30" t="s">
        <v>423</v>
      </c>
      <c r="C51" s="14">
        <v>186</v>
      </c>
      <c r="D51" s="14">
        <v>149</v>
      </c>
      <c r="E51" s="31">
        <v>0.24832214765100699</v>
      </c>
      <c r="F51" s="14">
        <v>1</v>
      </c>
      <c r="G51" s="14">
        <v>1</v>
      </c>
      <c r="H51" s="14">
        <v>12</v>
      </c>
      <c r="I51" s="14">
        <v>10</v>
      </c>
      <c r="J51" s="14">
        <v>14</v>
      </c>
      <c r="K51" s="14">
        <v>18</v>
      </c>
      <c r="L51" s="14">
        <v>0</v>
      </c>
      <c r="M51" s="14">
        <v>0</v>
      </c>
      <c r="N51" s="14">
        <v>0</v>
      </c>
      <c r="O51" s="14">
        <v>4</v>
      </c>
      <c r="P51" s="24">
        <v>12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1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6</v>
      </c>
      <c r="L52" s="14">
        <v>0</v>
      </c>
      <c r="M52" s="14">
        <v>0</v>
      </c>
      <c r="N52" s="14">
        <v>0</v>
      </c>
      <c r="O52" s="14">
        <v>0</v>
      </c>
      <c r="P52" s="24">
        <v>3</v>
      </c>
    </row>
    <row r="53" spans="1:16" x14ac:dyDescent="0.25">
      <c r="A53" s="30" t="s">
        <v>426</v>
      </c>
      <c r="B53" s="30" t="s">
        <v>427</v>
      </c>
      <c r="C53" s="14">
        <v>240</v>
      </c>
      <c r="D53" s="14">
        <v>170</v>
      </c>
      <c r="E53" s="31">
        <v>0.41176470588235298</v>
      </c>
      <c r="F53" s="14">
        <v>2</v>
      </c>
      <c r="G53" s="14">
        <v>2</v>
      </c>
      <c r="H53" s="14">
        <v>47</v>
      </c>
      <c r="I53" s="14">
        <v>27</v>
      </c>
      <c r="J53" s="14">
        <v>10</v>
      </c>
      <c r="K53" s="14">
        <v>9</v>
      </c>
      <c r="L53" s="14">
        <v>0</v>
      </c>
      <c r="M53" s="14">
        <v>0</v>
      </c>
      <c r="N53" s="14">
        <v>2</v>
      </c>
      <c r="O53" s="14">
        <v>3</v>
      </c>
      <c r="P53" s="24">
        <v>67</v>
      </c>
    </row>
    <row r="54" spans="1:16" ht="22.5" x14ac:dyDescent="0.25">
      <c r="A54" s="30" t="s">
        <v>428</v>
      </c>
      <c r="B54" s="30" t="s">
        <v>429</v>
      </c>
      <c r="C54" s="14">
        <v>10</v>
      </c>
      <c r="D54" s="14">
        <v>6</v>
      </c>
      <c r="E54" s="31">
        <v>0.66666666666666696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8</v>
      </c>
      <c r="L54" s="14">
        <v>0</v>
      </c>
      <c r="M54" s="14">
        <v>0</v>
      </c>
      <c r="N54" s="14">
        <v>0</v>
      </c>
      <c r="O54" s="14">
        <v>0</v>
      </c>
      <c r="P54" s="24">
        <v>4</v>
      </c>
    </row>
    <row r="55" spans="1:16" x14ac:dyDescent="0.25">
      <c r="A55" s="30" t="s">
        <v>430</v>
      </c>
      <c r="B55" s="30" t="s">
        <v>431</v>
      </c>
      <c r="C55" s="14">
        <v>11</v>
      </c>
      <c r="D55" s="14">
        <v>3</v>
      </c>
      <c r="E55" s="31">
        <v>2.6666666666666701</v>
      </c>
      <c r="F55" s="14">
        <v>0</v>
      </c>
      <c r="G55" s="14">
        <v>0</v>
      </c>
      <c r="H55" s="14">
        <v>4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432</v>
      </c>
      <c r="B56" s="30" t="s">
        <v>433</v>
      </c>
      <c r="C56" s="14">
        <v>25</v>
      </c>
      <c r="D56" s="14">
        <v>21</v>
      </c>
      <c r="E56" s="31">
        <v>0.19047619047618999</v>
      </c>
      <c r="F56" s="14">
        <v>2</v>
      </c>
      <c r="G56" s="14">
        <v>0</v>
      </c>
      <c r="H56" s="14">
        <v>10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 s="24">
        <v>4</v>
      </c>
    </row>
    <row r="57" spans="1:16" ht="22.5" x14ac:dyDescent="0.25">
      <c r="A57" s="30" t="s">
        <v>434</v>
      </c>
      <c r="B57" s="30" t="s">
        <v>435</v>
      </c>
      <c r="C57" s="14">
        <v>29</v>
      </c>
      <c r="D57" s="14">
        <v>34</v>
      </c>
      <c r="E57" s="31">
        <v>-0.14705882352941199</v>
      </c>
      <c r="F57" s="14">
        <v>2</v>
      </c>
      <c r="G57" s="14">
        <v>1</v>
      </c>
      <c r="H57" s="14">
        <v>16</v>
      </c>
      <c r="I57" s="14">
        <v>12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1</v>
      </c>
      <c r="P57" s="24">
        <v>9</v>
      </c>
    </row>
    <row r="58" spans="1:16" ht="22.5" x14ac:dyDescent="0.25">
      <c r="A58" s="30" t="s">
        <v>436</v>
      </c>
      <c r="B58" s="30" t="s">
        <v>437</v>
      </c>
      <c r="C58" s="14">
        <v>2</v>
      </c>
      <c r="D58" s="14">
        <v>5</v>
      </c>
      <c r="E58" s="31">
        <v>-0.6</v>
      </c>
      <c r="F58" s="14">
        <v>0</v>
      </c>
      <c r="G58" s="14">
        <v>1</v>
      </c>
      <c r="H58" s="14">
        <v>1</v>
      </c>
      <c r="I58" s="14">
        <v>2</v>
      </c>
      <c r="J58" s="14">
        <v>0</v>
      </c>
      <c r="K58" s="14">
        <v>4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438</v>
      </c>
      <c r="B59" s="30" t="s">
        <v>439</v>
      </c>
      <c r="C59" s="14">
        <v>7</v>
      </c>
      <c r="D59" s="14">
        <v>3</v>
      </c>
      <c r="E59" s="31">
        <v>1.3333333333333299</v>
      </c>
      <c r="F59" s="14">
        <v>0</v>
      </c>
      <c r="G59" s="14">
        <v>0</v>
      </c>
      <c r="H59" s="14">
        <v>3</v>
      </c>
      <c r="I59" s="14">
        <v>4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8</v>
      </c>
      <c r="D60" s="14">
        <v>6</v>
      </c>
      <c r="E60" s="31">
        <v>0.33333333333333298</v>
      </c>
      <c r="F60" s="14">
        <v>0</v>
      </c>
      <c r="G60" s="14">
        <v>0</v>
      </c>
      <c r="H60" s="14">
        <v>5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28</v>
      </c>
      <c r="D61" s="14">
        <v>26</v>
      </c>
      <c r="E61" s="31">
        <v>7.69230769230769E-2</v>
      </c>
      <c r="F61" s="14">
        <v>1</v>
      </c>
      <c r="G61" s="14">
        <v>1</v>
      </c>
      <c r="H61" s="14">
        <v>20</v>
      </c>
      <c r="I61" s="14">
        <v>23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8</v>
      </c>
    </row>
    <row r="62" spans="1:16" x14ac:dyDescent="0.25">
      <c r="A62" s="30" t="s">
        <v>444</v>
      </c>
      <c r="B62" s="30" t="s">
        <v>445</v>
      </c>
      <c r="C62" s="14">
        <v>16</v>
      </c>
      <c r="D62" s="14">
        <v>18</v>
      </c>
      <c r="E62" s="31">
        <v>-0.11111111111111099</v>
      </c>
      <c r="F62" s="14">
        <v>0</v>
      </c>
      <c r="G62" s="14">
        <v>0</v>
      </c>
      <c r="H62" s="14">
        <v>11</v>
      </c>
      <c r="I62" s="14">
        <v>7</v>
      </c>
      <c r="J62" s="14">
        <v>0</v>
      </c>
      <c r="K62" s="14">
        <v>2</v>
      </c>
      <c r="L62" s="14">
        <v>0</v>
      </c>
      <c r="M62" s="14">
        <v>0</v>
      </c>
      <c r="N62" s="14">
        <v>0</v>
      </c>
      <c r="O62" s="14">
        <v>0</v>
      </c>
      <c r="P62" s="24">
        <v>6</v>
      </c>
    </row>
    <row r="63" spans="1:16" ht="22.5" x14ac:dyDescent="0.25">
      <c r="A63" s="30" t="s">
        <v>446</v>
      </c>
      <c r="B63" s="30" t="s">
        <v>447</v>
      </c>
      <c r="C63" s="14">
        <v>64</v>
      </c>
      <c r="D63" s="14">
        <v>55</v>
      </c>
      <c r="E63" s="31">
        <v>0.163636363636364</v>
      </c>
      <c r="F63" s="14">
        <v>0</v>
      </c>
      <c r="G63" s="14">
        <v>0</v>
      </c>
      <c r="H63" s="14">
        <v>26</v>
      </c>
      <c r="I63" s="14">
        <v>20</v>
      </c>
      <c r="J63" s="14">
        <v>9</v>
      </c>
      <c r="K63" s="14">
        <v>25</v>
      </c>
      <c r="L63" s="14">
        <v>0</v>
      </c>
      <c r="M63" s="14">
        <v>0</v>
      </c>
      <c r="N63" s="14">
        <v>1</v>
      </c>
      <c r="O63" s="14">
        <v>5</v>
      </c>
      <c r="P63" s="24">
        <v>22</v>
      </c>
    </row>
    <row r="64" spans="1:16" ht="22.5" x14ac:dyDescent="0.25">
      <c r="A64" s="30" t="s">
        <v>448</v>
      </c>
      <c r="B64" s="30" t="s">
        <v>449</v>
      </c>
      <c r="C64" s="14">
        <v>13</v>
      </c>
      <c r="D64" s="14">
        <v>10</v>
      </c>
      <c r="E64" s="31">
        <v>0.3</v>
      </c>
      <c r="F64" s="14">
        <v>0</v>
      </c>
      <c r="G64" s="14">
        <v>0</v>
      </c>
      <c r="H64" s="14">
        <v>2</v>
      </c>
      <c r="I64" s="14">
        <v>0</v>
      </c>
      <c r="J64" s="14">
        <v>2</v>
      </c>
      <c r="K64" s="14">
        <v>10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11</v>
      </c>
      <c r="D65" s="14">
        <v>10</v>
      </c>
      <c r="E65" s="31">
        <v>0.1</v>
      </c>
      <c r="F65" s="14">
        <v>0</v>
      </c>
      <c r="G65" s="14">
        <v>0</v>
      </c>
      <c r="H65" s="14">
        <v>3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1</v>
      </c>
      <c r="I66" s="14">
        <v>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4</v>
      </c>
    </row>
    <row r="67" spans="1:16" ht="33.75" x14ac:dyDescent="0.25">
      <c r="A67" s="30" t="s">
        <v>454</v>
      </c>
      <c r="B67" s="30" t="s">
        <v>455</v>
      </c>
      <c r="C67" s="14">
        <v>2</v>
      </c>
      <c r="D67" s="14">
        <v>1</v>
      </c>
      <c r="E67" s="31">
        <v>1</v>
      </c>
      <c r="F67" s="14">
        <v>0</v>
      </c>
      <c r="G67" s="14">
        <v>0</v>
      </c>
      <c r="H67" s="14">
        <v>0</v>
      </c>
      <c r="I67" s="14">
        <v>0</v>
      </c>
      <c r="J67" s="14">
        <v>2</v>
      </c>
      <c r="K67" s="14">
        <v>11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3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1</v>
      </c>
    </row>
    <row r="70" spans="1:16" ht="33.75" x14ac:dyDescent="0.25">
      <c r="A70" s="30" t="s">
        <v>460</v>
      </c>
      <c r="B70" s="30" t="s">
        <v>461</v>
      </c>
      <c r="C70" s="14">
        <v>2</v>
      </c>
      <c r="D70" s="14">
        <v>0</v>
      </c>
      <c r="E70" s="31">
        <v>0</v>
      </c>
      <c r="F70" s="14">
        <v>0</v>
      </c>
      <c r="G70" s="14">
        <v>0</v>
      </c>
      <c r="H70" s="14">
        <v>1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5</v>
      </c>
      <c r="D71" s="14">
        <v>1</v>
      </c>
      <c r="E71" s="31">
        <v>4</v>
      </c>
      <c r="F71" s="14">
        <v>0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2" t="s">
        <v>464</v>
      </c>
      <c r="B72" s="183"/>
      <c r="C72" s="27">
        <v>5</v>
      </c>
      <c r="D72" s="27">
        <v>7</v>
      </c>
      <c r="E72" s="28">
        <v>-0.28571428571428598</v>
      </c>
      <c r="F72" s="27">
        <v>0</v>
      </c>
      <c r="G72" s="27">
        <v>0</v>
      </c>
      <c r="H72" s="27">
        <v>2</v>
      </c>
      <c r="I72" s="27">
        <v>2</v>
      </c>
      <c r="J72" s="27">
        <v>0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9">
        <v>2</v>
      </c>
    </row>
    <row r="73" spans="1:16" x14ac:dyDescent="0.25">
      <c r="A73" s="30" t="s">
        <v>465</v>
      </c>
      <c r="B73" s="30" t="s">
        <v>466</v>
      </c>
      <c r="C73" s="14">
        <v>5</v>
      </c>
      <c r="D73" s="14">
        <v>7</v>
      </c>
      <c r="E73" s="31">
        <v>-0.28571428571428598</v>
      </c>
      <c r="F73" s="14">
        <v>0</v>
      </c>
      <c r="G73" s="14">
        <v>0</v>
      </c>
      <c r="H73" s="14">
        <v>2</v>
      </c>
      <c r="I73" s="14">
        <v>2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4">
        <v>2</v>
      </c>
    </row>
    <row r="74" spans="1:16" x14ac:dyDescent="0.25">
      <c r="A74" s="182" t="s">
        <v>467</v>
      </c>
      <c r="B74" s="183"/>
      <c r="C74" s="27">
        <v>151</v>
      </c>
      <c r="D74" s="27">
        <v>115</v>
      </c>
      <c r="E74" s="28">
        <v>0.31304347826086898</v>
      </c>
      <c r="F74" s="27">
        <v>4</v>
      </c>
      <c r="G74" s="27">
        <v>2</v>
      </c>
      <c r="H74" s="27">
        <v>20</v>
      </c>
      <c r="I74" s="27">
        <v>22</v>
      </c>
      <c r="J74" s="27">
        <v>0</v>
      </c>
      <c r="K74" s="27">
        <v>0</v>
      </c>
      <c r="L74" s="27">
        <v>3</v>
      </c>
      <c r="M74" s="27">
        <v>4</v>
      </c>
      <c r="N74" s="27">
        <v>6</v>
      </c>
      <c r="O74" s="27">
        <v>0</v>
      </c>
      <c r="P74" s="29">
        <v>28</v>
      </c>
    </row>
    <row r="75" spans="1:16" x14ac:dyDescent="0.25">
      <c r="A75" s="30" t="s">
        <v>468</v>
      </c>
      <c r="B75" s="30" t="s">
        <v>469</v>
      </c>
      <c r="C75" s="14">
        <v>42</v>
      </c>
      <c r="D75" s="14">
        <v>42</v>
      </c>
      <c r="E75" s="31">
        <v>0</v>
      </c>
      <c r="F75" s="14">
        <v>0</v>
      </c>
      <c r="G75" s="14">
        <v>0</v>
      </c>
      <c r="H75" s="14">
        <v>6</v>
      </c>
      <c r="I75" s="14">
        <v>12</v>
      </c>
      <c r="J75" s="14">
        <v>0</v>
      </c>
      <c r="K75" s="14">
        <v>0</v>
      </c>
      <c r="L75" s="14">
        <v>0</v>
      </c>
      <c r="M75" s="14">
        <v>0</v>
      </c>
      <c r="N75" s="14">
        <v>4</v>
      </c>
      <c r="O75" s="14">
        <v>0</v>
      </c>
      <c r="P75" s="24">
        <v>8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1</v>
      </c>
      <c r="E76" s="31">
        <v>-1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1</v>
      </c>
    </row>
    <row r="77" spans="1:16" x14ac:dyDescent="0.25">
      <c r="A77" s="30" t="s">
        <v>472</v>
      </c>
      <c r="B77" s="30" t="s">
        <v>473</v>
      </c>
      <c r="C77" s="14">
        <v>51</v>
      </c>
      <c r="D77" s="14">
        <v>44</v>
      </c>
      <c r="E77" s="31">
        <v>0.15909090909090901</v>
      </c>
      <c r="F77" s="14">
        <v>2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3</v>
      </c>
      <c r="M77" s="14">
        <v>3</v>
      </c>
      <c r="N77" s="14">
        <v>2</v>
      </c>
      <c r="O77" s="14">
        <v>0</v>
      </c>
      <c r="P77" s="24">
        <v>9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51</v>
      </c>
      <c r="D79" s="14">
        <v>24</v>
      </c>
      <c r="E79" s="31">
        <v>1.125</v>
      </c>
      <c r="F79" s="14">
        <v>1</v>
      </c>
      <c r="G79" s="14">
        <v>1</v>
      </c>
      <c r="H79" s="14">
        <v>14</v>
      </c>
      <c r="I79" s="14">
        <v>3</v>
      </c>
      <c r="J79" s="14">
        <v>0</v>
      </c>
      <c r="K79" s="14">
        <v>0</v>
      </c>
      <c r="L79" s="14">
        <v>0</v>
      </c>
      <c r="M79" s="14">
        <v>1</v>
      </c>
      <c r="N79" s="14">
        <v>0</v>
      </c>
      <c r="O79" s="14">
        <v>0</v>
      </c>
      <c r="P79" s="24">
        <v>10</v>
      </c>
    </row>
    <row r="80" spans="1:16" ht="33.75" x14ac:dyDescent="0.25">
      <c r="A80" s="30" t="s">
        <v>478</v>
      </c>
      <c r="B80" s="30" t="s">
        <v>479</v>
      </c>
      <c r="C80" s="14">
        <v>5</v>
      </c>
      <c r="D80" s="14">
        <v>1</v>
      </c>
      <c r="E80" s="31">
        <v>4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1</v>
      </c>
      <c r="D81" s="14">
        <v>3</v>
      </c>
      <c r="E81" s="31">
        <v>-0.66666666666666696</v>
      </c>
      <c r="F81" s="14">
        <v>1</v>
      </c>
      <c r="G81" s="14">
        <v>1</v>
      </c>
      <c r="H81" s="14">
        <v>0</v>
      </c>
      <c r="I81" s="14">
        <v>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2" t="s">
        <v>482</v>
      </c>
      <c r="B82" s="183"/>
      <c r="C82" s="27">
        <v>230</v>
      </c>
      <c r="D82" s="27">
        <v>178</v>
      </c>
      <c r="E82" s="28">
        <v>0.29213483146067398</v>
      </c>
      <c r="F82" s="27">
        <v>0</v>
      </c>
      <c r="G82" s="27">
        <v>8</v>
      </c>
      <c r="H82" s="27">
        <v>17</v>
      </c>
      <c r="I82" s="27">
        <v>7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19</v>
      </c>
    </row>
    <row r="83" spans="1:16" x14ac:dyDescent="0.25">
      <c r="A83" s="30" t="s">
        <v>483</v>
      </c>
      <c r="B83" s="30" t="s">
        <v>484</v>
      </c>
      <c r="C83" s="14">
        <v>77</v>
      </c>
      <c r="D83" s="14">
        <v>51</v>
      </c>
      <c r="E83" s="31">
        <v>0.50980392156862697</v>
      </c>
      <c r="F83" s="14">
        <v>0</v>
      </c>
      <c r="G83" s="14">
        <v>0</v>
      </c>
      <c r="H83" s="14">
        <v>7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153</v>
      </c>
      <c r="D84" s="14">
        <v>127</v>
      </c>
      <c r="E84" s="31">
        <v>0.20472440944881901</v>
      </c>
      <c r="F84" s="14">
        <v>0</v>
      </c>
      <c r="G84" s="14">
        <v>8</v>
      </c>
      <c r="H84" s="14">
        <v>10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19</v>
      </c>
    </row>
    <row r="85" spans="1:16" x14ac:dyDescent="0.25">
      <c r="A85" s="182" t="s">
        <v>487</v>
      </c>
      <c r="B85" s="183"/>
      <c r="C85" s="27">
        <v>1054</v>
      </c>
      <c r="D85" s="27">
        <v>862</v>
      </c>
      <c r="E85" s="28">
        <v>0.222737819025522</v>
      </c>
      <c r="F85" s="27">
        <v>24</v>
      </c>
      <c r="G85" s="27">
        <v>9</v>
      </c>
      <c r="H85" s="27">
        <v>651</v>
      </c>
      <c r="I85" s="27">
        <v>402</v>
      </c>
      <c r="J85" s="27">
        <v>0</v>
      </c>
      <c r="K85" s="27">
        <v>0</v>
      </c>
      <c r="L85" s="27">
        <v>0</v>
      </c>
      <c r="M85" s="27">
        <v>0</v>
      </c>
      <c r="N85" s="27">
        <v>1</v>
      </c>
      <c r="O85" s="27">
        <v>0</v>
      </c>
      <c r="P85" s="29">
        <v>314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2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2</v>
      </c>
      <c r="D88" s="14">
        <v>0</v>
      </c>
      <c r="E88" s="31">
        <v>0</v>
      </c>
      <c r="F88" s="14">
        <v>0</v>
      </c>
      <c r="G88" s="14">
        <v>0</v>
      </c>
      <c r="H88" s="14">
        <v>1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53</v>
      </c>
      <c r="D89" s="14">
        <v>17</v>
      </c>
      <c r="E89" s="31">
        <v>2.1176470588235299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32</v>
      </c>
      <c r="D91" s="14">
        <v>34</v>
      </c>
      <c r="E91" s="31">
        <v>-5.8823529411764698E-2</v>
      </c>
      <c r="F91" s="14">
        <v>0</v>
      </c>
      <c r="G91" s="14">
        <v>0</v>
      </c>
      <c r="H91" s="14">
        <v>1</v>
      </c>
      <c r="I91" s="14">
        <v>5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3</v>
      </c>
    </row>
    <row r="92" spans="1:16" x14ac:dyDescent="0.25">
      <c r="A92" s="30" t="s">
        <v>500</v>
      </c>
      <c r="B92" s="30" t="s">
        <v>501</v>
      </c>
      <c r="C92" s="14">
        <v>328</v>
      </c>
      <c r="D92" s="14">
        <v>266</v>
      </c>
      <c r="E92" s="31">
        <v>0.233082706766917</v>
      </c>
      <c r="F92" s="14">
        <v>6</v>
      </c>
      <c r="G92" s="14">
        <v>5</v>
      </c>
      <c r="H92" s="14">
        <v>168</v>
      </c>
      <c r="I92" s="14">
        <v>212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191</v>
      </c>
    </row>
    <row r="93" spans="1:16" x14ac:dyDescent="0.25">
      <c r="A93" s="30" t="s">
        <v>502</v>
      </c>
      <c r="B93" s="30" t="s">
        <v>503</v>
      </c>
      <c r="C93" s="14">
        <v>28</v>
      </c>
      <c r="D93" s="14">
        <v>34</v>
      </c>
      <c r="E93" s="31">
        <v>-0.17647058823529399</v>
      </c>
      <c r="F93" s="14">
        <v>1</v>
      </c>
      <c r="G93" s="14">
        <v>0</v>
      </c>
      <c r="H93" s="14">
        <v>9</v>
      </c>
      <c r="I93" s="14">
        <v>5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3</v>
      </c>
    </row>
    <row r="94" spans="1:16" x14ac:dyDescent="0.25">
      <c r="A94" s="30" t="s">
        <v>504</v>
      </c>
      <c r="B94" s="30" t="s">
        <v>505</v>
      </c>
      <c r="C94" s="14">
        <v>600</v>
      </c>
      <c r="D94" s="14">
        <v>501</v>
      </c>
      <c r="E94" s="31">
        <v>0.19760479041916201</v>
      </c>
      <c r="F94" s="14">
        <v>15</v>
      </c>
      <c r="G94" s="14">
        <v>3</v>
      </c>
      <c r="H94" s="14">
        <v>468</v>
      </c>
      <c r="I94" s="14">
        <v>179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117</v>
      </c>
    </row>
    <row r="95" spans="1:16" ht="22.5" x14ac:dyDescent="0.25">
      <c r="A95" s="30" t="s">
        <v>506</v>
      </c>
      <c r="B95" s="30" t="s">
        <v>507</v>
      </c>
      <c r="C95" s="14">
        <v>8</v>
      </c>
      <c r="D95" s="14">
        <v>8</v>
      </c>
      <c r="E95" s="31">
        <v>0</v>
      </c>
      <c r="F95" s="14">
        <v>2</v>
      </c>
      <c r="G95" s="14">
        <v>1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1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2" t="s">
        <v>510</v>
      </c>
      <c r="B97" s="183"/>
      <c r="C97" s="27">
        <v>9202</v>
      </c>
      <c r="D97" s="27">
        <v>8192</v>
      </c>
      <c r="E97" s="28">
        <v>0.123291015625</v>
      </c>
      <c r="F97" s="27">
        <v>484</v>
      </c>
      <c r="G97" s="27">
        <v>433</v>
      </c>
      <c r="H97" s="27">
        <v>3310</v>
      </c>
      <c r="I97" s="27">
        <v>2435</v>
      </c>
      <c r="J97" s="27">
        <v>2</v>
      </c>
      <c r="K97" s="27">
        <v>6</v>
      </c>
      <c r="L97" s="27">
        <v>2</v>
      </c>
      <c r="M97" s="27">
        <v>3</v>
      </c>
      <c r="N97" s="27">
        <v>32</v>
      </c>
      <c r="O97" s="27">
        <v>194</v>
      </c>
      <c r="P97" s="29">
        <v>2609</v>
      </c>
    </row>
    <row r="98" spans="1:16" x14ac:dyDescent="0.25">
      <c r="A98" s="30" t="s">
        <v>511</v>
      </c>
      <c r="B98" s="30" t="s">
        <v>512</v>
      </c>
      <c r="C98" s="14">
        <v>1560</v>
      </c>
      <c r="D98" s="14">
        <v>1206</v>
      </c>
      <c r="E98" s="31">
        <v>0.29353233830845799</v>
      </c>
      <c r="F98" s="14">
        <v>127</v>
      </c>
      <c r="G98" s="14">
        <v>123</v>
      </c>
      <c r="H98" s="14">
        <v>403</v>
      </c>
      <c r="I98" s="14">
        <v>311</v>
      </c>
      <c r="J98" s="14">
        <v>0</v>
      </c>
      <c r="K98" s="14">
        <v>0</v>
      </c>
      <c r="L98" s="14">
        <v>1</v>
      </c>
      <c r="M98" s="14">
        <v>2</v>
      </c>
      <c r="N98" s="14">
        <v>2</v>
      </c>
      <c r="O98" s="14">
        <v>2</v>
      </c>
      <c r="P98" s="24">
        <v>431</v>
      </c>
    </row>
    <row r="99" spans="1:16" x14ac:dyDescent="0.25">
      <c r="A99" s="30" t="s">
        <v>513</v>
      </c>
      <c r="B99" s="30" t="s">
        <v>514</v>
      </c>
      <c r="C99" s="14">
        <v>1723</v>
      </c>
      <c r="D99" s="14">
        <v>1756</v>
      </c>
      <c r="E99" s="31">
        <v>-1.8792710706150299E-2</v>
      </c>
      <c r="F99" s="14">
        <v>186</v>
      </c>
      <c r="G99" s="14">
        <v>156</v>
      </c>
      <c r="H99" s="14">
        <v>1183</v>
      </c>
      <c r="I99" s="14">
        <v>516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24</v>
      </c>
      <c r="P99" s="24">
        <v>698</v>
      </c>
    </row>
    <row r="100" spans="1:16" ht="33.75" x14ac:dyDescent="0.25">
      <c r="A100" s="30" t="s">
        <v>515</v>
      </c>
      <c r="B100" s="30" t="s">
        <v>516</v>
      </c>
      <c r="C100" s="14">
        <v>147</v>
      </c>
      <c r="D100" s="14">
        <v>152</v>
      </c>
      <c r="E100" s="31">
        <v>-3.2894736842105303E-2</v>
      </c>
      <c r="F100" s="14">
        <v>31</v>
      </c>
      <c r="G100" s="14">
        <v>34</v>
      </c>
      <c r="H100" s="14">
        <v>125</v>
      </c>
      <c r="I100" s="14">
        <v>354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21</v>
      </c>
      <c r="P100" s="24">
        <v>245</v>
      </c>
    </row>
    <row r="101" spans="1:16" ht="22.5" x14ac:dyDescent="0.25">
      <c r="A101" s="30" t="s">
        <v>517</v>
      </c>
      <c r="B101" s="30" t="s">
        <v>518</v>
      </c>
      <c r="C101" s="14">
        <v>972</v>
      </c>
      <c r="D101" s="14">
        <v>900</v>
      </c>
      <c r="E101" s="31">
        <v>0.08</v>
      </c>
      <c r="F101" s="14">
        <v>69</v>
      </c>
      <c r="G101" s="14">
        <v>59</v>
      </c>
      <c r="H101" s="14">
        <v>339</v>
      </c>
      <c r="I101" s="14">
        <v>281</v>
      </c>
      <c r="J101" s="14">
        <v>2</v>
      </c>
      <c r="K101" s="14">
        <v>6</v>
      </c>
      <c r="L101" s="14">
        <v>0</v>
      </c>
      <c r="M101" s="14">
        <v>1</v>
      </c>
      <c r="N101" s="14">
        <v>0</v>
      </c>
      <c r="O101" s="14">
        <v>137</v>
      </c>
      <c r="P101" s="24">
        <v>330</v>
      </c>
    </row>
    <row r="102" spans="1:16" x14ac:dyDescent="0.25">
      <c r="A102" s="30" t="s">
        <v>519</v>
      </c>
      <c r="B102" s="30" t="s">
        <v>520</v>
      </c>
      <c r="C102" s="14">
        <v>23</v>
      </c>
      <c r="D102" s="14">
        <v>18</v>
      </c>
      <c r="E102" s="31">
        <v>0.27777777777777801</v>
      </c>
      <c r="F102" s="14">
        <v>1</v>
      </c>
      <c r="G102" s="14">
        <v>0</v>
      </c>
      <c r="H102" s="14">
        <v>9</v>
      </c>
      <c r="I102" s="14">
        <v>8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7</v>
      </c>
      <c r="P102" s="24">
        <v>1</v>
      </c>
    </row>
    <row r="103" spans="1:16" ht="22.5" x14ac:dyDescent="0.25">
      <c r="A103" s="30" t="s">
        <v>521</v>
      </c>
      <c r="B103" s="30" t="s">
        <v>522</v>
      </c>
      <c r="C103" s="14">
        <v>166</v>
      </c>
      <c r="D103" s="14">
        <v>135</v>
      </c>
      <c r="E103" s="31">
        <v>0.22962962962962999</v>
      </c>
      <c r="F103" s="14">
        <v>14</v>
      </c>
      <c r="G103" s="14">
        <v>9</v>
      </c>
      <c r="H103" s="14">
        <v>69</v>
      </c>
      <c r="I103" s="14">
        <v>70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4">
        <v>57</v>
      </c>
    </row>
    <row r="104" spans="1:16" x14ac:dyDescent="0.25">
      <c r="A104" s="30" t="s">
        <v>523</v>
      </c>
      <c r="B104" s="30" t="s">
        <v>524</v>
      </c>
      <c r="C104" s="14">
        <v>543</v>
      </c>
      <c r="D104" s="14">
        <v>410</v>
      </c>
      <c r="E104" s="31">
        <v>0.32439024390243898</v>
      </c>
      <c r="F104" s="14">
        <v>3</v>
      </c>
      <c r="G104" s="14">
        <v>0</v>
      </c>
      <c r="H104" s="14">
        <v>13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5</v>
      </c>
    </row>
    <row r="105" spans="1:16" x14ac:dyDescent="0.25">
      <c r="A105" s="30" t="s">
        <v>525</v>
      </c>
      <c r="B105" s="30" t="s">
        <v>526</v>
      </c>
      <c r="C105" s="14">
        <v>1930</v>
      </c>
      <c r="D105" s="14">
        <v>1693</v>
      </c>
      <c r="E105" s="31">
        <v>0.139988186650916</v>
      </c>
      <c r="F105" s="14">
        <v>22</v>
      </c>
      <c r="G105" s="14">
        <v>22</v>
      </c>
      <c r="H105" s="14">
        <v>619</v>
      </c>
      <c r="I105" s="14">
        <v>420</v>
      </c>
      <c r="J105" s="14">
        <v>0</v>
      </c>
      <c r="K105" s="14">
        <v>0</v>
      </c>
      <c r="L105" s="14">
        <v>0</v>
      </c>
      <c r="M105" s="14">
        <v>0</v>
      </c>
      <c r="N105" s="14">
        <v>15</v>
      </c>
      <c r="O105" s="14">
        <v>0</v>
      </c>
      <c r="P105" s="24">
        <v>327</v>
      </c>
    </row>
    <row r="106" spans="1:16" ht="22.5" x14ac:dyDescent="0.25">
      <c r="A106" s="30" t="s">
        <v>527</v>
      </c>
      <c r="B106" s="30" t="s">
        <v>528</v>
      </c>
      <c r="C106" s="14">
        <v>642</v>
      </c>
      <c r="D106" s="14">
        <v>572</v>
      </c>
      <c r="E106" s="31">
        <v>0.12237762237762199</v>
      </c>
      <c r="F106" s="14">
        <v>6</v>
      </c>
      <c r="G106" s="14">
        <v>3</v>
      </c>
      <c r="H106" s="14">
        <v>163</v>
      </c>
      <c r="I106" s="14">
        <v>107</v>
      </c>
      <c r="J106" s="14">
        <v>0</v>
      </c>
      <c r="K106" s="14">
        <v>0</v>
      </c>
      <c r="L106" s="14">
        <v>1</v>
      </c>
      <c r="M106" s="14">
        <v>0</v>
      </c>
      <c r="N106" s="14">
        <v>3</v>
      </c>
      <c r="O106" s="14">
        <v>0</v>
      </c>
      <c r="P106" s="24">
        <v>111</v>
      </c>
    </row>
    <row r="107" spans="1:16" ht="22.5" x14ac:dyDescent="0.25">
      <c r="A107" s="30" t="s">
        <v>529</v>
      </c>
      <c r="B107" s="30" t="s">
        <v>530</v>
      </c>
      <c r="C107" s="14">
        <v>144</v>
      </c>
      <c r="D107" s="14">
        <v>81</v>
      </c>
      <c r="E107" s="31">
        <v>0.77777777777777801</v>
      </c>
      <c r="F107" s="14">
        <v>0</v>
      </c>
      <c r="G107" s="14">
        <v>1</v>
      </c>
      <c r="H107" s="14">
        <v>14</v>
      </c>
      <c r="I107" s="14">
        <v>23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20</v>
      </c>
    </row>
    <row r="108" spans="1:16" x14ac:dyDescent="0.25">
      <c r="A108" s="30" t="s">
        <v>531</v>
      </c>
      <c r="B108" s="30" t="s">
        <v>532</v>
      </c>
      <c r="C108" s="14">
        <v>25</v>
      </c>
      <c r="D108" s="14">
        <v>28</v>
      </c>
      <c r="E108" s="31">
        <v>-0.107142857142857</v>
      </c>
      <c r="F108" s="14">
        <v>0</v>
      </c>
      <c r="G108" s="14">
        <v>0</v>
      </c>
      <c r="H108" s="14">
        <v>16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4">
        <v>5</v>
      </c>
    </row>
    <row r="109" spans="1:16" x14ac:dyDescent="0.25">
      <c r="A109" s="30" t="s">
        <v>533</v>
      </c>
      <c r="B109" s="30" t="s">
        <v>534</v>
      </c>
      <c r="C109" s="14">
        <v>4</v>
      </c>
      <c r="D109" s="14">
        <v>5</v>
      </c>
      <c r="E109" s="31">
        <v>-0.2</v>
      </c>
      <c r="F109" s="14">
        <v>0</v>
      </c>
      <c r="G109" s="14">
        <v>0</v>
      </c>
      <c r="H109" s="14">
        <v>8</v>
      </c>
      <c r="I109" s="14">
        <v>8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16</v>
      </c>
    </row>
    <row r="110" spans="1:16" ht="33.75" x14ac:dyDescent="0.25">
      <c r="A110" s="30" t="s">
        <v>535</v>
      </c>
      <c r="B110" s="30" t="s">
        <v>536</v>
      </c>
      <c r="C110" s="14">
        <v>1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1121</v>
      </c>
      <c r="D111" s="14">
        <v>1032</v>
      </c>
      <c r="E111" s="31">
        <v>8.6240310077519394E-2</v>
      </c>
      <c r="F111" s="14">
        <v>22</v>
      </c>
      <c r="G111" s="14">
        <v>23</v>
      </c>
      <c r="H111" s="14">
        <v>190</v>
      </c>
      <c r="I111" s="14">
        <v>178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24">
        <v>189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1</v>
      </c>
      <c r="D113" s="14">
        <v>1</v>
      </c>
      <c r="E113" s="31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17</v>
      </c>
      <c r="D114" s="14">
        <v>14</v>
      </c>
      <c r="E114" s="31">
        <v>0.214285714285714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8</v>
      </c>
      <c r="D115" s="14">
        <v>7</v>
      </c>
      <c r="E115" s="31">
        <v>0.14285714285714299</v>
      </c>
      <c r="F115" s="14">
        <v>0</v>
      </c>
      <c r="G115" s="14">
        <v>0</v>
      </c>
      <c r="H115" s="14">
        <v>30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16</v>
      </c>
    </row>
    <row r="116" spans="1:16" ht="33.75" x14ac:dyDescent="0.25">
      <c r="A116" s="30" t="s">
        <v>547</v>
      </c>
      <c r="B116" s="30" t="s">
        <v>548</v>
      </c>
      <c r="C116" s="14">
        <v>29</v>
      </c>
      <c r="D116" s="14">
        <v>25</v>
      </c>
      <c r="E116" s="31">
        <v>0.16</v>
      </c>
      <c r="F116" s="14">
        <v>0</v>
      </c>
      <c r="G116" s="14">
        <v>0</v>
      </c>
      <c r="H116" s="14">
        <v>29</v>
      </c>
      <c r="I116" s="14">
        <v>4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6</v>
      </c>
    </row>
    <row r="117" spans="1:16" ht="22.5" x14ac:dyDescent="0.25">
      <c r="A117" s="30" t="s">
        <v>549</v>
      </c>
      <c r="B117" s="30" t="s">
        <v>550</v>
      </c>
      <c r="C117" s="14">
        <v>2</v>
      </c>
      <c r="D117" s="14">
        <v>1</v>
      </c>
      <c r="E117" s="31">
        <v>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2</v>
      </c>
      <c r="D118" s="14">
        <v>0</v>
      </c>
      <c r="E118" s="31">
        <v>0</v>
      </c>
      <c r="F118" s="14">
        <v>0</v>
      </c>
      <c r="G118" s="14">
        <v>0</v>
      </c>
      <c r="H118" s="14">
        <v>1</v>
      </c>
      <c r="I118" s="14">
        <v>17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5</v>
      </c>
    </row>
    <row r="119" spans="1:16" ht="22.5" x14ac:dyDescent="0.25">
      <c r="A119" s="30" t="s">
        <v>553</v>
      </c>
      <c r="B119" s="30" t="s">
        <v>554</v>
      </c>
      <c r="C119" s="14">
        <v>3</v>
      </c>
      <c r="D119" s="14">
        <v>1</v>
      </c>
      <c r="E119" s="31">
        <v>2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18</v>
      </c>
      <c r="D120" s="14">
        <v>14</v>
      </c>
      <c r="E120" s="31">
        <v>0.28571428571428598</v>
      </c>
      <c r="F120" s="14">
        <v>0</v>
      </c>
      <c r="G120" s="14">
        <v>0</v>
      </c>
      <c r="H120" s="14">
        <v>4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2</v>
      </c>
    </row>
    <row r="121" spans="1:16" ht="22.5" x14ac:dyDescent="0.25">
      <c r="A121" s="30" t="s">
        <v>557</v>
      </c>
      <c r="B121" s="30" t="s">
        <v>558</v>
      </c>
      <c r="C121" s="14">
        <v>60</v>
      </c>
      <c r="D121" s="14">
        <v>82</v>
      </c>
      <c r="E121" s="31">
        <v>-0.26829268292682901</v>
      </c>
      <c r="F121" s="14">
        <v>3</v>
      </c>
      <c r="G121" s="14">
        <v>3</v>
      </c>
      <c r="H121" s="14">
        <v>50</v>
      </c>
      <c r="I121" s="14">
        <v>55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89</v>
      </c>
    </row>
    <row r="122" spans="1:16" x14ac:dyDescent="0.25">
      <c r="A122" s="30" t="s">
        <v>559</v>
      </c>
      <c r="B122" s="30" t="s">
        <v>560</v>
      </c>
      <c r="C122" s="14">
        <v>20</v>
      </c>
      <c r="D122" s="14">
        <v>12</v>
      </c>
      <c r="E122" s="31">
        <v>0.66666666666666696</v>
      </c>
      <c r="F122" s="14">
        <v>0</v>
      </c>
      <c r="G122" s="14">
        <v>0</v>
      </c>
      <c r="H122" s="14">
        <v>1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4</v>
      </c>
      <c r="D123" s="14">
        <v>2</v>
      </c>
      <c r="E123" s="31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12</v>
      </c>
      <c r="D126" s="14">
        <v>18</v>
      </c>
      <c r="E126" s="31">
        <v>-0.33333333333333298</v>
      </c>
      <c r="F126" s="14">
        <v>0</v>
      </c>
      <c r="G126" s="14">
        <v>0</v>
      </c>
      <c r="H126" s="14">
        <v>0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4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4</v>
      </c>
      <c r="D127" s="14">
        <v>1</v>
      </c>
      <c r="E127" s="31">
        <v>3</v>
      </c>
      <c r="F127" s="14">
        <v>0</v>
      </c>
      <c r="G127" s="14">
        <v>0</v>
      </c>
      <c r="H127" s="14">
        <v>1</v>
      </c>
      <c r="I127" s="14">
        <v>13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6</v>
      </c>
    </row>
    <row r="128" spans="1:16" ht="22.5" x14ac:dyDescent="0.25">
      <c r="A128" s="30" t="s">
        <v>571</v>
      </c>
      <c r="B128" s="30" t="s">
        <v>572</v>
      </c>
      <c r="C128" s="14">
        <v>19</v>
      </c>
      <c r="D128" s="14">
        <v>22</v>
      </c>
      <c r="E128" s="31">
        <v>-0.13636363636363599</v>
      </c>
      <c r="F128" s="14">
        <v>0</v>
      </c>
      <c r="G128" s="14">
        <v>0</v>
      </c>
      <c r="H128" s="14">
        <v>36</v>
      </c>
      <c r="I128" s="14">
        <v>36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31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2</v>
      </c>
    </row>
    <row r="130" spans="1:16" ht="33.75" x14ac:dyDescent="0.25">
      <c r="A130" s="30" t="s">
        <v>575</v>
      </c>
      <c r="B130" s="30" t="s">
        <v>576</v>
      </c>
      <c r="C130" s="14">
        <v>2</v>
      </c>
      <c r="D130" s="14">
        <v>4</v>
      </c>
      <c r="E130" s="31">
        <v>-0.5</v>
      </c>
      <c r="F130" s="14">
        <v>0</v>
      </c>
      <c r="G130" s="14">
        <v>0</v>
      </c>
      <c r="H130" s="14">
        <v>6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16</v>
      </c>
    </row>
    <row r="131" spans="1:16" x14ac:dyDescent="0.25">
      <c r="A131" s="182" t="s">
        <v>577</v>
      </c>
      <c r="B131" s="183"/>
      <c r="C131" s="27">
        <v>33</v>
      </c>
      <c r="D131" s="27">
        <v>15</v>
      </c>
      <c r="E131" s="28">
        <v>1.2</v>
      </c>
      <c r="F131" s="27">
        <v>1</v>
      </c>
      <c r="G131" s="27">
        <v>0</v>
      </c>
      <c r="H131" s="27">
        <v>33</v>
      </c>
      <c r="I131" s="27">
        <v>26</v>
      </c>
      <c r="J131" s="27">
        <v>0</v>
      </c>
      <c r="K131" s="27">
        <v>0</v>
      </c>
      <c r="L131" s="27">
        <v>0</v>
      </c>
      <c r="M131" s="27">
        <v>0</v>
      </c>
      <c r="N131" s="27">
        <v>17</v>
      </c>
      <c r="O131" s="27">
        <v>0</v>
      </c>
      <c r="P131" s="29">
        <v>15</v>
      </c>
    </row>
    <row r="132" spans="1:16" x14ac:dyDescent="0.25">
      <c r="A132" s="30" t="s">
        <v>578</v>
      </c>
      <c r="B132" s="30" t="s">
        <v>579</v>
      </c>
      <c r="C132" s="14">
        <v>12</v>
      </c>
      <c r="D132" s="14">
        <v>2</v>
      </c>
      <c r="E132" s="31">
        <v>5</v>
      </c>
      <c r="F132" s="14">
        <v>1</v>
      </c>
      <c r="G132" s="14">
        <v>0</v>
      </c>
      <c r="H132" s="14">
        <v>7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8</v>
      </c>
      <c r="O132" s="14">
        <v>0</v>
      </c>
      <c r="P132" s="24">
        <v>7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6</v>
      </c>
      <c r="D134" s="14">
        <v>8</v>
      </c>
      <c r="E134" s="31">
        <v>-0.25</v>
      </c>
      <c r="F134" s="14">
        <v>0</v>
      </c>
      <c r="G134" s="14">
        <v>0</v>
      </c>
      <c r="H134" s="14">
        <v>17</v>
      </c>
      <c r="I134" s="14">
        <v>15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3</v>
      </c>
    </row>
    <row r="135" spans="1:16" x14ac:dyDescent="0.25">
      <c r="A135" s="30" t="s">
        <v>584</v>
      </c>
      <c r="B135" s="30" t="s">
        <v>585</v>
      </c>
      <c r="C135" s="14">
        <v>14</v>
      </c>
      <c r="D135" s="14">
        <v>5</v>
      </c>
      <c r="E135" s="31">
        <v>1.8</v>
      </c>
      <c r="F135" s="14">
        <v>0</v>
      </c>
      <c r="G135" s="14">
        <v>0</v>
      </c>
      <c r="H135" s="14">
        <v>9</v>
      </c>
      <c r="I135" s="14">
        <v>8</v>
      </c>
      <c r="J135" s="14">
        <v>0</v>
      </c>
      <c r="K135" s="14">
        <v>0</v>
      </c>
      <c r="L135" s="14">
        <v>0</v>
      </c>
      <c r="M135" s="14">
        <v>0</v>
      </c>
      <c r="N135" s="14">
        <v>9</v>
      </c>
      <c r="O135" s="14">
        <v>0</v>
      </c>
      <c r="P135" s="24">
        <v>5</v>
      </c>
    </row>
    <row r="136" spans="1:16" x14ac:dyDescent="0.25">
      <c r="A136" s="30" t="s">
        <v>586</v>
      </c>
      <c r="B136" s="30" t="s">
        <v>587</v>
      </c>
      <c r="C136" s="14">
        <v>1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2" t="s">
        <v>588</v>
      </c>
      <c r="B137" s="183"/>
      <c r="C137" s="27">
        <v>124</v>
      </c>
      <c r="D137" s="27">
        <v>51</v>
      </c>
      <c r="E137" s="28">
        <v>1.4313725490196101</v>
      </c>
      <c r="F137" s="27">
        <v>0</v>
      </c>
      <c r="G137" s="27">
        <v>0</v>
      </c>
      <c r="H137" s="27">
        <v>30</v>
      </c>
      <c r="I137" s="27">
        <v>15</v>
      </c>
      <c r="J137" s="27">
        <v>0</v>
      </c>
      <c r="K137" s="27">
        <v>0</v>
      </c>
      <c r="L137" s="27">
        <v>0</v>
      </c>
      <c r="M137" s="27">
        <v>0</v>
      </c>
      <c r="N137" s="27">
        <v>292</v>
      </c>
      <c r="O137" s="27">
        <v>1</v>
      </c>
      <c r="P137" s="29">
        <v>14</v>
      </c>
    </row>
    <row r="138" spans="1:16" ht="22.5" x14ac:dyDescent="0.25">
      <c r="A138" s="30" t="s">
        <v>589</v>
      </c>
      <c r="B138" s="30" t="s">
        <v>590</v>
      </c>
      <c r="C138" s="14">
        <v>10</v>
      </c>
      <c r="D138" s="14">
        <v>1</v>
      </c>
      <c r="E138" s="31">
        <v>9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4</v>
      </c>
      <c r="D139" s="14">
        <v>4</v>
      </c>
      <c r="E139" s="31">
        <v>0</v>
      </c>
      <c r="F139" s="14">
        <v>0</v>
      </c>
      <c r="G139" s="14">
        <v>0</v>
      </c>
      <c r="H139" s="14">
        <v>4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106</v>
      </c>
      <c r="D142" s="14">
        <v>43</v>
      </c>
      <c r="E142" s="31">
        <v>1.46511627906977</v>
      </c>
      <c r="F142" s="14">
        <v>0</v>
      </c>
      <c r="G142" s="14">
        <v>0</v>
      </c>
      <c r="H142" s="14">
        <v>26</v>
      </c>
      <c r="I142" s="14">
        <v>11</v>
      </c>
      <c r="J142" s="14">
        <v>0</v>
      </c>
      <c r="K142" s="14">
        <v>0</v>
      </c>
      <c r="L142" s="14">
        <v>0</v>
      </c>
      <c r="M142" s="14">
        <v>0</v>
      </c>
      <c r="N142" s="14">
        <v>291</v>
      </c>
      <c r="O142" s="14">
        <v>1</v>
      </c>
      <c r="P142" s="24">
        <v>10</v>
      </c>
    </row>
    <row r="143" spans="1:16" ht="33.75" x14ac:dyDescent="0.25">
      <c r="A143" s="30" t="s">
        <v>599</v>
      </c>
      <c r="B143" s="30" t="s">
        <v>600</v>
      </c>
      <c r="C143" s="14">
        <v>4</v>
      </c>
      <c r="D143" s="14">
        <v>2</v>
      </c>
      <c r="E143" s="31">
        <v>1</v>
      </c>
      <c r="F143" s="14">
        <v>0</v>
      </c>
      <c r="G143" s="14">
        <v>0</v>
      </c>
      <c r="H143" s="14">
        <v>0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4</v>
      </c>
    </row>
    <row r="144" spans="1:16" x14ac:dyDescent="0.25">
      <c r="A144" s="182" t="s">
        <v>601</v>
      </c>
      <c r="B144" s="183"/>
      <c r="C144" s="27">
        <v>1</v>
      </c>
      <c r="D144" s="27">
        <v>1</v>
      </c>
      <c r="E144" s="28">
        <v>0</v>
      </c>
      <c r="F144" s="27">
        <v>0</v>
      </c>
      <c r="G144" s="27">
        <v>0</v>
      </c>
      <c r="H144" s="27">
        <v>0</v>
      </c>
      <c r="I144" s="27">
        <v>3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9">
        <v>1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1</v>
      </c>
      <c r="E146" s="31">
        <v>0</v>
      </c>
      <c r="F146" s="14">
        <v>0</v>
      </c>
      <c r="G146" s="14">
        <v>0</v>
      </c>
      <c r="H146" s="14">
        <v>0</v>
      </c>
      <c r="I146" s="14">
        <v>3</v>
      </c>
      <c r="J146" s="14">
        <v>0</v>
      </c>
      <c r="K146" s="14">
        <v>0</v>
      </c>
      <c r="L146" s="14">
        <v>1</v>
      </c>
      <c r="M146" s="14">
        <v>0</v>
      </c>
      <c r="N146" s="14">
        <v>0</v>
      </c>
      <c r="O146" s="14">
        <v>0</v>
      </c>
      <c r="P146" s="24">
        <v>1</v>
      </c>
    </row>
    <row r="147" spans="1:16" x14ac:dyDescent="0.25">
      <c r="A147" s="182" t="s">
        <v>606</v>
      </c>
      <c r="B147" s="183"/>
      <c r="C147" s="27">
        <v>181</v>
      </c>
      <c r="D147" s="27">
        <v>168</v>
      </c>
      <c r="E147" s="28">
        <v>7.7380952380952397E-2</v>
      </c>
      <c r="F147" s="27">
        <v>11</v>
      </c>
      <c r="G147" s="27">
        <v>11</v>
      </c>
      <c r="H147" s="27">
        <v>89</v>
      </c>
      <c r="I147" s="27">
        <v>40</v>
      </c>
      <c r="J147" s="27">
        <v>0</v>
      </c>
      <c r="K147" s="27">
        <v>0</v>
      </c>
      <c r="L147" s="27">
        <v>0</v>
      </c>
      <c r="M147" s="27">
        <v>0</v>
      </c>
      <c r="N147" s="27">
        <v>191</v>
      </c>
      <c r="O147" s="27">
        <v>0</v>
      </c>
      <c r="P147" s="29">
        <v>57</v>
      </c>
    </row>
    <row r="148" spans="1:16" ht="22.5" x14ac:dyDescent="0.25">
      <c r="A148" s="30" t="s">
        <v>607</v>
      </c>
      <c r="B148" s="30" t="s">
        <v>608</v>
      </c>
      <c r="C148" s="14">
        <v>76</v>
      </c>
      <c r="D148" s="14">
        <v>85</v>
      </c>
      <c r="E148" s="31">
        <v>-0.105882352941176</v>
      </c>
      <c r="F148" s="14">
        <v>4</v>
      </c>
      <c r="G148" s="14">
        <v>3</v>
      </c>
      <c r="H148" s="14">
        <v>44</v>
      </c>
      <c r="I148" s="14">
        <v>22</v>
      </c>
      <c r="J148" s="14">
        <v>0</v>
      </c>
      <c r="K148" s="14">
        <v>0</v>
      </c>
      <c r="L148" s="14">
        <v>0</v>
      </c>
      <c r="M148" s="14">
        <v>0</v>
      </c>
      <c r="N148" s="14">
        <v>140</v>
      </c>
      <c r="O148" s="14">
        <v>0</v>
      </c>
      <c r="P148" s="24">
        <v>33</v>
      </c>
    </row>
    <row r="149" spans="1:16" ht="22.5" x14ac:dyDescent="0.25">
      <c r="A149" s="30" t="s">
        <v>609</v>
      </c>
      <c r="B149" s="30" t="s">
        <v>610</v>
      </c>
      <c r="C149" s="14">
        <v>13</v>
      </c>
      <c r="D149" s="14">
        <v>18</v>
      </c>
      <c r="E149" s="31">
        <v>-0.27777777777777801</v>
      </c>
      <c r="F149" s="14">
        <v>1</v>
      </c>
      <c r="G149" s="14">
        <v>0</v>
      </c>
      <c r="H149" s="14">
        <v>4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18</v>
      </c>
      <c r="D151" s="14">
        <v>11</v>
      </c>
      <c r="E151" s="31">
        <v>0.63636363636363602</v>
      </c>
      <c r="F151" s="14">
        <v>0</v>
      </c>
      <c r="G151" s="14">
        <v>0</v>
      </c>
      <c r="H151" s="14">
        <v>5</v>
      </c>
      <c r="I151" s="14">
        <v>5</v>
      </c>
      <c r="J151" s="14">
        <v>0</v>
      </c>
      <c r="K151" s="14">
        <v>0</v>
      </c>
      <c r="L151" s="14">
        <v>0</v>
      </c>
      <c r="M151" s="14">
        <v>0</v>
      </c>
      <c r="N151" s="14">
        <v>18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1</v>
      </c>
      <c r="E153" s="31">
        <v>1</v>
      </c>
      <c r="F153" s="14">
        <v>0</v>
      </c>
      <c r="G153" s="14">
        <v>2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2</v>
      </c>
    </row>
    <row r="154" spans="1:16" x14ac:dyDescent="0.25">
      <c r="A154" s="30" t="s">
        <v>619</v>
      </c>
      <c r="B154" s="30" t="s">
        <v>620</v>
      </c>
      <c r="C154" s="14">
        <v>26</v>
      </c>
      <c r="D154" s="14">
        <v>19</v>
      </c>
      <c r="E154" s="31">
        <v>0.36842105263157898</v>
      </c>
      <c r="F154" s="14">
        <v>2</v>
      </c>
      <c r="G154" s="14">
        <v>3</v>
      </c>
      <c r="H154" s="14">
        <v>18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20</v>
      </c>
      <c r="O154" s="14">
        <v>0</v>
      </c>
      <c r="P154" s="24">
        <v>11</v>
      </c>
    </row>
    <row r="155" spans="1:16" ht="22.5" x14ac:dyDescent="0.25">
      <c r="A155" s="30" t="s">
        <v>621</v>
      </c>
      <c r="B155" s="30" t="s">
        <v>622</v>
      </c>
      <c r="C155" s="14">
        <v>45</v>
      </c>
      <c r="D155" s="14">
        <v>34</v>
      </c>
      <c r="E155" s="31">
        <v>0.32352941176470601</v>
      </c>
      <c r="F155" s="14">
        <v>4</v>
      </c>
      <c r="G155" s="14">
        <v>3</v>
      </c>
      <c r="H155" s="14">
        <v>16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4">
        <v>9</v>
      </c>
    </row>
    <row r="156" spans="1:16" x14ac:dyDescent="0.25">
      <c r="A156" s="182" t="s">
        <v>623</v>
      </c>
      <c r="B156" s="183"/>
      <c r="C156" s="27">
        <v>64</v>
      </c>
      <c r="D156" s="27">
        <v>60</v>
      </c>
      <c r="E156" s="28">
        <v>6.6666666666666693E-2</v>
      </c>
      <c r="F156" s="27">
        <v>1</v>
      </c>
      <c r="G156" s="27">
        <v>0</v>
      </c>
      <c r="H156" s="27">
        <v>10</v>
      </c>
      <c r="I156" s="27">
        <v>2</v>
      </c>
      <c r="J156" s="27">
        <v>1</v>
      </c>
      <c r="K156" s="27">
        <v>5</v>
      </c>
      <c r="L156" s="27">
        <v>0</v>
      </c>
      <c r="M156" s="27">
        <v>0</v>
      </c>
      <c r="N156" s="27">
        <v>54</v>
      </c>
      <c r="O156" s="27">
        <v>4</v>
      </c>
      <c r="P156" s="29">
        <v>8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4</v>
      </c>
      <c r="D160" s="14">
        <v>1</v>
      </c>
      <c r="E160" s="31">
        <v>3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8</v>
      </c>
      <c r="D161" s="14">
        <v>11</v>
      </c>
      <c r="E161" s="31">
        <v>-0.27272727272727298</v>
      </c>
      <c r="F161" s="14">
        <v>1</v>
      </c>
      <c r="G161" s="14">
        <v>0</v>
      </c>
      <c r="H161" s="14">
        <v>2</v>
      </c>
      <c r="I161" s="14">
        <v>0</v>
      </c>
      <c r="J161" s="14">
        <v>1</v>
      </c>
      <c r="K161" s="14">
        <v>5</v>
      </c>
      <c r="L161" s="14">
        <v>0</v>
      </c>
      <c r="M161" s="14">
        <v>0</v>
      </c>
      <c r="N161" s="14">
        <v>0</v>
      </c>
      <c r="O161" s="14">
        <v>3</v>
      </c>
      <c r="P161" s="24">
        <v>4</v>
      </c>
    </row>
    <row r="162" spans="1:16" x14ac:dyDescent="0.25">
      <c r="A162" s="30" t="s">
        <v>634</v>
      </c>
      <c r="B162" s="30" t="s">
        <v>635</v>
      </c>
      <c r="C162" s="14">
        <v>18</v>
      </c>
      <c r="D162" s="14">
        <v>13</v>
      </c>
      <c r="E162" s="31">
        <v>0.38461538461538503</v>
      </c>
      <c r="F162" s="14">
        <v>0</v>
      </c>
      <c r="G162" s="14">
        <v>0</v>
      </c>
      <c r="H162" s="14">
        <v>4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54</v>
      </c>
      <c r="O162" s="14">
        <v>0</v>
      </c>
      <c r="P162" s="24">
        <v>3</v>
      </c>
    </row>
    <row r="163" spans="1:16" ht="22.5" x14ac:dyDescent="0.25">
      <c r="A163" s="30" t="s">
        <v>636</v>
      </c>
      <c r="B163" s="30" t="s">
        <v>637</v>
      </c>
      <c r="C163" s="14">
        <v>11</v>
      </c>
      <c r="D163" s="14">
        <v>8</v>
      </c>
      <c r="E163" s="31">
        <v>0.375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3</v>
      </c>
      <c r="D164" s="14">
        <v>12</v>
      </c>
      <c r="E164" s="31">
        <v>-0.75</v>
      </c>
      <c r="F164" s="14">
        <v>0</v>
      </c>
      <c r="G164" s="14">
        <v>0</v>
      </c>
      <c r="H164" s="14">
        <v>3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20</v>
      </c>
      <c r="D165" s="14">
        <v>15</v>
      </c>
      <c r="E165" s="31">
        <v>0.33333333333333298</v>
      </c>
      <c r="F165" s="14">
        <v>0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1</v>
      </c>
      <c r="P165" s="24">
        <v>1</v>
      </c>
    </row>
    <row r="166" spans="1:16" x14ac:dyDescent="0.25">
      <c r="A166" s="182" t="s">
        <v>642</v>
      </c>
      <c r="B166" s="183"/>
      <c r="C166" s="27">
        <v>473</v>
      </c>
      <c r="D166" s="27">
        <v>510</v>
      </c>
      <c r="E166" s="28">
        <v>-7.2549019607843102E-2</v>
      </c>
      <c r="F166" s="27">
        <v>9</v>
      </c>
      <c r="G166" s="27">
        <v>3</v>
      </c>
      <c r="H166" s="27">
        <v>421</v>
      </c>
      <c r="I166" s="27">
        <v>315</v>
      </c>
      <c r="J166" s="27">
        <v>1</v>
      </c>
      <c r="K166" s="27">
        <v>2</v>
      </c>
      <c r="L166" s="27">
        <v>2</v>
      </c>
      <c r="M166" s="27">
        <v>2</v>
      </c>
      <c r="N166" s="27">
        <v>5</v>
      </c>
      <c r="O166" s="27">
        <v>64</v>
      </c>
      <c r="P166" s="29">
        <v>272</v>
      </c>
    </row>
    <row r="167" spans="1:16" ht="22.5" x14ac:dyDescent="0.25">
      <c r="A167" s="30" t="s">
        <v>643</v>
      </c>
      <c r="B167" s="30" t="s">
        <v>644</v>
      </c>
      <c r="C167" s="14">
        <v>22</v>
      </c>
      <c r="D167" s="14">
        <v>65</v>
      </c>
      <c r="E167" s="31">
        <v>-0.66153846153846196</v>
      </c>
      <c r="F167" s="14">
        <v>0</v>
      </c>
      <c r="G167" s="14">
        <v>0</v>
      </c>
      <c r="H167" s="14">
        <v>15</v>
      </c>
      <c r="I167" s="14">
        <v>2</v>
      </c>
      <c r="J167" s="14">
        <v>1</v>
      </c>
      <c r="K167" s="14">
        <v>0</v>
      </c>
      <c r="L167" s="14">
        <v>0</v>
      </c>
      <c r="M167" s="14">
        <v>0</v>
      </c>
      <c r="N167" s="14">
        <v>1</v>
      </c>
      <c r="O167" s="14">
        <v>5</v>
      </c>
      <c r="P167" s="24">
        <v>2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1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3</v>
      </c>
      <c r="E171" s="31">
        <v>-1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117</v>
      </c>
      <c r="D173" s="14">
        <v>110</v>
      </c>
      <c r="E173" s="31">
        <v>6.3636363636363602E-2</v>
      </c>
      <c r="F173" s="14">
        <v>2</v>
      </c>
      <c r="G173" s="14">
        <v>2</v>
      </c>
      <c r="H173" s="14">
        <v>109</v>
      </c>
      <c r="I173" s="14">
        <v>69</v>
      </c>
      <c r="J173" s="14">
        <v>0</v>
      </c>
      <c r="K173" s="14">
        <v>2</v>
      </c>
      <c r="L173" s="14">
        <v>1</v>
      </c>
      <c r="M173" s="14">
        <v>1</v>
      </c>
      <c r="N173" s="14">
        <v>1</v>
      </c>
      <c r="O173" s="14">
        <v>27</v>
      </c>
      <c r="P173" s="24">
        <v>88</v>
      </c>
    </row>
    <row r="174" spans="1:16" ht="22.5" x14ac:dyDescent="0.25">
      <c r="A174" s="30" t="s">
        <v>657</v>
      </c>
      <c r="B174" s="30" t="s">
        <v>658</v>
      </c>
      <c r="C174" s="14">
        <v>285</v>
      </c>
      <c r="D174" s="14">
        <v>294</v>
      </c>
      <c r="E174" s="31">
        <v>-3.06122448979592E-2</v>
      </c>
      <c r="F174" s="14">
        <v>7</v>
      </c>
      <c r="G174" s="14">
        <v>1</v>
      </c>
      <c r="H174" s="14">
        <v>277</v>
      </c>
      <c r="I174" s="14">
        <v>204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22</v>
      </c>
      <c r="P174" s="24">
        <v>167</v>
      </c>
    </row>
    <row r="175" spans="1:16" x14ac:dyDescent="0.25">
      <c r="A175" s="30" t="s">
        <v>659</v>
      </c>
      <c r="B175" s="30" t="s">
        <v>660</v>
      </c>
      <c r="C175" s="14">
        <v>46</v>
      </c>
      <c r="D175" s="14">
        <v>37</v>
      </c>
      <c r="E175" s="31">
        <v>0.24324324324324301</v>
      </c>
      <c r="F175" s="14">
        <v>0</v>
      </c>
      <c r="G175" s="14">
        <v>0</v>
      </c>
      <c r="H175" s="14">
        <v>18</v>
      </c>
      <c r="I175" s="14">
        <v>39</v>
      </c>
      <c r="J175" s="14">
        <v>0</v>
      </c>
      <c r="K175" s="14">
        <v>0</v>
      </c>
      <c r="L175" s="14">
        <v>1</v>
      </c>
      <c r="M175" s="14">
        <v>1</v>
      </c>
      <c r="N175" s="14">
        <v>2</v>
      </c>
      <c r="O175" s="14">
        <v>10</v>
      </c>
      <c r="P175" s="24">
        <v>13</v>
      </c>
    </row>
    <row r="176" spans="1:16" ht="22.5" x14ac:dyDescent="0.25">
      <c r="A176" s="30" t="s">
        <v>661</v>
      </c>
      <c r="B176" s="30" t="s">
        <v>662</v>
      </c>
      <c r="C176" s="14">
        <v>2</v>
      </c>
      <c r="D176" s="14">
        <v>1</v>
      </c>
      <c r="E176" s="31">
        <v>1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2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2" t="s">
        <v>665</v>
      </c>
      <c r="B178" s="183"/>
      <c r="C178" s="27">
        <v>1303</v>
      </c>
      <c r="D178" s="27">
        <v>1172</v>
      </c>
      <c r="E178" s="28">
        <v>0.111774744027304</v>
      </c>
      <c r="F178" s="27">
        <v>3068</v>
      </c>
      <c r="G178" s="27">
        <v>2733</v>
      </c>
      <c r="H178" s="27">
        <v>1112</v>
      </c>
      <c r="I178" s="27">
        <v>1008</v>
      </c>
      <c r="J178" s="27">
        <v>0</v>
      </c>
      <c r="K178" s="27">
        <v>1</v>
      </c>
      <c r="L178" s="27">
        <v>0</v>
      </c>
      <c r="M178" s="27">
        <v>0</v>
      </c>
      <c r="N178" s="27">
        <v>25</v>
      </c>
      <c r="O178" s="27">
        <v>3</v>
      </c>
      <c r="P178" s="29">
        <v>4176</v>
      </c>
    </row>
    <row r="179" spans="1:16" ht="22.5" x14ac:dyDescent="0.25">
      <c r="A179" s="30" t="s">
        <v>666</v>
      </c>
      <c r="B179" s="30" t="s">
        <v>667</v>
      </c>
      <c r="C179" s="14">
        <v>13</v>
      </c>
      <c r="D179" s="14">
        <v>5</v>
      </c>
      <c r="E179" s="31">
        <v>1.6</v>
      </c>
      <c r="F179" s="14">
        <v>8</v>
      </c>
      <c r="G179" s="14">
        <v>8</v>
      </c>
      <c r="H179" s="14">
        <v>4</v>
      </c>
      <c r="I179" s="14">
        <v>6</v>
      </c>
      <c r="J179" s="14">
        <v>0</v>
      </c>
      <c r="K179" s="14">
        <v>0</v>
      </c>
      <c r="L179" s="14">
        <v>0</v>
      </c>
      <c r="M179" s="14">
        <v>0</v>
      </c>
      <c r="N179" s="14">
        <v>2</v>
      </c>
      <c r="O179" s="14">
        <v>0</v>
      </c>
      <c r="P179" s="24">
        <v>7</v>
      </c>
    </row>
    <row r="180" spans="1:16" ht="22.5" x14ac:dyDescent="0.25">
      <c r="A180" s="30" t="s">
        <v>668</v>
      </c>
      <c r="B180" s="30" t="s">
        <v>669</v>
      </c>
      <c r="C180" s="14">
        <v>490</v>
      </c>
      <c r="D180" s="14">
        <v>365</v>
      </c>
      <c r="E180" s="31">
        <v>0.34246575342465801</v>
      </c>
      <c r="F180" s="14">
        <v>1601</v>
      </c>
      <c r="G180" s="14">
        <v>1365</v>
      </c>
      <c r="H180" s="14">
        <v>395</v>
      </c>
      <c r="I180" s="14">
        <v>324</v>
      </c>
      <c r="J180" s="14">
        <v>0</v>
      </c>
      <c r="K180" s="14">
        <v>0</v>
      </c>
      <c r="L180" s="14">
        <v>0</v>
      </c>
      <c r="M180" s="14">
        <v>0</v>
      </c>
      <c r="N180" s="14">
        <v>3</v>
      </c>
      <c r="O180" s="14">
        <v>0</v>
      </c>
      <c r="P180" s="24">
        <v>2016</v>
      </c>
    </row>
    <row r="181" spans="1:16" x14ac:dyDescent="0.25">
      <c r="A181" s="30" t="s">
        <v>670</v>
      </c>
      <c r="B181" s="30" t="s">
        <v>671</v>
      </c>
      <c r="C181" s="14">
        <v>61</v>
      </c>
      <c r="D181" s="14">
        <v>73</v>
      </c>
      <c r="E181" s="31">
        <v>-0.164383561643836</v>
      </c>
      <c r="F181" s="14">
        <v>30</v>
      </c>
      <c r="G181" s="14">
        <v>34</v>
      </c>
      <c r="H181" s="14">
        <v>55</v>
      </c>
      <c r="I181" s="14">
        <v>65</v>
      </c>
      <c r="J181" s="14">
        <v>0</v>
      </c>
      <c r="K181" s="14">
        <v>1</v>
      </c>
      <c r="L181" s="14">
        <v>0</v>
      </c>
      <c r="M181" s="14">
        <v>0</v>
      </c>
      <c r="N181" s="14">
        <v>2</v>
      </c>
      <c r="O181" s="14">
        <v>1</v>
      </c>
      <c r="P181" s="24">
        <v>110</v>
      </c>
    </row>
    <row r="182" spans="1:16" ht="22.5" x14ac:dyDescent="0.25">
      <c r="A182" s="30" t="s">
        <v>672</v>
      </c>
      <c r="B182" s="30" t="s">
        <v>673</v>
      </c>
      <c r="C182" s="14">
        <v>3</v>
      </c>
      <c r="D182" s="14">
        <v>3</v>
      </c>
      <c r="E182" s="31">
        <v>0</v>
      </c>
      <c r="F182" s="14">
        <v>4</v>
      </c>
      <c r="G182" s="14">
        <v>3</v>
      </c>
      <c r="H182" s="14">
        <v>4</v>
      </c>
      <c r="I182" s="14">
        <v>4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3</v>
      </c>
    </row>
    <row r="183" spans="1:16" ht="22.5" x14ac:dyDescent="0.25">
      <c r="A183" s="30" t="s">
        <v>674</v>
      </c>
      <c r="B183" s="30" t="s">
        <v>675</v>
      </c>
      <c r="C183" s="14">
        <v>3</v>
      </c>
      <c r="D183" s="14">
        <v>12</v>
      </c>
      <c r="E183" s="31">
        <v>-0.75</v>
      </c>
      <c r="F183" s="14">
        <v>13</v>
      </c>
      <c r="G183" s="14">
        <v>31</v>
      </c>
      <c r="H183" s="14">
        <v>5</v>
      </c>
      <c r="I183" s="14">
        <v>26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78</v>
      </c>
    </row>
    <row r="184" spans="1:16" ht="22.5" x14ac:dyDescent="0.25">
      <c r="A184" s="30" t="s">
        <v>676</v>
      </c>
      <c r="B184" s="30" t="s">
        <v>677</v>
      </c>
      <c r="C184" s="14">
        <v>710</v>
      </c>
      <c r="D184" s="14">
        <v>705</v>
      </c>
      <c r="E184" s="31">
        <v>7.09219858156028E-3</v>
      </c>
      <c r="F184" s="14">
        <v>1412</v>
      </c>
      <c r="G184" s="14">
        <v>1291</v>
      </c>
      <c r="H184" s="14">
        <v>649</v>
      </c>
      <c r="I184" s="14">
        <v>583</v>
      </c>
      <c r="J184" s="14">
        <v>0</v>
      </c>
      <c r="K184" s="14">
        <v>0</v>
      </c>
      <c r="L184" s="14">
        <v>0</v>
      </c>
      <c r="M184" s="14">
        <v>0</v>
      </c>
      <c r="N184" s="14">
        <v>18</v>
      </c>
      <c r="O184" s="14">
        <v>2</v>
      </c>
      <c r="P184" s="24">
        <v>1962</v>
      </c>
    </row>
    <row r="185" spans="1:16" ht="22.5" x14ac:dyDescent="0.25">
      <c r="A185" s="30" t="s">
        <v>678</v>
      </c>
      <c r="B185" s="30" t="s">
        <v>679</v>
      </c>
      <c r="C185" s="14">
        <v>23</v>
      </c>
      <c r="D185" s="14">
        <v>9</v>
      </c>
      <c r="E185" s="31">
        <v>1.55555555555556</v>
      </c>
      <c r="F185" s="14">
        <v>0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2" t="s">
        <v>680</v>
      </c>
      <c r="B186" s="183"/>
      <c r="C186" s="27">
        <v>341</v>
      </c>
      <c r="D186" s="27">
        <v>261</v>
      </c>
      <c r="E186" s="28">
        <v>0.30651340996168602</v>
      </c>
      <c r="F186" s="27">
        <v>29</v>
      </c>
      <c r="G186" s="27">
        <v>30</v>
      </c>
      <c r="H186" s="27">
        <v>210</v>
      </c>
      <c r="I186" s="27">
        <v>159</v>
      </c>
      <c r="J186" s="27">
        <v>0</v>
      </c>
      <c r="K186" s="27">
        <v>0</v>
      </c>
      <c r="L186" s="27">
        <v>1</v>
      </c>
      <c r="M186" s="27">
        <v>2</v>
      </c>
      <c r="N186" s="27">
        <v>25</v>
      </c>
      <c r="O186" s="27">
        <v>0</v>
      </c>
      <c r="P186" s="29">
        <v>162</v>
      </c>
    </row>
    <row r="187" spans="1:16" x14ac:dyDescent="0.25">
      <c r="A187" s="30" t="s">
        <v>681</v>
      </c>
      <c r="B187" s="30" t="s">
        <v>682</v>
      </c>
      <c r="C187" s="14">
        <v>8</v>
      </c>
      <c r="D187" s="14">
        <v>14</v>
      </c>
      <c r="E187" s="31">
        <v>-0.42857142857142799</v>
      </c>
      <c r="F187" s="14">
        <v>0</v>
      </c>
      <c r="G187" s="14">
        <v>0</v>
      </c>
      <c r="H187" s="14">
        <v>5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2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5</v>
      </c>
      <c r="E188" s="31">
        <v>-1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143</v>
      </c>
      <c r="D189" s="14">
        <v>87</v>
      </c>
      <c r="E189" s="31">
        <v>0.64367816091954</v>
      </c>
      <c r="F189" s="14">
        <v>19</v>
      </c>
      <c r="G189" s="14">
        <v>19</v>
      </c>
      <c r="H189" s="14">
        <v>107</v>
      </c>
      <c r="I189" s="14">
        <v>62</v>
      </c>
      <c r="J189" s="14">
        <v>0</v>
      </c>
      <c r="K189" s="14">
        <v>0</v>
      </c>
      <c r="L189" s="14">
        <v>1</v>
      </c>
      <c r="M189" s="14">
        <v>0</v>
      </c>
      <c r="N189" s="14">
        <v>12</v>
      </c>
      <c r="O189" s="14">
        <v>0</v>
      </c>
      <c r="P189" s="24">
        <v>70</v>
      </c>
    </row>
    <row r="190" spans="1:16" ht="22.5" x14ac:dyDescent="0.25">
      <c r="A190" s="30" t="s">
        <v>687</v>
      </c>
      <c r="B190" s="30" t="s">
        <v>688</v>
      </c>
      <c r="C190" s="14">
        <v>3</v>
      </c>
      <c r="D190" s="14">
        <v>3</v>
      </c>
      <c r="E190" s="31">
        <v>0</v>
      </c>
      <c r="F190" s="14"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20</v>
      </c>
      <c r="D191" s="14">
        <v>22</v>
      </c>
      <c r="E191" s="31">
        <v>-9.0909090909090898E-2</v>
      </c>
      <c r="F191" s="14">
        <v>4</v>
      </c>
      <c r="G191" s="14">
        <v>7</v>
      </c>
      <c r="H191" s="14">
        <v>28</v>
      </c>
      <c r="I191" s="14">
        <v>72</v>
      </c>
      <c r="J191" s="14">
        <v>0</v>
      </c>
      <c r="K191" s="14">
        <v>0</v>
      </c>
      <c r="L191" s="14">
        <v>0</v>
      </c>
      <c r="M191" s="14">
        <v>2</v>
      </c>
      <c r="N191" s="14">
        <v>3</v>
      </c>
      <c r="O191" s="14">
        <v>0</v>
      </c>
      <c r="P191" s="24">
        <v>61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77</v>
      </c>
      <c r="D193" s="14">
        <v>41</v>
      </c>
      <c r="E193" s="31">
        <v>0.87804878048780499</v>
      </c>
      <c r="F193" s="14">
        <v>1</v>
      </c>
      <c r="G193" s="14">
        <v>2</v>
      </c>
      <c r="H193" s="14">
        <v>48</v>
      </c>
      <c r="I193" s="14">
        <v>11</v>
      </c>
      <c r="J193" s="14">
        <v>0</v>
      </c>
      <c r="K193" s="14">
        <v>0</v>
      </c>
      <c r="L193" s="14">
        <v>0</v>
      </c>
      <c r="M193" s="14">
        <v>0</v>
      </c>
      <c r="N193" s="14">
        <v>7</v>
      </c>
      <c r="O193" s="14">
        <v>0</v>
      </c>
      <c r="P193" s="24">
        <v>18</v>
      </c>
    </row>
    <row r="194" spans="1:16" x14ac:dyDescent="0.25">
      <c r="A194" s="30" t="s">
        <v>695</v>
      </c>
      <c r="B194" s="30" t="s">
        <v>696</v>
      </c>
      <c r="C194" s="14">
        <v>17</v>
      </c>
      <c r="D194" s="14">
        <v>4</v>
      </c>
      <c r="E194" s="31">
        <v>3.25</v>
      </c>
      <c r="F194" s="14">
        <v>1</v>
      </c>
      <c r="G194" s="14">
        <v>0</v>
      </c>
      <c r="H194" s="14">
        <v>9</v>
      </c>
      <c r="I194" s="14">
        <v>6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3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1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2</v>
      </c>
      <c r="D196" s="14">
        <v>1</v>
      </c>
      <c r="E196" s="31">
        <v>1</v>
      </c>
      <c r="F196" s="14">
        <v>2</v>
      </c>
      <c r="G196" s="14">
        <v>2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5</v>
      </c>
    </row>
    <row r="197" spans="1:16" x14ac:dyDescent="0.25">
      <c r="A197" s="30" t="s">
        <v>701</v>
      </c>
      <c r="B197" s="30" t="s">
        <v>702</v>
      </c>
      <c r="C197" s="14">
        <v>58</v>
      </c>
      <c r="D197" s="14">
        <v>69</v>
      </c>
      <c r="E197" s="31">
        <v>-0.15942028985507201</v>
      </c>
      <c r="F197" s="14">
        <v>0</v>
      </c>
      <c r="G197" s="14">
        <v>0</v>
      </c>
      <c r="H197" s="14">
        <v>10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4">
        <v>2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6</v>
      </c>
      <c r="E198" s="31">
        <v>-0.83333333333333304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12</v>
      </c>
      <c r="D199" s="14">
        <v>9</v>
      </c>
      <c r="E199" s="31">
        <v>0.33333333333333298</v>
      </c>
      <c r="F199" s="14">
        <v>0</v>
      </c>
      <c r="G199" s="14">
        <v>0</v>
      </c>
      <c r="H199" s="14">
        <v>2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1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2" t="s">
        <v>709</v>
      </c>
      <c r="B201" s="183"/>
      <c r="C201" s="27">
        <v>171</v>
      </c>
      <c r="D201" s="27">
        <v>257</v>
      </c>
      <c r="E201" s="28">
        <v>-0.33463035019455301</v>
      </c>
      <c r="F201" s="27">
        <v>34</v>
      </c>
      <c r="G201" s="27">
        <v>27</v>
      </c>
      <c r="H201" s="27">
        <v>106</v>
      </c>
      <c r="I201" s="27">
        <v>163</v>
      </c>
      <c r="J201" s="27">
        <v>0</v>
      </c>
      <c r="K201" s="27">
        <v>0</v>
      </c>
      <c r="L201" s="27">
        <v>0</v>
      </c>
      <c r="M201" s="27">
        <v>3</v>
      </c>
      <c r="N201" s="27">
        <v>35</v>
      </c>
      <c r="O201" s="27">
        <v>0</v>
      </c>
      <c r="P201" s="29">
        <v>106</v>
      </c>
    </row>
    <row r="202" spans="1:16" x14ac:dyDescent="0.25">
      <c r="A202" s="30" t="s">
        <v>710</v>
      </c>
      <c r="B202" s="30" t="s">
        <v>711</v>
      </c>
      <c r="C202" s="14">
        <v>37</v>
      </c>
      <c r="D202" s="14">
        <v>38</v>
      </c>
      <c r="E202" s="31">
        <v>-2.6315789473684199E-2</v>
      </c>
      <c r="F202" s="14">
        <v>0</v>
      </c>
      <c r="G202" s="14">
        <v>0</v>
      </c>
      <c r="H202" s="14">
        <v>18</v>
      </c>
      <c r="I202" s="14">
        <v>23</v>
      </c>
      <c r="J202" s="14">
        <v>0</v>
      </c>
      <c r="K202" s="14">
        <v>0</v>
      </c>
      <c r="L202" s="14">
        <v>0</v>
      </c>
      <c r="M202" s="14">
        <v>0</v>
      </c>
      <c r="N202" s="14">
        <v>17</v>
      </c>
      <c r="O202" s="14">
        <v>0</v>
      </c>
      <c r="P202" s="24">
        <v>2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4</v>
      </c>
      <c r="J204" s="14">
        <v>0</v>
      </c>
      <c r="K204" s="14">
        <v>0</v>
      </c>
      <c r="L204" s="14">
        <v>0</v>
      </c>
      <c r="M204" s="14">
        <v>0</v>
      </c>
      <c r="N204" s="14">
        <v>1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1</v>
      </c>
      <c r="D205" s="14">
        <v>1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115</v>
      </c>
      <c r="D206" s="14">
        <v>199</v>
      </c>
      <c r="E206" s="31">
        <v>-0.42211055276381898</v>
      </c>
      <c r="F206" s="14">
        <v>33</v>
      </c>
      <c r="G206" s="14">
        <v>27</v>
      </c>
      <c r="H206" s="14">
        <v>82</v>
      </c>
      <c r="I206" s="14">
        <v>107</v>
      </c>
      <c r="J206" s="14">
        <v>0</v>
      </c>
      <c r="K206" s="14">
        <v>0</v>
      </c>
      <c r="L206" s="14">
        <v>0</v>
      </c>
      <c r="M206" s="14">
        <v>0</v>
      </c>
      <c r="N206" s="14">
        <v>8</v>
      </c>
      <c r="O206" s="14">
        <v>0</v>
      </c>
      <c r="P206" s="24">
        <v>99</v>
      </c>
    </row>
    <row r="207" spans="1:16" ht="22.5" x14ac:dyDescent="0.25">
      <c r="A207" s="30" t="s">
        <v>720</v>
      </c>
      <c r="B207" s="30" t="s">
        <v>721</v>
      </c>
      <c r="C207" s="14">
        <v>2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3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4</v>
      </c>
      <c r="D212" s="14">
        <v>1</v>
      </c>
      <c r="E212" s="31">
        <v>3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3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3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5</v>
      </c>
      <c r="D214" s="14">
        <v>1</v>
      </c>
      <c r="E214" s="31">
        <v>4</v>
      </c>
      <c r="F214" s="14">
        <v>1</v>
      </c>
      <c r="G214" s="14">
        <v>0</v>
      </c>
      <c r="H214" s="14">
        <v>4</v>
      </c>
      <c r="I214" s="14">
        <v>21</v>
      </c>
      <c r="J214" s="14">
        <v>0</v>
      </c>
      <c r="K214" s="14">
        <v>0</v>
      </c>
      <c r="L214" s="14">
        <v>0</v>
      </c>
      <c r="M214" s="14">
        <v>2</v>
      </c>
      <c r="N214" s="14">
        <v>4</v>
      </c>
      <c r="O214" s="14">
        <v>0</v>
      </c>
      <c r="P214" s="24">
        <v>4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1</v>
      </c>
      <c r="D218" s="14">
        <v>13</v>
      </c>
      <c r="E218" s="31">
        <v>-0.92307692307692302</v>
      </c>
      <c r="F218" s="14">
        <v>0</v>
      </c>
      <c r="G218" s="14">
        <v>0</v>
      </c>
      <c r="H218" s="14">
        <v>1</v>
      </c>
      <c r="I218" s="14">
        <v>3</v>
      </c>
      <c r="J218" s="14">
        <v>0</v>
      </c>
      <c r="K218" s="14">
        <v>0</v>
      </c>
      <c r="L218" s="14">
        <v>0</v>
      </c>
      <c r="M218" s="14">
        <v>0</v>
      </c>
      <c r="N218" s="14">
        <v>1</v>
      </c>
      <c r="O218" s="14">
        <v>0</v>
      </c>
      <c r="P218" s="24">
        <v>1</v>
      </c>
    </row>
    <row r="219" spans="1:16" ht="22.5" x14ac:dyDescent="0.25">
      <c r="A219" s="30" t="s">
        <v>744</v>
      </c>
      <c r="B219" s="30" t="s">
        <v>745</v>
      </c>
      <c r="C219" s="14">
        <v>1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1</v>
      </c>
      <c r="D222" s="14">
        <v>3</v>
      </c>
      <c r="E222" s="31">
        <v>-0.66666666666666696</v>
      </c>
      <c r="F222" s="14">
        <v>0</v>
      </c>
      <c r="G222" s="14">
        <v>0</v>
      </c>
      <c r="H222" s="14">
        <v>1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2" t="s">
        <v>752</v>
      </c>
      <c r="B223" s="183"/>
      <c r="C223" s="27">
        <v>1100</v>
      </c>
      <c r="D223" s="27">
        <v>899</v>
      </c>
      <c r="E223" s="28">
        <v>0.223581757508343</v>
      </c>
      <c r="F223" s="27">
        <v>287</v>
      </c>
      <c r="G223" s="27">
        <v>195</v>
      </c>
      <c r="H223" s="27">
        <v>670</v>
      </c>
      <c r="I223" s="27">
        <v>484</v>
      </c>
      <c r="J223" s="27">
        <v>0</v>
      </c>
      <c r="K223" s="27">
        <v>2</v>
      </c>
      <c r="L223" s="27">
        <v>0</v>
      </c>
      <c r="M223" s="27">
        <v>1</v>
      </c>
      <c r="N223" s="27">
        <v>7</v>
      </c>
      <c r="O223" s="27">
        <v>30</v>
      </c>
      <c r="P223" s="29">
        <v>717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2</v>
      </c>
      <c r="E224" s="31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1</v>
      </c>
      <c r="E226" s="31">
        <v>-1</v>
      </c>
      <c r="F226" s="14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1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1</v>
      </c>
      <c r="E229" s="31">
        <v>-1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4">
        <v>2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8</v>
      </c>
      <c r="E230" s="31">
        <v>-0.875</v>
      </c>
      <c r="F230" s="14">
        <v>0</v>
      </c>
      <c r="G230" s="14">
        <v>0</v>
      </c>
      <c r="H230" s="14">
        <v>3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2</v>
      </c>
    </row>
    <row r="231" spans="1:16" x14ac:dyDescent="0.25">
      <c r="A231" s="30" t="s">
        <v>767</v>
      </c>
      <c r="B231" s="30" t="s">
        <v>768</v>
      </c>
      <c r="C231" s="14">
        <v>39</v>
      </c>
      <c r="D231" s="14">
        <v>34</v>
      </c>
      <c r="E231" s="31">
        <v>0.14705882352941199</v>
      </c>
      <c r="F231" s="14">
        <v>2</v>
      </c>
      <c r="G231" s="14">
        <v>2</v>
      </c>
      <c r="H231" s="14">
        <v>10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3</v>
      </c>
    </row>
    <row r="232" spans="1:16" x14ac:dyDescent="0.25">
      <c r="A232" s="30" t="s">
        <v>769</v>
      </c>
      <c r="B232" s="30" t="s">
        <v>770</v>
      </c>
      <c r="C232" s="14">
        <v>83</v>
      </c>
      <c r="D232" s="14">
        <v>93</v>
      </c>
      <c r="E232" s="31">
        <v>-0.10752688172043</v>
      </c>
      <c r="F232" s="14">
        <v>19</v>
      </c>
      <c r="G232" s="14">
        <v>21</v>
      </c>
      <c r="H232" s="14">
        <v>49</v>
      </c>
      <c r="I232" s="14">
        <v>18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61</v>
      </c>
    </row>
    <row r="233" spans="1:16" x14ac:dyDescent="0.25">
      <c r="A233" s="30" t="s">
        <v>771</v>
      </c>
      <c r="B233" s="30" t="s">
        <v>772</v>
      </c>
      <c r="C233" s="14">
        <v>31</v>
      </c>
      <c r="D233" s="14">
        <v>29</v>
      </c>
      <c r="E233" s="31">
        <v>6.8965517241379296E-2</v>
      </c>
      <c r="F233" s="14">
        <v>0</v>
      </c>
      <c r="G233" s="14">
        <v>0</v>
      </c>
      <c r="H233" s="14">
        <v>11</v>
      </c>
      <c r="I233" s="14">
        <v>8</v>
      </c>
      <c r="J233" s="14">
        <v>0</v>
      </c>
      <c r="K233" s="14">
        <v>0</v>
      </c>
      <c r="L233" s="14">
        <v>0</v>
      </c>
      <c r="M233" s="14">
        <v>0</v>
      </c>
      <c r="N233" s="14">
        <v>4</v>
      </c>
      <c r="O233" s="14">
        <v>0</v>
      </c>
      <c r="P233" s="24">
        <v>8</v>
      </c>
    </row>
    <row r="234" spans="1:16" ht="22.5" x14ac:dyDescent="0.25">
      <c r="A234" s="30" t="s">
        <v>773</v>
      </c>
      <c r="B234" s="30" t="s">
        <v>774</v>
      </c>
      <c r="C234" s="14">
        <v>37</v>
      </c>
      <c r="D234" s="14">
        <v>9</v>
      </c>
      <c r="E234" s="31">
        <v>3.1111111111111098</v>
      </c>
      <c r="F234" s="14">
        <v>0</v>
      </c>
      <c r="G234" s="14">
        <v>0</v>
      </c>
      <c r="H234" s="14">
        <v>3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2</v>
      </c>
    </row>
    <row r="235" spans="1:16" ht="33.75" x14ac:dyDescent="0.25">
      <c r="A235" s="30" t="s">
        <v>775</v>
      </c>
      <c r="B235" s="30" t="s">
        <v>776</v>
      </c>
      <c r="C235" s="14">
        <v>8</v>
      </c>
      <c r="D235" s="14">
        <v>11</v>
      </c>
      <c r="E235" s="31">
        <v>-0.27272727272727298</v>
      </c>
      <c r="F235" s="14">
        <v>1</v>
      </c>
      <c r="G235" s="14">
        <v>0</v>
      </c>
      <c r="H235" s="14">
        <v>6</v>
      </c>
      <c r="I235" s="14">
        <v>17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7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6</v>
      </c>
      <c r="E236" s="31">
        <v>-0.83333333333333304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2</v>
      </c>
      <c r="E237" s="31">
        <v>-1</v>
      </c>
      <c r="F237" s="14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894</v>
      </c>
      <c r="D238" s="14">
        <v>703</v>
      </c>
      <c r="E238" s="31">
        <v>0.27169274537695598</v>
      </c>
      <c r="F238" s="14">
        <v>264</v>
      </c>
      <c r="G238" s="14">
        <v>171</v>
      </c>
      <c r="H238" s="14">
        <v>582</v>
      </c>
      <c r="I238" s="14">
        <v>421</v>
      </c>
      <c r="J238" s="14">
        <v>0</v>
      </c>
      <c r="K238" s="14">
        <v>2</v>
      </c>
      <c r="L238" s="14">
        <v>0</v>
      </c>
      <c r="M238" s="14">
        <v>0</v>
      </c>
      <c r="N238" s="14">
        <v>0</v>
      </c>
      <c r="O238" s="14">
        <v>30</v>
      </c>
      <c r="P238" s="24">
        <v>631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3</v>
      </c>
      <c r="D242" s="14">
        <v>0</v>
      </c>
      <c r="E242" s="31">
        <v>0</v>
      </c>
      <c r="F242" s="14">
        <v>1</v>
      </c>
      <c r="G242" s="14">
        <v>1</v>
      </c>
      <c r="H242" s="14">
        <v>3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2" t="s">
        <v>793</v>
      </c>
      <c r="B244" s="183"/>
      <c r="C244" s="27">
        <v>18</v>
      </c>
      <c r="D244" s="27">
        <v>22</v>
      </c>
      <c r="E244" s="28">
        <v>-0.18181818181818199</v>
      </c>
      <c r="F244" s="27">
        <v>1</v>
      </c>
      <c r="G244" s="27">
        <v>2</v>
      </c>
      <c r="H244" s="27">
        <v>3</v>
      </c>
      <c r="I244" s="27">
        <v>5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3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1</v>
      </c>
      <c r="E245" s="31">
        <v>-1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1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5</v>
      </c>
      <c r="D248" s="14">
        <v>11</v>
      </c>
      <c r="E248" s="31">
        <v>-0.54545454545454497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9</v>
      </c>
      <c r="D249" s="14">
        <v>3</v>
      </c>
      <c r="E249" s="31">
        <v>2</v>
      </c>
      <c r="F249" s="14">
        <v>1</v>
      </c>
      <c r="G249" s="14">
        <v>2</v>
      </c>
      <c r="H249" s="14">
        <v>3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2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3</v>
      </c>
      <c r="D255" s="14">
        <v>1</v>
      </c>
      <c r="E255" s="31">
        <v>2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1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1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4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1</v>
      </c>
      <c r="E263" s="31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1</v>
      </c>
      <c r="E267" s="31">
        <v>-1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2" t="s">
        <v>846</v>
      </c>
      <c r="B271" s="183"/>
      <c r="C271" s="27">
        <v>346</v>
      </c>
      <c r="D271" s="27">
        <v>418</v>
      </c>
      <c r="E271" s="28">
        <v>-0.17224880382775101</v>
      </c>
      <c r="F271" s="27">
        <v>206</v>
      </c>
      <c r="G271" s="27">
        <v>199</v>
      </c>
      <c r="H271" s="27">
        <v>358</v>
      </c>
      <c r="I271" s="27">
        <v>377</v>
      </c>
      <c r="J271" s="27">
        <v>1</v>
      </c>
      <c r="K271" s="27">
        <v>3</v>
      </c>
      <c r="L271" s="27">
        <v>1</v>
      </c>
      <c r="M271" s="27">
        <v>1</v>
      </c>
      <c r="N271" s="27">
        <v>2</v>
      </c>
      <c r="O271" s="27">
        <v>3</v>
      </c>
      <c r="P271" s="29">
        <v>589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190</v>
      </c>
      <c r="D273" s="14">
        <v>217</v>
      </c>
      <c r="E273" s="31">
        <v>-0.12442396313364</v>
      </c>
      <c r="F273" s="14">
        <v>139</v>
      </c>
      <c r="G273" s="14">
        <v>134</v>
      </c>
      <c r="H273" s="14">
        <v>236</v>
      </c>
      <c r="I273" s="14">
        <v>254</v>
      </c>
      <c r="J273" s="14">
        <v>0</v>
      </c>
      <c r="K273" s="14">
        <v>1</v>
      </c>
      <c r="L273" s="14">
        <v>1</v>
      </c>
      <c r="M273" s="14">
        <v>0</v>
      </c>
      <c r="N273" s="14">
        <v>0</v>
      </c>
      <c r="O273" s="14">
        <v>3</v>
      </c>
      <c r="P273" s="24">
        <v>367</v>
      </c>
    </row>
    <row r="274" spans="1:16" ht="33.75" x14ac:dyDescent="0.25">
      <c r="A274" s="30" t="s">
        <v>851</v>
      </c>
      <c r="B274" s="30" t="s">
        <v>852</v>
      </c>
      <c r="C274" s="14">
        <v>118</v>
      </c>
      <c r="D274" s="14">
        <v>147</v>
      </c>
      <c r="E274" s="31">
        <v>-0.19727891156462601</v>
      </c>
      <c r="F274" s="14">
        <v>64</v>
      </c>
      <c r="G274" s="14">
        <v>60</v>
      </c>
      <c r="H274" s="14">
        <v>81</v>
      </c>
      <c r="I274" s="14">
        <v>75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4">
        <v>161</v>
      </c>
    </row>
    <row r="275" spans="1:16" ht="22.5" x14ac:dyDescent="0.25">
      <c r="A275" s="30" t="s">
        <v>853</v>
      </c>
      <c r="B275" s="30" t="s">
        <v>854</v>
      </c>
      <c r="C275" s="14">
        <v>5</v>
      </c>
      <c r="D275" s="14">
        <v>1</v>
      </c>
      <c r="E275" s="31">
        <v>4</v>
      </c>
      <c r="F275" s="14">
        <v>1</v>
      </c>
      <c r="G275" s="14">
        <v>2</v>
      </c>
      <c r="H275" s="14">
        <v>3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12</v>
      </c>
    </row>
    <row r="276" spans="1:16" x14ac:dyDescent="0.25">
      <c r="A276" s="30" t="s">
        <v>855</v>
      </c>
      <c r="B276" s="30" t="s">
        <v>856</v>
      </c>
      <c r="C276" s="14">
        <v>9</v>
      </c>
      <c r="D276" s="14">
        <v>10</v>
      </c>
      <c r="E276" s="31">
        <v>-0.1</v>
      </c>
      <c r="F276" s="14">
        <v>0</v>
      </c>
      <c r="G276" s="14">
        <v>1</v>
      </c>
      <c r="H276" s="14">
        <v>6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7</v>
      </c>
    </row>
    <row r="277" spans="1:16" ht="22.5" x14ac:dyDescent="0.25">
      <c r="A277" s="30" t="s">
        <v>857</v>
      </c>
      <c r="B277" s="30" t="s">
        <v>858</v>
      </c>
      <c r="C277" s="14">
        <v>7</v>
      </c>
      <c r="D277" s="14">
        <v>15</v>
      </c>
      <c r="E277" s="31">
        <v>-0.53333333333333299</v>
      </c>
      <c r="F277" s="14">
        <v>0</v>
      </c>
      <c r="G277" s="14">
        <v>0</v>
      </c>
      <c r="H277" s="14">
        <v>11</v>
      </c>
      <c r="I277" s="14">
        <v>18</v>
      </c>
      <c r="J277" s="14">
        <v>1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16</v>
      </c>
    </row>
    <row r="278" spans="1:16" ht="22.5" x14ac:dyDescent="0.25">
      <c r="A278" s="30" t="s">
        <v>859</v>
      </c>
      <c r="B278" s="30" t="s">
        <v>860</v>
      </c>
      <c r="C278" s="14">
        <v>13</v>
      </c>
      <c r="D278" s="14">
        <v>22</v>
      </c>
      <c r="E278" s="31">
        <v>-0.40909090909090901</v>
      </c>
      <c r="F278" s="14">
        <v>1</v>
      </c>
      <c r="G278" s="14">
        <v>1</v>
      </c>
      <c r="H278" s="14">
        <v>16</v>
      </c>
      <c r="I278" s="14">
        <v>17</v>
      </c>
      <c r="J278" s="14">
        <v>0</v>
      </c>
      <c r="K278" s="14">
        <v>2</v>
      </c>
      <c r="L278" s="14">
        <v>0</v>
      </c>
      <c r="M278" s="14">
        <v>1</v>
      </c>
      <c r="N278" s="14">
        <v>0</v>
      </c>
      <c r="O278" s="14">
        <v>0</v>
      </c>
      <c r="P278" s="24">
        <v>22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1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1</v>
      </c>
      <c r="D289" s="14">
        <v>2</v>
      </c>
      <c r="E289" s="31">
        <v>-0.5</v>
      </c>
      <c r="F289" s="14">
        <v>0</v>
      </c>
      <c r="G289" s="14">
        <v>1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1</v>
      </c>
      <c r="D291" s="14">
        <v>0</v>
      </c>
      <c r="E291" s="31">
        <v>0</v>
      </c>
      <c r="F291" s="14">
        <v>0</v>
      </c>
      <c r="G291" s="14">
        <v>0</v>
      </c>
      <c r="H291" s="14">
        <v>1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4</v>
      </c>
      <c r="I294" s="14">
        <v>4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2</v>
      </c>
      <c r="D295" s="14">
        <v>3</v>
      </c>
      <c r="E295" s="31">
        <v>-0.33333333333333298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1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2" t="s">
        <v>905</v>
      </c>
      <c r="B301" s="183"/>
      <c r="C301" s="27">
        <v>1</v>
      </c>
      <c r="D301" s="27">
        <v>0</v>
      </c>
      <c r="E301" s="28">
        <v>0</v>
      </c>
      <c r="F301" s="27">
        <v>0</v>
      </c>
      <c r="G301" s="27">
        <v>1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1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1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2" t="s">
        <v>912</v>
      </c>
      <c r="B305" s="183"/>
      <c r="C305" s="27">
        <v>7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1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3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1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4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2" t="s">
        <v>925</v>
      </c>
      <c r="B312" s="183"/>
      <c r="C312" s="27">
        <v>22</v>
      </c>
      <c r="D312" s="27">
        <v>25</v>
      </c>
      <c r="E312" s="28">
        <v>-0.12</v>
      </c>
      <c r="F312" s="27">
        <v>0</v>
      </c>
      <c r="G312" s="27">
        <v>0</v>
      </c>
      <c r="H312" s="27">
        <v>19</v>
      </c>
      <c r="I312" s="27">
        <v>16</v>
      </c>
      <c r="J312" s="27">
        <v>0</v>
      </c>
      <c r="K312" s="27">
        <v>0</v>
      </c>
      <c r="L312" s="27">
        <v>0</v>
      </c>
      <c r="M312" s="27">
        <v>0</v>
      </c>
      <c r="N312" s="27">
        <v>1</v>
      </c>
      <c r="O312" s="27">
        <v>2</v>
      </c>
      <c r="P312" s="29">
        <v>10</v>
      </c>
    </row>
    <row r="313" spans="1:16" x14ac:dyDescent="0.25">
      <c r="A313" s="30" t="s">
        <v>926</v>
      </c>
      <c r="B313" s="30" t="s">
        <v>927</v>
      </c>
      <c r="C313" s="14">
        <v>21</v>
      </c>
      <c r="D313" s="14">
        <v>24</v>
      </c>
      <c r="E313" s="31">
        <v>-0.125</v>
      </c>
      <c r="F313" s="14">
        <v>0</v>
      </c>
      <c r="G313" s="14">
        <v>0</v>
      </c>
      <c r="H313" s="14">
        <v>19</v>
      </c>
      <c r="I313" s="14">
        <v>16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4">
        <v>10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1</v>
      </c>
      <c r="D315" s="14">
        <v>1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1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2" t="s">
        <v>936</v>
      </c>
      <c r="B318" s="183"/>
      <c r="C318" s="27">
        <v>3</v>
      </c>
      <c r="D318" s="27">
        <v>3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3</v>
      </c>
      <c r="D319" s="14">
        <v>3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2" t="s">
        <v>939</v>
      </c>
      <c r="B320" s="183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2" t="s">
        <v>944</v>
      </c>
      <c r="B323" s="183"/>
      <c r="C323" s="27">
        <v>31428</v>
      </c>
      <c r="D323" s="27">
        <v>27760</v>
      </c>
      <c r="E323" s="28">
        <v>0.13213256484149899</v>
      </c>
      <c r="F323" s="27">
        <v>428</v>
      </c>
      <c r="G323" s="27">
        <v>0</v>
      </c>
      <c r="H323" s="27">
        <v>827</v>
      </c>
      <c r="I323" s="27">
        <v>0</v>
      </c>
      <c r="J323" s="27">
        <v>0</v>
      </c>
      <c r="K323" s="27">
        <v>0</v>
      </c>
      <c r="L323" s="27">
        <v>2</v>
      </c>
      <c r="M323" s="27">
        <v>0</v>
      </c>
      <c r="N323" s="27">
        <v>29</v>
      </c>
      <c r="O323" s="27">
        <v>13</v>
      </c>
      <c r="P323" s="29">
        <v>7</v>
      </c>
    </row>
    <row r="324" spans="1:16" x14ac:dyDescent="0.25">
      <c r="A324" s="30" t="s">
        <v>945</v>
      </c>
      <c r="B324" s="30" t="s">
        <v>946</v>
      </c>
      <c r="C324" s="14">
        <v>31428</v>
      </c>
      <c r="D324" s="14">
        <v>27760</v>
      </c>
      <c r="E324" s="31">
        <v>0.13213256484149899</v>
      </c>
      <c r="F324" s="14">
        <v>428</v>
      </c>
      <c r="G324" s="14">
        <v>0</v>
      </c>
      <c r="H324" s="14">
        <v>827</v>
      </c>
      <c r="I324" s="14">
        <v>0</v>
      </c>
      <c r="J324" s="14">
        <v>0</v>
      </c>
      <c r="K324" s="14">
        <v>0</v>
      </c>
      <c r="L324" s="14">
        <v>2</v>
      </c>
      <c r="M324" s="14">
        <v>0</v>
      </c>
      <c r="N324" s="14">
        <v>29</v>
      </c>
      <c r="O324" s="14">
        <v>13</v>
      </c>
      <c r="P324" s="24">
        <v>7</v>
      </c>
    </row>
    <row r="325" spans="1:16" x14ac:dyDescent="0.25">
      <c r="A325" s="182" t="s">
        <v>947</v>
      </c>
      <c r="B325" s="183"/>
      <c r="C325" s="27">
        <v>0</v>
      </c>
      <c r="D325" s="27">
        <v>12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2</v>
      </c>
      <c r="E326" s="31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10</v>
      </c>
      <c r="E328" s="31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2" t="s">
        <v>970</v>
      </c>
      <c r="B337" s="183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2" t="s">
        <v>973</v>
      </c>
      <c r="B339" s="18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4" t="s">
        <v>976</v>
      </c>
      <c r="B341" s="185"/>
      <c r="C341" s="32">
        <v>67426</v>
      </c>
      <c r="D341" s="32">
        <v>59580</v>
      </c>
      <c r="E341" s="33">
        <v>0.13168848606915101</v>
      </c>
      <c r="F341" s="32">
        <v>6459</v>
      </c>
      <c r="G341" s="32">
        <v>4470</v>
      </c>
      <c r="H341" s="32">
        <v>9966</v>
      </c>
      <c r="I341" s="32">
        <v>7056</v>
      </c>
      <c r="J341" s="32">
        <v>74</v>
      </c>
      <c r="K341" s="32">
        <v>176</v>
      </c>
      <c r="L341" s="32">
        <v>22</v>
      </c>
      <c r="M341" s="32">
        <v>25</v>
      </c>
      <c r="N341" s="32">
        <v>917</v>
      </c>
      <c r="O341" s="32">
        <v>387</v>
      </c>
      <c r="P341" s="32">
        <v>11461</v>
      </c>
    </row>
  </sheetData>
  <sheetProtection algorithmName="SHA-512" hashValue="VGflZpNHjh3ycsALO2BGwDVFCSCATFrUK3OrbbNTWkF7jfpSsHX63D50Zjst3RrlDDPh/Wv/r8gD6u5dcSyZ5Q==" saltValue="TBKC822HxCbrxN5J+3ecn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6" t="s">
        <v>979</v>
      </c>
      <c r="B5" s="13" t="s">
        <v>980</v>
      </c>
      <c r="C5" s="24">
        <v>9</v>
      </c>
    </row>
    <row r="6" spans="1:3" x14ac:dyDescent="0.25">
      <c r="A6" s="177"/>
      <c r="B6" s="13" t="s">
        <v>354</v>
      </c>
      <c r="C6" s="24">
        <v>1032</v>
      </c>
    </row>
    <row r="7" spans="1:3" x14ac:dyDescent="0.25">
      <c r="A7" s="177"/>
      <c r="B7" s="13" t="s">
        <v>981</v>
      </c>
      <c r="C7" s="24">
        <v>49</v>
      </c>
    </row>
    <row r="8" spans="1:3" x14ac:dyDescent="0.25">
      <c r="A8" s="177"/>
      <c r="B8" s="13" t="s">
        <v>982</v>
      </c>
      <c r="C8" s="24">
        <v>177</v>
      </c>
    </row>
    <row r="9" spans="1:3" x14ac:dyDescent="0.25">
      <c r="A9" s="177"/>
      <c r="B9" s="13" t="s">
        <v>983</v>
      </c>
      <c r="C9" s="24">
        <v>106</v>
      </c>
    </row>
    <row r="10" spans="1:3" x14ac:dyDescent="0.25">
      <c r="A10" s="177"/>
      <c r="B10" s="13" t="s">
        <v>984</v>
      </c>
      <c r="C10" s="24">
        <v>166</v>
      </c>
    </row>
    <row r="11" spans="1:3" x14ac:dyDescent="0.25">
      <c r="A11" s="177"/>
      <c r="B11" s="13" t="s">
        <v>985</v>
      </c>
      <c r="C11" s="24">
        <v>346</v>
      </c>
    </row>
    <row r="12" spans="1:3" x14ac:dyDescent="0.25">
      <c r="A12" s="177"/>
      <c r="B12" s="13" t="s">
        <v>538</v>
      </c>
      <c r="C12" s="24">
        <v>185</v>
      </c>
    </row>
    <row r="13" spans="1:3" x14ac:dyDescent="0.25">
      <c r="A13" s="177"/>
      <c r="B13" s="13" t="s">
        <v>986</v>
      </c>
      <c r="C13" s="24">
        <v>40</v>
      </c>
    </row>
    <row r="14" spans="1:3" x14ac:dyDescent="0.25">
      <c r="A14" s="177"/>
      <c r="B14" s="13" t="s">
        <v>987</v>
      </c>
      <c r="C14" s="24">
        <v>5</v>
      </c>
    </row>
    <row r="15" spans="1:3" x14ac:dyDescent="0.25">
      <c r="A15" s="177"/>
      <c r="B15" s="13" t="s">
        <v>671</v>
      </c>
      <c r="C15" s="24">
        <v>8</v>
      </c>
    </row>
    <row r="16" spans="1:3" x14ac:dyDescent="0.25">
      <c r="A16" s="177"/>
      <c r="B16" s="13" t="s">
        <v>988</v>
      </c>
      <c r="C16" s="24">
        <v>207</v>
      </c>
    </row>
    <row r="17" spans="1:3" x14ac:dyDescent="0.25">
      <c r="A17" s="177"/>
      <c r="B17" s="13" t="s">
        <v>989</v>
      </c>
      <c r="C17" s="24">
        <v>524</v>
      </c>
    </row>
    <row r="18" spans="1:3" x14ac:dyDescent="0.25">
      <c r="A18" s="177"/>
      <c r="B18" s="13" t="s">
        <v>990</v>
      </c>
      <c r="C18" s="24">
        <v>40</v>
      </c>
    </row>
    <row r="19" spans="1:3" x14ac:dyDescent="0.25">
      <c r="A19" s="178"/>
      <c r="B19" s="13" t="s">
        <v>110</v>
      </c>
      <c r="C19" s="24">
        <v>1102</v>
      </c>
    </row>
    <row r="20" spans="1:3" x14ac:dyDescent="0.25">
      <c r="A20" s="176" t="s">
        <v>991</v>
      </c>
      <c r="B20" s="13" t="s">
        <v>992</v>
      </c>
      <c r="C20" s="24">
        <v>45</v>
      </c>
    </row>
    <row r="21" spans="1:3" x14ac:dyDescent="0.25">
      <c r="A21" s="178"/>
      <c r="B21" s="13" t="s">
        <v>993</v>
      </c>
      <c r="C21" s="24">
        <v>11</v>
      </c>
    </row>
    <row r="22" spans="1:3" x14ac:dyDescent="0.25">
      <c r="A22" s="176" t="s">
        <v>994</v>
      </c>
      <c r="B22" s="13" t="s">
        <v>995</v>
      </c>
      <c r="C22" s="23"/>
    </row>
    <row r="23" spans="1:3" x14ac:dyDescent="0.25">
      <c r="A23" s="177"/>
      <c r="B23" s="13" t="s">
        <v>996</v>
      </c>
      <c r="C23" s="23"/>
    </row>
    <row r="24" spans="1:3" x14ac:dyDescent="0.25">
      <c r="A24" s="178"/>
      <c r="B24" s="13" t="s">
        <v>997</v>
      </c>
      <c r="C24" s="23"/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716</v>
      </c>
    </row>
    <row r="29" spans="1:3" x14ac:dyDescent="0.25">
      <c r="A29" s="176" t="s">
        <v>316</v>
      </c>
      <c r="B29" s="13" t="s">
        <v>1000</v>
      </c>
      <c r="C29" s="24">
        <v>12</v>
      </c>
    </row>
    <row r="30" spans="1:3" x14ac:dyDescent="0.25">
      <c r="A30" s="177"/>
      <c r="B30" s="13" t="s">
        <v>1001</v>
      </c>
      <c r="C30" s="24">
        <v>158</v>
      </c>
    </row>
    <row r="31" spans="1:3" x14ac:dyDescent="0.25">
      <c r="A31" s="177"/>
      <c r="B31" s="13" t="s">
        <v>1002</v>
      </c>
      <c r="C31" s="24">
        <v>0</v>
      </c>
    </row>
    <row r="32" spans="1:3" x14ac:dyDescent="0.25">
      <c r="A32" s="178"/>
      <c r="B32" s="13" t="s">
        <v>1003</v>
      </c>
      <c r="C32" s="24">
        <v>22</v>
      </c>
    </row>
    <row r="33" spans="1:3" x14ac:dyDescent="0.25">
      <c r="A33" s="12" t="s">
        <v>1004</v>
      </c>
      <c r="B33" s="17"/>
      <c r="C33" s="24">
        <v>0</v>
      </c>
    </row>
    <row r="34" spans="1:3" x14ac:dyDescent="0.25">
      <c r="A34" s="12" t="s">
        <v>1005</v>
      </c>
      <c r="B34" s="17"/>
      <c r="C34" s="24">
        <v>357</v>
      </c>
    </row>
    <row r="35" spans="1:3" x14ac:dyDescent="0.25">
      <c r="A35" s="12" t="s">
        <v>1006</v>
      </c>
      <c r="B35" s="17"/>
      <c r="C35" s="24">
        <v>6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26</v>
      </c>
    </row>
    <row r="38" spans="1:3" x14ac:dyDescent="0.25">
      <c r="A38" s="12" t="s">
        <v>1009</v>
      </c>
      <c r="B38" s="17"/>
      <c r="C38" s="24">
        <v>10</v>
      </c>
    </row>
    <row r="39" spans="1:3" x14ac:dyDescent="0.25">
      <c r="A39" s="12" t="s">
        <v>997</v>
      </c>
      <c r="B39" s="17"/>
      <c r="C39" s="24">
        <v>203</v>
      </c>
    </row>
    <row r="40" spans="1:3" x14ac:dyDescent="0.25">
      <c r="A40" s="176" t="s">
        <v>1010</v>
      </c>
      <c r="B40" s="13" t="s">
        <v>1011</v>
      </c>
      <c r="C40" s="24">
        <v>59</v>
      </c>
    </row>
    <row r="41" spans="1:3" x14ac:dyDescent="0.25">
      <c r="A41" s="177"/>
      <c r="B41" s="13" t="s">
        <v>1012</v>
      </c>
      <c r="C41" s="24">
        <v>11</v>
      </c>
    </row>
    <row r="42" spans="1:3" x14ac:dyDescent="0.25">
      <c r="A42" s="177"/>
      <c r="B42" s="13" t="s">
        <v>1013</v>
      </c>
      <c r="C42" s="24">
        <v>8</v>
      </c>
    </row>
    <row r="43" spans="1:3" x14ac:dyDescent="0.25">
      <c r="A43" s="177"/>
      <c r="B43" s="13" t="s">
        <v>1014</v>
      </c>
      <c r="C43" s="24">
        <v>0</v>
      </c>
    </row>
    <row r="44" spans="1:3" x14ac:dyDescent="0.25">
      <c r="A44" s="178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66</v>
      </c>
    </row>
    <row r="49" spans="1:3" x14ac:dyDescent="0.25">
      <c r="A49" s="176" t="s">
        <v>80</v>
      </c>
      <c r="B49" s="13" t="s">
        <v>1017</v>
      </c>
      <c r="C49" s="24">
        <v>102</v>
      </c>
    </row>
    <row r="50" spans="1:3" x14ac:dyDescent="0.25">
      <c r="A50" s="178"/>
      <c r="B50" s="13" t="s">
        <v>1018</v>
      </c>
      <c r="C50" s="24">
        <v>465</v>
      </c>
    </row>
    <row r="51" spans="1:3" x14ac:dyDescent="0.25">
      <c r="A51" s="176" t="s">
        <v>1019</v>
      </c>
      <c r="B51" s="13" t="s">
        <v>1020</v>
      </c>
      <c r="C51" s="24">
        <v>3</v>
      </c>
    </row>
    <row r="52" spans="1:3" x14ac:dyDescent="0.25">
      <c r="A52" s="178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6" t="s">
        <v>252</v>
      </c>
      <c r="B56" s="13" t="s">
        <v>19</v>
      </c>
      <c r="C56" s="24">
        <v>4052</v>
      </c>
    </row>
    <row r="57" spans="1:3" x14ac:dyDescent="0.25">
      <c r="A57" s="177"/>
      <c r="B57" s="13" t="s">
        <v>1023</v>
      </c>
      <c r="C57" s="24">
        <v>372</v>
      </c>
    </row>
    <row r="58" spans="1:3" x14ac:dyDescent="0.25">
      <c r="A58" s="177"/>
      <c r="B58" s="13" t="s">
        <v>1024</v>
      </c>
      <c r="C58" s="24">
        <v>140</v>
      </c>
    </row>
    <row r="59" spans="1:3" x14ac:dyDescent="0.25">
      <c r="A59" s="177"/>
      <c r="B59" s="13" t="s">
        <v>1025</v>
      </c>
      <c r="C59" s="24">
        <v>3546</v>
      </c>
    </row>
    <row r="60" spans="1:3" x14ac:dyDescent="0.25">
      <c r="A60" s="178"/>
      <c r="B60" s="13" t="s">
        <v>1026</v>
      </c>
      <c r="C60" s="24">
        <v>115</v>
      </c>
    </row>
    <row r="61" spans="1:3" x14ac:dyDescent="0.25">
      <c r="A61" s="176" t="s">
        <v>1027</v>
      </c>
      <c r="B61" s="13" t="s">
        <v>1028</v>
      </c>
      <c r="C61" s="24">
        <v>924</v>
      </c>
    </row>
    <row r="62" spans="1:3" x14ac:dyDescent="0.25">
      <c r="A62" s="177"/>
      <c r="B62" s="13" t="s">
        <v>1029</v>
      </c>
      <c r="C62" s="24">
        <v>172</v>
      </c>
    </row>
    <row r="63" spans="1:3" x14ac:dyDescent="0.25">
      <c r="A63" s="177"/>
      <c r="B63" s="13" t="s">
        <v>1030</v>
      </c>
      <c r="C63" s="24">
        <v>5</v>
      </c>
    </row>
    <row r="64" spans="1:3" x14ac:dyDescent="0.25">
      <c r="A64" s="177"/>
      <c r="B64" s="13" t="s">
        <v>1031</v>
      </c>
      <c r="C64" s="24">
        <v>682</v>
      </c>
    </row>
    <row r="65" spans="1:3" x14ac:dyDescent="0.25">
      <c r="A65" s="178"/>
      <c r="B65" s="13" t="s">
        <v>1026</v>
      </c>
      <c r="C65" s="24">
        <v>228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173</v>
      </c>
    </row>
    <row r="70" spans="1:3" ht="22.5" x14ac:dyDescent="0.25">
      <c r="A70" s="12" t="s">
        <v>1034</v>
      </c>
      <c r="B70" s="17"/>
      <c r="C70" s="24">
        <v>0</v>
      </c>
    </row>
    <row r="71" spans="1:3" ht="22.5" x14ac:dyDescent="0.25">
      <c r="A71" s="12" t="s">
        <v>1035</v>
      </c>
      <c r="B71" s="17"/>
      <c r="C71" s="24">
        <v>1083</v>
      </c>
    </row>
    <row r="72" spans="1:3" x14ac:dyDescent="0.25">
      <c r="A72" s="176" t="s">
        <v>1036</v>
      </c>
      <c r="B72" s="13" t="s">
        <v>1037</v>
      </c>
      <c r="C72" s="24">
        <v>0</v>
      </c>
    </row>
    <row r="73" spans="1:3" x14ac:dyDescent="0.25">
      <c r="A73" s="178"/>
      <c r="B73" s="13" t="s">
        <v>1038</v>
      </c>
      <c r="C73" s="24">
        <v>45</v>
      </c>
    </row>
    <row r="74" spans="1:3" x14ac:dyDescent="0.25">
      <c r="A74" s="12" t="s">
        <v>1039</v>
      </c>
      <c r="B74" s="17"/>
      <c r="C74" s="24">
        <v>2</v>
      </c>
    </row>
    <row r="75" spans="1:3" x14ac:dyDescent="0.25">
      <c r="A75" s="12" t="s">
        <v>1040</v>
      </c>
      <c r="B75" s="17"/>
      <c r="C75" s="24">
        <v>74</v>
      </c>
    </row>
    <row r="76" spans="1:3" ht="22.5" x14ac:dyDescent="0.25">
      <c r="A76" s="12" t="s">
        <v>1041</v>
      </c>
      <c r="B76" s="17"/>
      <c r="C76" s="24">
        <v>2</v>
      </c>
    </row>
    <row r="77" spans="1:3" x14ac:dyDescent="0.25">
      <c r="A77" s="12" t="s">
        <v>1042</v>
      </c>
      <c r="B77" s="17"/>
      <c r="C77" s="24">
        <v>0</v>
      </c>
    </row>
    <row r="78" spans="1:3" x14ac:dyDescent="0.25">
      <c r="A78" s="12" t="s">
        <v>1043</v>
      </c>
      <c r="B78" s="17"/>
      <c r="C78" s="24">
        <v>2</v>
      </c>
    </row>
    <row r="79" spans="1:3" x14ac:dyDescent="0.25">
      <c r="A79" s="12" t="s">
        <v>1044</v>
      </c>
      <c r="B79" s="17"/>
      <c r="C79" s="24">
        <v>1</v>
      </c>
    </row>
  </sheetData>
  <sheetProtection algorithmName="SHA-512" hashValue="uQbQt7pDPZ6KxYM7vfEbicdjXy5K+T+MPelPNVp67SnKeXGpbjJflZ88uXr6heYMzpsQEEEqnb575hYAnJPH6w==" saltValue="O6UDIAeZ5XGhGAOtiq4M1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8" t="s">
        <v>1047</v>
      </c>
      <c r="B5" s="39" t="s">
        <v>1048</v>
      </c>
      <c r="C5" s="40">
        <v>54</v>
      </c>
    </row>
    <row r="6" spans="1:3" x14ac:dyDescent="0.25">
      <c r="A6" s="189"/>
      <c r="B6" s="39" t="s">
        <v>325</v>
      </c>
      <c r="C6" s="40">
        <v>675</v>
      </c>
    </row>
    <row r="7" spans="1:3" x14ac:dyDescent="0.25">
      <c r="A7" s="189"/>
      <c r="B7" s="39" t="s">
        <v>1049</v>
      </c>
      <c r="C7" s="40">
        <v>220</v>
      </c>
    </row>
    <row r="8" spans="1:3" x14ac:dyDescent="0.25">
      <c r="A8" s="189"/>
      <c r="B8" s="39" t="s">
        <v>1050</v>
      </c>
      <c r="C8" s="40">
        <v>0</v>
      </c>
    </row>
    <row r="9" spans="1:3" x14ac:dyDescent="0.25">
      <c r="A9" s="189"/>
      <c r="B9" s="39" t="s">
        <v>1051</v>
      </c>
      <c r="C9" s="40">
        <v>6</v>
      </c>
    </row>
    <row r="10" spans="1:3" x14ac:dyDescent="0.25">
      <c r="A10" s="189"/>
      <c r="B10" s="39" t="s">
        <v>1052</v>
      </c>
      <c r="C10" s="40">
        <v>0</v>
      </c>
    </row>
    <row r="11" spans="1:3" x14ac:dyDescent="0.25">
      <c r="A11" s="190"/>
      <c r="B11" s="39" t="s">
        <v>1053</v>
      </c>
      <c r="C11" s="40">
        <v>1</v>
      </c>
    </row>
    <row r="12" spans="1:3" x14ac:dyDescent="0.25">
      <c r="A12" s="188" t="s">
        <v>1054</v>
      </c>
      <c r="B12" s="39" t="s">
        <v>64</v>
      </c>
      <c r="C12" s="40">
        <v>353</v>
      </c>
    </row>
    <row r="13" spans="1:3" x14ac:dyDescent="0.25">
      <c r="A13" s="189"/>
      <c r="B13" s="39" t="s">
        <v>1055</v>
      </c>
      <c r="C13" s="40">
        <v>40</v>
      </c>
    </row>
    <row r="14" spans="1:3" x14ac:dyDescent="0.25">
      <c r="A14" s="189"/>
      <c r="B14" s="39" t="s">
        <v>1056</v>
      </c>
      <c r="C14" s="40">
        <v>87</v>
      </c>
    </row>
    <row r="15" spans="1:3" x14ac:dyDescent="0.25">
      <c r="A15" s="190"/>
      <c r="B15" s="39" t="s">
        <v>1057</v>
      </c>
      <c r="C15" s="40">
        <v>97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25</v>
      </c>
    </row>
    <row r="20" spans="1:3" x14ac:dyDescent="0.25">
      <c r="A20" s="38" t="s">
        <v>1060</v>
      </c>
      <c r="B20" s="41"/>
      <c r="C20" s="40">
        <v>24</v>
      </c>
    </row>
    <row r="21" spans="1:3" x14ac:dyDescent="0.25">
      <c r="A21" s="38" t="s">
        <v>1061</v>
      </c>
      <c r="B21" s="41"/>
      <c r="C21" s="40">
        <v>42</v>
      </c>
    </row>
    <row r="22" spans="1:3" x14ac:dyDescent="0.25">
      <c r="A22" s="38" t="s">
        <v>1062</v>
      </c>
      <c r="B22" s="41"/>
      <c r="C22" s="40">
        <v>61</v>
      </c>
    </row>
    <row r="23" spans="1:3" x14ac:dyDescent="0.25">
      <c r="A23" s="38" t="s">
        <v>1063</v>
      </c>
      <c r="B23" s="41"/>
      <c r="C23" s="40">
        <v>304</v>
      </c>
    </row>
    <row r="24" spans="1:3" x14ac:dyDescent="0.25">
      <c r="A24" s="38" t="s">
        <v>1064</v>
      </c>
      <c r="B24" s="41"/>
      <c r="C24" s="40">
        <v>143</v>
      </c>
    </row>
    <row r="25" spans="1:3" x14ac:dyDescent="0.25">
      <c r="A25" s="38" t="s">
        <v>1065</v>
      </c>
      <c r="B25" s="41"/>
      <c r="C25" s="40">
        <v>86</v>
      </c>
    </row>
    <row r="26" spans="1:3" x14ac:dyDescent="0.25">
      <c r="A26" s="38" t="s">
        <v>1066</v>
      </c>
      <c r="B26" s="41"/>
      <c r="C26" s="40">
        <v>3</v>
      </c>
    </row>
    <row r="27" spans="1:3" x14ac:dyDescent="0.25">
      <c r="A27" s="38" t="s">
        <v>1067</v>
      </c>
      <c r="B27" s="41"/>
      <c r="C27" s="40">
        <v>4</v>
      </c>
    </row>
    <row r="28" spans="1:3" x14ac:dyDescent="0.25">
      <c r="A28" s="38" t="s">
        <v>1068</v>
      </c>
      <c r="B28" s="41"/>
      <c r="C28" s="40">
        <v>81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13</v>
      </c>
    </row>
    <row r="33" spans="1:6" x14ac:dyDescent="0.25">
      <c r="A33" s="38" t="s">
        <v>1071</v>
      </c>
      <c r="B33" s="41"/>
      <c r="C33" s="40">
        <v>69</v>
      </c>
    </row>
    <row r="34" spans="1:6" x14ac:dyDescent="0.25">
      <c r="A34" s="38" t="s">
        <v>1072</v>
      </c>
      <c r="B34" s="41"/>
      <c r="C34" s="40">
        <v>47</v>
      </c>
    </row>
    <row r="35" spans="1:6" x14ac:dyDescent="0.25">
      <c r="A35" s="38" t="s">
        <v>1073</v>
      </c>
      <c r="B35" s="41"/>
      <c r="C35" s="40">
        <v>47</v>
      </c>
    </row>
    <row r="36" spans="1:6" x14ac:dyDescent="0.25">
      <c r="A36" s="38" t="s">
        <v>1074</v>
      </c>
      <c r="B36" s="41"/>
      <c r="C36" s="40">
        <v>18</v>
      </c>
    </row>
    <row r="37" spans="1:6" x14ac:dyDescent="0.25">
      <c r="A37" s="38" t="s">
        <v>1075</v>
      </c>
      <c r="B37" s="41"/>
      <c r="C37" s="40">
        <v>27</v>
      </c>
    </row>
    <row r="38" spans="1:6" x14ac:dyDescent="0.25">
      <c r="A38" s="38" t="s">
        <v>1076</v>
      </c>
      <c r="B38" s="41"/>
      <c r="C38" s="40">
        <v>1</v>
      </c>
    </row>
    <row r="39" spans="1:6" x14ac:dyDescent="0.25">
      <c r="A39" s="38" t="s">
        <v>1077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91</v>
      </c>
    </row>
    <row r="44" spans="1:6" x14ac:dyDescent="0.25">
      <c r="A44" s="38" t="s">
        <v>113</v>
      </c>
      <c r="B44" s="41"/>
      <c r="C44" s="40">
        <v>85</v>
      </c>
    </row>
    <row r="45" spans="1:6" x14ac:dyDescent="0.25">
      <c r="A45" s="38" t="s">
        <v>1079</v>
      </c>
      <c r="B45" s="41"/>
      <c r="C45" s="40">
        <v>6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1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2"/>
      <c r="B49" s="43" t="s">
        <v>1083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92"/>
      <c r="B50" s="43" t="s">
        <v>1084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92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2"/>
      <c r="B52" s="43" t="s">
        <v>354</v>
      </c>
      <c r="C52" s="44">
        <v>39</v>
      </c>
      <c r="D52" s="44">
        <v>26</v>
      </c>
      <c r="E52" s="44">
        <v>19</v>
      </c>
      <c r="F52" s="40">
        <v>0</v>
      </c>
    </row>
    <row r="53" spans="1:6" x14ac:dyDescent="0.25">
      <c r="A53" s="192"/>
      <c r="B53" s="43" t="s">
        <v>1086</v>
      </c>
      <c r="C53" s="44">
        <v>437</v>
      </c>
      <c r="D53" s="44">
        <v>167</v>
      </c>
      <c r="E53" s="44">
        <v>54</v>
      </c>
      <c r="F53" s="40">
        <v>21</v>
      </c>
    </row>
    <row r="54" spans="1:6" x14ac:dyDescent="0.25">
      <c r="A54" s="192"/>
      <c r="B54" s="43" t="s">
        <v>1087</v>
      </c>
      <c r="C54" s="44">
        <v>119</v>
      </c>
      <c r="D54" s="44">
        <v>36</v>
      </c>
      <c r="E54" s="44">
        <v>19</v>
      </c>
      <c r="F54" s="40">
        <v>4</v>
      </c>
    </row>
    <row r="55" spans="1:6" x14ac:dyDescent="0.25">
      <c r="A55" s="192"/>
      <c r="B55" s="43" t="s">
        <v>1088</v>
      </c>
      <c r="C55" s="44">
        <v>0</v>
      </c>
      <c r="D55" s="44">
        <v>2</v>
      </c>
      <c r="E55" s="44">
        <v>1</v>
      </c>
      <c r="F55" s="40">
        <v>0</v>
      </c>
    </row>
    <row r="56" spans="1:6" x14ac:dyDescent="0.25">
      <c r="A56" s="192"/>
      <c r="B56" s="43" t="s">
        <v>1089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92"/>
      <c r="B57" s="43" t="s">
        <v>1090</v>
      </c>
      <c r="C57" s="44">
        <v>12</v>
      </c>
      <c r="D57" s="44">
        <v>15</v>
      </c>
      <c r="E57" s="44">
        <v>9</v>
      </c>
      <c r="F57" s="40">
        <v>3</v>
      </c>
    </row>
    <row r="58" spans="1:6" x14ac:dyDescent="0.25">
      <c r="A58" s="192"/>
      <c r="B58" s="43" t="s">
        <v>1091</v>
      </c>
      <c r="C58" s="44">
        <v>1</v>
      </c>
      <c r="D58" s="44">
        <v>3</v>
      </c>
      <c r="E58" s="44">
        <v>1</v>
      </c>
      <c r="F58" s="40">
        <v>0</v>
      </c>
    </row>
    <row r="59" spans="1:6" x14ac:dyDescent="0.25">
      <c r="A59" s="192"/>
      <c r="B59" s="43" t="s">
        <v>1092</v>
      </c>
      <c r="C59" s="44">
        <v>0</v>
      </c>
      <c r="D59" s="44">
        <v>1</v>
      </c>
      <c r="E59" s="44">
        <v>1</v>
      </c>
      <c r="F59" s="40">
        <v>0</v>
      </c>
    </row>
    <row r="60" spans="1:6" x14ac:dyDescent="0.25">
      <c r="A60" s="192"/>
      <c r="B60" s="43" t="s">
        <v>425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92"/>
      <c r="B61" s="43" t="s">
        <v>1093</v>
      </c>
      <c r="C61" s="44">
        <v>1</v>
      </c>
      <c r="D61" s="44">
        <v>4</v>
      </c>
      <c r="E61" s="44">
        <v>1</v>
      </c>
      <c r="F61" s="40">
        <v>0</v>
      </c>
    </row>
    <row r="62" spans="1:6" x14ac:dyDescent="0.25">
      <c r="A62" s="192"/>
      <c r="B62" s="43" t="s">
        <v>1094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92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2"/>
      <c r="B64" s="43" t="s">
        <v>1096</v>
      </c>
      <c r="C64" s="44">
        <v>51</v>
      </c>
      <c r="D64" s="44">
        <v>39</v>
      </c>
      <c r="E64" s="44">
        <v>22</v>
      </c>
      <c r="F64" s="40">
        <v>10</v>
      </c>
    </row>
    <row r="65" spans="1:6" x14ac:dyDescent="0.25">
      <c r="A65" s="192"/>
      <c r="B65" s="43" t="s">
        <v>1097</v>
      </c>
      <c r="C65" s="44">
        <v>17</v>
      </c>
      <c r="D65" s="44">
        <v>2</v>
      </c>
      <c r="E65" s="44">
        <v>1</v>
      </c>
      <c r="F65" s="40">
        <v>0</v>
      </c>
    </row>
    <row r="66" spans="1:6" x14ac:dyDescent="0.25">
      <c r="A66" s="193"/>
      <c r="B66" s="43" t="s">
        <v>1098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6" t="s">
        <v>1099</v>
      </c>
      <c r="B67" s="187"/>
      <c r="C67" s="45">
        <v>677</v>
      </c>
      <c r="D67" s="45">
        <v>295</v>
      </c>
      <c r="E67" s="45">
        <v>128</v>
      </c>
      <c r="F67" s="45">
        <v>38</v>
      </c>
    </row>
    <row r="68" spans="1:6" x14ac:dyDescent="0.25">
      <c r="A68" s="191" t="s">
        <v>994</v>
      </c>
      <c r="B68" s="43" t="s">
        <v>1100</v>
      </c>
      <c r="C68" s="44">
        <v>7</v>
      </c>
      <c r="D68" s="44">
        <v>0</v>
      </c>
      <c r="E68" s="44">
        <v>0</v>
      </c>
      <c r="F68" s="40">
        <v>0</v>
      </c>
    </row>
    <row r="69" spans="1:6" x14ac:dyDescent="0.25">
      <c r="A69" s="192"/>
      <c r="B69" s="43" t="s">
        <v>1101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93"/>
      <c r="B70" s="43" t="s">
        <v>110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6" t="s">
        <v>1102</v>
      </c>
      <c r="B71" s="187"/>
      <c r="C71" s="45">
        <v>7</v>
      </c>
      <c r="D71" s="45">
        <v>0</v>
      </c>
      <c r="E71" s="45">
        <v>0</v>
      </c>
      <c r="F71" s="45">
        <v>0</v>
      </c>
    </row>
  </sheetData>
  <sheetProtection algorithmName="SHA-512" hashValue="WrIVM8+vrDZuHUGrPPUJvbKjoAtMwpSsRTi1+Fw9y1b8F8UEElK6GANZ6xR9w7kHPP6RRcwpwJC9fWRMt85L1A==" saltValue="NbCiSYjfw1opiseYXACmI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3" t="s">
        <v>1105</v>
      </c>
      <c r="B5" s="13" t="s">
        <v>1106</v>
      </c>
      <c r="C5" s="24">
        <v>1725</v>
      </c>
    </row>
    <row r="6" spans="1:3" x14ac:dyDescent="0.25">
      <c r="A6" s="174"/>
      <c r="B6" s="13" t="s">
        <v>1048</v>
      </c>
      <c r="C6" s="24">
        <v>397</v>
      </c>
    </row>
    <row r="7" spans="1:3" x14ac:dyDescent="0.25">
      <c r="A7" s="174"/>
      <c r="B7" s="13" t="s">
        <v>1107</v>
      </c>
      <c r="C7" s="24">
        <v>5900</v>
      </c>
    </row>
    <row r="8" spans="1:3" x14ac:dyDescent="0.25">
      <c r="A8" s="174"/>
      <c r="B8" s="13" t="s">
        <v>1108</v>
      </c>
      <c r="C8" s="24">
        <v>969</v>
      </c>
    </row>
    <row r="9" spans="1:3" x14ac:dyDescent="0.25">
      <c r="A9" s="174"/>
      <c r="B9" s="13" t="s">
        <v>1050</v>
      </c>
      <c r="C9" s="24">
        <v>7</v>
      </c>
    </row>
    <row r="10" spans="1:3" x14ac:dyDescent="0.25">
      <c r="A10" s="174"/>
      <c r="B10" s="13" t="s">
        <v>1051</v>
      </c>
      <c r="C10" s="24">
        <v>13</v>
      </c>
    </row>
    <row r="11" spans="1:3" x14ac:dyDescent="0.25">
      <c r="A11" s="174"/>
      <c r="B11" s="13" t="s">
        <v>1109</v>
      </c>
      <c r="C11" s="24">
        <v>2</v>
      </c>
    </row>
    <row r="12" spans="1:3" x14ac:dyDescent="0.25">
      <c r="A12" s="175"/>
      <c r="B12" s="13" t="s">
        <v>1110</v>
      </c>
      <c r="C12" s="24">
        <v>4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1353</v>
      </c>
    </row>
    <row r="17" spans="1:3" x14ac:dyDescent="0.25">
      <c r="A17" s="22" t="s">
        <v>1113</v>
      </c>
      <c r="B17" s="17"/>
      <c r="C17" s="24">
        <v>394</v>
      </c>
    </row>
    <row r="18" spans="1:3" x14ac:dyDescent="0.25">
      <c r="A18" s="22" t="s">
        <v>1114</v>
      </c>
      <c r="B18" s="17"/>
      <c r="C18" s="24">
        <v>342</v>
      </c>
    </row>
    <row r="19" spans="1:3" x14ac:dyDescent="0.25">
      <c r="A19" s="22" t="s">
        <v>1115</v>
      </c>
      <c r="B19" s="17"/>
      <c r="C19" s="24">
        <v>364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0</v>
      </c>
    </row>
    <row r="24" spans="1:3" x14ac:dyDescent="0.25">
      <c r="A24" s="22" t="s">
        <v>1118</v>
      </c>
      <c r="B24" s="17"/>
      <c r="C24" s="24">
        <v>1</v>
      </c>
    </row>
    <row r="25" spans="1:3" x14ac:dyDescent="0.25">
      <c r="A25" s="22" t="s">
        <v>1119</v>
      </c>
      <c r="B25" s="17"/>
      <c r="C25" s="24">
        <v>0</v>
      </c>
    </row>
    <row r="26" spans="1:3" x14ac:dyDescent="0.25">
      <c r="A26" s="22" t="s">
        <v>1120</v>
      </c>
      <c r="B26" s="17"/>
      <c r="C26" s="24">
        <v>0</v>
      </c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4">
        <v>1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3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54</v>
      </c>
    </row>
    <row r="38" spans="1:3" x14ac:dyDescent="0.25">
      <c r="A38" s="22" t="s">
        <v>1127</v>
      </c>
      <c r="B38" s="17"/>
      <c r="C38" s="24">
        <v>253</v>
      </c>
    </row>
    <row r="39" spans="1:3" x14ac:dyDescent="0.25">
      <c r="A39" s="22" t="s">
        <v>1128</v>
      </c>
      <c r="B39" s="17"/>
      <c r="C39" s="24">
        <v>513</v>
      </c>
    </row>
    <row r="40" spans="1:3" x14ac:dyDescent="0.25">
      <c r="A40" s="22" t="s">
        <v>1129</v>
      </c>
      <c r="B40" s="17"/>
      <c r="C40" s="24">
        <v>281</v>
      </c>
    </row>
    <row r="41" spans="1:3" x14ac:dyDescent="0.25">
      <c r="A41" s="22" t="s">
        <v>1130</v>
      </c>
      <c r="B41" s="17"/>
      <c r="C41" s="24">
        <v>167</v>
      </c>
    </row>
    <row r="42" spans="1:3" x14ac:dyDescent="0.25">
      <c r="A42" s="22" t="s">
        <v>1131</v>
      </c>
      <c r="B42" s="17"/>
      <c r="C42" s="24">
        <v>59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0</v>
      </c>
    </row>
    <row r="47" spans="1:3" x14ac:dyDescent="0.25">
      <c r="A47" s="22" t="s">
        <v>1134</v>
      </c>
      <c r="B47" s="17"/>
      <c r="C47" s="24">
        <v>21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3" t="s">
        <v>1136</v>
      </c>
      <c r="B51" s="13" t="s">
        <v>1137</v>
      </c>
      <c r="C51" s="24">
        <v>340</v>
      </c>
    </row>
    <row r="52" spans="1:6" x14ac:dyDescent="0.25">
      <c r="A52" s="174"/>
      <c r="B52" s="13" t="s">
        <v>1138</v>
      </c>
      <c r="C52" s="24">
        <v>325</v>
      </c>
    </row>
    <row r="53" spans="1:6" x14ac:dyDescent="0.25">
      <c r="A53" s="174"/>
      <c r="B53" s="13" t="s">
        <v>1139</v>
      </c>
      <c r="C53" s="24">
        <v>310</v>
      </c>
    </row>
    <row r="54" spans="1:6" x14ac:dyDescent="0.25">
      <c r="A54" s="175"/>
      <c r="B54" s="13" t="s">
        <v>1140</v>
      </c>
      <c r="C54" s="24">
        <v>6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23</v>
      </c>
    </row>
    <row r="59" spans="1:6" x14ac:dyDescent="0.25">
      <c r="A59" s="22" t="s">
        <v>113</v>
      </c>
      <c r="B59" s="17"/>
      <c r="C59" s="24">
        <v>18</v>
      </c>
    </row>
    <row r="60" spans="1:6" x14ac:dyDescent="0.25">
      <c r="A60" s="22" t="s">
        <v>1079</v>
      </c>
      <c r="B60" s="17"/>
      <c r="C60" s="24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3" t="s">
        <v>979</v>
      </c>
      <c r="B63" s="13" t="s">
        <v>1082</v>
      </c>
      <c r="C63" s="14">
        <v>1</v>
      </c>
      <c r="D63" s="14">
        <v>0</v>
      </c>
      <c r="E63" s="14">
        <v>0</v>
      </c>
      <c r="F63" s="24">
        <v>0</v>
      </c>
    </row>
    <row r="64" spans="1:6" x14ac:dyDescent="0.25">
      <c r="A64" s="174"/>
      <c r="B64" s="13" t="s">
        <v>1083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74"/>
      <c r="B65" s="13" t="s">
        <v>1084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74"/>
      <c r="B66" s="13" t="s">
        <v>1085</v>
      </c>
      <c r="C66" s="14">
        <v>2</v>
      </c>
      <c r="D66" s="14">
        <v>2</v>
      </c>
      <c r="E66" s="14">
        <v>0</v>
      </c>
      <c r="F66" s="24">
        <v>0</v>
      </c>
    </row>
    <row r="67" spans="1:6" x14ac:dyDescent="0.25">
      <c r="A67" s="174"/>
      <c r="B67" s="13" t="s">
        <v>354</v>
      </c>
      <c r="C67" s="14">
        <v>57</v>
      </c>
      <c r="D67" s="14">
        <v>89</v>
      </c>
      <c r="E67" s="14">
        <v>43</v>
      </c>
      <c r="F67" s="24">
        <v>33</v>
      </c>
    </row>
    <row r="68" spans="1:6" x14ac:dyDescent="0.25">
      <c r="A68" s="174"/>
      <c r="B68" s="13" t="s">
        <v>1141</v>
      </c>
      <c r="C68" s="14">
        <v>2918</v>
      </c>
      <c r="D68" s="14">
        <v>504</v>
      </c>
      <c r="E68" s="14">
        <v>249</v>
      </c>
      <c r="F68" s="24">
        <v>188</v>
      </c>
    </row>
    <row r="69" spans="1:6" x14ac:dyDescent="0.25">
      <c r="A69" s="174"/>
      <c r="B69" s="13" t="s">
        <v>1142</v>
      </c>
      <c r="C69" s="14">
        <v>1001</v>
      </c>
      <c r="D69" s="14">
        <v>129</v>
      </c>
      <c r="E69" s="14">
        <v>78</v>
      </c>
      <c r="F69" s="24">
        <v>69</v>
      </c>
    </row>
    <row r="70" spans="1:6" x14ac:dyDescent="0.25">
      <c r="A70" s="174"/>
      <c r="B70" s="13" t="s">
        <v>1088</v>
      </c>
      <c r="C70" s="14">
        <v>5</v>
      </c>
      <c r="D70" s="14">
        <v>20</v>
      </c>
      <c r="E70" s="14">
        <v>15</v>
      </c>
      <c r="F70" s="24">
        <v>5</v>
      </c>
    </row>
    <row r="71" spans="1:6" x14ac:dyDescent="0.25">
      <c r="A71" s="174"/>
      <c r="B71" s="13" t="s">
        <v>1143</v>
      </c>
      <c r="C71" s="14">
        <v>0</v>
      </c>
      <c r="D71" s="14">
        <v>0</v>
      </c>
      <c r="E71" s="14">
        <v>2</v>
      </c>
      <c r="F71" s="24">
        <v>0</v>
      </c>
    </row>
    <row r="72" spans="1:6" x14ac:dyDescent="0.25">
      <c r="A72" s="174"/>
      <c r="B72" s="13" t="s">
        <v>1144</v>
      </c>
      <c r="C72" s="14">
        <v>23</v>
      </c>
      <c r="D72" s="14">
        <v>59</v>
      </c>
      <c r="E72" s="14">
        <v>37</v>
      </c>
      <c r="F72" s="24">
        <v>31</v>
      </c>
    </row>
    <row r="73" spans="1:6" x14ac:dyDescent="0.25">
      <c r="A73" s="174"/>
      <c r="B73" s="13" t="s">
        <v>1145</v>
      </c>
      <c r="C73" s="14">
        <v>5</v>
      </c>
      <c r="D73" s="14">
        <v>14</v>
      </c>
      <c r="E73" s="14">
        <v>6</v>
      </c>
      <c r="F73" s="24">
        <v>4</v>
      </c>
    </row>
    <row r="74" spans="1:6" x14ac:dyDescent="0.25">
      <c r="A74" s="174"/>
      <c r="B74" s="13" t="s">
        <v>1092</v>
      </c>
      <c r="C74" s="14">
        <v>0</v>
      </c>
      <c r="D74" s="14">
        <v>0</v>
      </c>
      <c r="E74" s="14">
        <v>0</v>
      </c>
      <c r="F74" s="24">
        <v>0</v>
      </c>
    </row>
    <row r="75" spans="1:6" x14ac:dyDescent="0.25">
      <c r="A75" s="174"/>
      <c r="B75" s="13" t="s">
        <v>425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74"/>
      <c r="B76" s="13" t="s">
        <v>1093</v>
      </c>
      <c r="C76" s="14">
        <v>1</v>
      </c>
      <c r="D76" s="14">
        <v>0</v>
      </c>
      <c r="E76" s="14">
        <v>1</v>
      </c>
      <c r="F76" s="24">
        <v>0</v>
      </c>
    </row>
    <row r="77" spans="1:6" x14ac:dyDescent="0.25">
      <c r="A77" s="174"/>
      <c r="B77" s="13" t="s">
        <v>1094</v>
      </c>
      <c r="C77" s="14">
        <v>4</v>
      </c>
      <c r="D77" s="14">
        <v>5</v>
      </c>
      <c r="E77" s="14">
        <v>0</v>
      </c>
      <c r="F77" s="24">
        <v>0</v>
      </c>
    </row>
    <row r="78" spans="1:6" x14ac:dyDescent="0.25">
      <c r="A78" s="174"/>
      <c r="B78" s="13" t="s">
        <v>1095</v>
      </c>
      <c r="C78" s="14">
        <v>2</v>
      </c>
      <c r="D78" s="14">
        <v>2</v>
      </c>
      <c r="E78" s="14">
        <v>3</v>
      </c>
      <c r="F78" s="24">
        <v>0</v>
      </c>
    </row>
    <row r="79" spans="1:6" x14ac:dyDescent="0.25">
      <c r="A79" s="174"/>
      <c r="B79" s="13" t="s">
        <v>1096</v>
      </c>
      <c r="C79" s="14">
        <v>698</v>
      </c>
      <c r="D79" s="14">
        <v>235</v>
      </c>
      <c r="E79" s="14">
        <v>117</v>
      </c>
      <c r="F79" s="24">
        <v>38</v>
      </c>
    </row>
    <row r="80" spans="1:6" x14ac:dyDescent="0.25">
      <c r="A80" s="174"/>
      <c r="B80" s="13" t="s">
        <v>1097</v>
      </c>
      <c r="C80" s="14">
        <v>0</v>
      </c>
      <c r="D80" s="14">
        <v>1</v>
      </c>
      <c r="E80" s="14">
        <v>1</v>
      </c>
      <c r="F80" s="24">
        <v>0</v>
      </c>
    </row>
    <row r="81" spans="1:6" x14ac:dyDescent="0.25">
      <c r="A81" s="175"/>
      <c r="B81" s="13" t="s">
        <v>1098</v>
      </c>
      <c r="C81" s="14">
        <v>1</v>
      </c>
      <c r="D81" s="14">
        <v>4</v>
      </c>
      <c r="E81" s="14">
        <v>1</v>
      </c>
      <c r="F81" s="24">
        <v>0</v>
      </c>
    </row>
    <row r="82" spans="1:6" x14ac:dyDescent="0.25">
      <c r="A82" s="194" t="s">
        <v>1099</v>
      </c>
      <c r="B82" s="195"/>
      <c r="C82" s="32">
        <v>4718</v>
      </c>
      <c r="D82" s="32">
        <v>1064</v>
      </c>
      <c r="E82" s="32">
        <v>553</v>
      </c>
      <c r="F82" s="32">
        <v>368</v>
      </c>
    </row>
    <row r="83" spans="1:6" x14ac:dyDescent="0.25">
      <c r="A83" s="173" t="s">
        <v>1146</v>
      </c>
      <c r="B83" s="13" t="s">
        <v>1100</v>
      </c>
      <c r="C83" s="14">
        <v>53</v>
      </c>
      <c r="D83" s="14">
        <v>0</v>
      </c>
      <c r="E83" s="14">
        <v>0</v>
      </c>
      <c r="F83" s="24">
        <v>0</v>
      </c>
    </row>
    <row r="84" spans="1:6" x14ac:dyDescent="0.25">
      <c r="A84" s="174"/>
      <c r="B84" s="13" t="s">
        <v>1101</v>
      </c>
      <c r="C84" s="14">
        <v>7</v>
      </c>
      <c r="D84" s="14">
        <v>0</v>
      </c>
      <c r="E84" s="14">
        <v>0</v>
      </c>
      <c r="F84" s="24">
        <v>0</v>
      </c>
    </row>
    <row r="85" spans="1:6" x14ac:dyDescent="0.25">
      <c r="A85" s="175"/>
      <c r="B85" s="13" t="s">
        <v>110</v>
      </c>
      <c r="C85" s="14">
        <v>51</v>
      </c>
      <c r="D85" s="14">
        <v>0</v>
      </c>
      <c r="E85" s="14">
        <v>0</v>
      </c>
      <c r="F85" s="24">
        <v>0</v>
      </c>
    </row>
    <row r="86" spans="1:6" x14ac:dyDescent="0.25">
      <c r="A86" s="194" t="s">
        <v>1147</v>
      </c>
      <c r="B86" s="195"/>
      <c r="C86" s="32">
        <v>111</v>
      </c>
      <c r="D86" s="32">
        <v>0</v>
      </c>
      <c r="E86" s="32">
        <v>0</v>
      </c>
      <c r="F86" s="32">
        <v>0</v>
      </c>
    </row>
  </sheetData>
  <sheetProtection algorithmName="SHA-512" hashValue="b5AOqvrECsuyrh7x5NN6fGQ/Vqt64/6TP/U6vRaaP7qol6v5CQZOH09gRm2Wn/Fv/t6IXjbcd4LwuOQHO4hq2A==" saltValue="br8RnEToopQdqvuEYHjEQ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</v>
      </c>
    </row>
    <row r="6" spans="1:3" x14ac:dyDescent="0.25">
      <c r="A6" s="12" t="s">
        <v>1151</v>
      </c>
      <c r="B6" s="17"/>
      <c r="C6" s="24">
        <v>52</v>
      </c>
    </row>
    <row r="7" spans="1:3" x14ac:dyDescent="0.25">
      <c r="A7" s="12" t="s">
        <v>1152</v>
      </c>
      <c r="B7" s="17"/>
      <c r="C7" s="24">
        <v>104</v>
      </c>
    </row>
    <row r="8" spans="1:3" x14ac:dyDescent="0.25">
      <c r="A8" s="12" t="s">
        <v>1153</v>
      </c>
      <c r="B8" s="17"/>
      <c r="C8" s="24">
        <v>0</v>
      </c>
    </row>
    <row r="9" spans="1:3" x14ac:dyDescent="0.25">
      <c r="A9" s="12" t="s">
        <v>1154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17</v>
      </c>
    </row>
    <row r="14" spans="1:3" x14ac:dyDescent="0.25">
      <c r="A14" s="12" t="s">
        <v>1151</v>
      </c>
      <c r="B14" s="17"/>
      <c r="C14" s="24">
        <v>92</v>
      </c>
    </row>
    <row r="15" spans="1:3" x14ac:dyDescent="0.25">
      <c r="A15" s="12" t="s">
        <v>1156</v>
      </c>
      <c r="B15" s="17"/>
      <c r="C15" s="24">
        <v>112</v>
      </c>
    </row>
    <row r="16" spans="1:3" x14ac:dyDescent="0.25">
      <c r="A16" s="12" t="s">
        <v>1153</v>
      </c>
      <c r="B16" s="17"/>
      <c r="C16" s="24">
        <v>0</v>
      </c>
    </row>
    <row r="17" spans="1:3" x14ac:dyDescent="0.25">
      <c r="A17" s="12" t="s">
        <v>1154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369</v>
      </c>
    </row>
    <row r="22" spans="1:3" x14ac:dyDescent="0.25">
      <c r="A22" s="12" t="s">
        <v>1158</v>
      </c>
      <c r="B22" s="17"/>
      <c r="C22" s="24">
        <v>289</v>
      </c>
    </row>
    <row r="23" spans="1:3" x14ac:dyDescent="0.25">
      <c r="A23" s="12" t="s">
        <v>1159</v>
      </c>
      <c r="B23" s="17"/>
      <c r="C23" s="24">
        <v>58</v>
      </c>
    </row>
    <row r="24" spans="1:3" x14ac:dyDescent="0.25">
      <c r="A24" s="12" t="s">
        <v>1160</v>
      </c>
      <c r="B24" s="17"/>
      <c r="C24" s="24">
        <v>74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34</v>
      </c>
    </row>
    <row r="29" spans="1:3" x14ac:dyDescent="0.25">
      <c r="A29" s="12" t="s">
        <v>1163</v>
      </c>
      <c r="B29" s="17"/>
      <c r="C29" s="24">
        <v>18</v>
      </c>
    </row>
    <row r="30" spans="1:3" x14ac:dyDescent="0.25">
      <c r="A30" s="12" t="s">
        <v>1164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>
        <v>0</v>
      </c>
    </row>
    <row r="35" spans="1:3" x14ac:dyDescent="0.25">
      <c r="A35" s="12" t="s">
        <v>1167</v>
      </c>
      <c r="B35" s="17"/>
      <c r="C35" s="24">
        <v>26</v>
      </c>
    </row>
    <row r="36" spans="1:3" x14ac:dyDescent="0.25">
      <c r="A36" s="12" t="s">
        <v>1168</v>
      </c>
      <c r="B36" s="17"/>
      <c r="C36" s="24">
        <v>0</v>
      </c>
    </row>
  </sheetData>
  <sheetProtection algorithmName="SHA-512" hashValue="z6cWRibs+A1Y9Amk1/127N/ZuwKbR5xd3mmnWYUejXrSr6u2Pvrk2HeZeDhO7U0Bb52kWzWnIFrN8rHdckCsGg==" saltValue="+TB5V2giXuCUQGyUFK9p2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16</v>
      </c>
    </row>
    <row r="6" spans="1:3" x14ac:dyDescent="0.25">
      <c r="A6" s="12" t="s">
        <v>1172</v>
      </c>
      <c r="B6" s="17"/>
      <c r="C6" s="23"/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6</v>
      </c>
    </row>
    <row r="9" spans="1:3" x14ac:dyDescent="0.25">
      <c r="A9" s="12" t="s">
        <v>1175</v>
      </c>
      <c r="B9" s="17"/>
      <c r="C9" s="23"/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12</v>
      </c>
    </row>
    <row r="15" spans="1:3" x14ac:dyDescent="0.25">
      <c r="A15" s="12" t="s">
        <v>1179</v>
      </c>
      <c r="B15" s="17"/>
      <c r="C15" s="23"/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15</v>
      </c>
    </row>
    <row r="21" spans="1:3" x14ac:dyDescent="0.25">
      <c r="A21" s="12" t="s">
        <v>1183</v>
      </c>
      <c r="B21" s="17"/>
      <c r="C21" s="24">
        <v>2</v>
      </c>
    </row>
    <row r="22" spans="1:3" x14ac:dyDescent="0.25">
      <c r="A22" s="12" t="s">
        <v>1184</v>
      </c>
      <c r="B22" s="17"/>
      <c r="C22" s="24">
        <v>16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4">
        <v>5</v>
      </c>
    </row>
    <row r="37" spans="1:3" x14ac:dyDescent="0.25">
      <c r="A37" s="12" t="s">
        <v>1112</v>
      </c>
      <c r="B37" s="17"/>
      <c r="C37" s="24">
        <v>2</v>
      </c>
    </row>
    <row r="38" spans="1:3" x14ac:dyDescent="0.25">
      <c r="A38" s="12" t="s">
        <v>1195</v>
      </c>
      <c r="B38" s="17"/>
      <c r="C38" s="24">
        <v>2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2</v>
      </c>
    </row>
    <row r="46" spans="1:3" x14ac:dyDescent="0.25">
      <c r="A46" s="12" t="s">
        <v>1112</v>
      </c>
      <c r="B46" s="17"/>
      <c r="C46" s="24">
        <v>4</v>
      </c>
    </row>
    <row r="47" spans="1:3" x14ac:dyDescent="0.25">
      <c r="A47" s="12" t="s">
        <v>1195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4">
        <v>8</v>
      </c>
    </row>
    <row r="54" spans="1:3" x14ac:dyDescent="0.25">
      <c r="A54" s="12" t="s">
        <v>1112</v>
      </c>
      <c r="B54" s="17"/>
      <c r="C54" s="24">
        <v>5</v>
      </c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4">
        <v>6</v>
      </c>
    </row>
    <row r="62" spans="1:3" x14ac:dyDescent="0.25">
      <c r="A62" s="12" t="s">
        <v>1112</v>
      </c>
      <c r="B62" s="17"/>
      <c r="C62" s="24">
        <v>2</v>
      </c>
    </row>
    <row r="63" spans="1:3" x14ac:dyDescent="0.25">
      <c r="A63" s="12" t="s">
        <v>1195</v>
      </c>
      <c r="B63" s="17"/>
      <c r="C63" s="24">
        <v>1</v>
      </c>
    </row>
  </sheetData>
  <sheetProtection algorithmName="SHA-512" hashValue="ozJJcn4tVUgfvKK0Cu/NUfZMCEaLr36z1L88c0geeyXx8WT3P8nYSqmU7FZDvikqV1ccRmxVbC8/7HpvKFRvUA==" saltValue="SwMLFdY56yWE5tqkP3bm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6" t="s">
        <v>665</v>
      </c>
      <c r="B4" s="197"/>
      <c r="C4" s="32">
        <v>1303</v>
      </c>
      <c r="D4" s="32">
        <v>1172</v>
      </c>
      <c r="E4" s="33">
        <v>0</v>
      </c>
      <c r="F4" s="32">
        <v>3068</v>
      </c>
      <c r="G4" s="32">
        <v>2733</v>
      </c>
      <c r="H4" s="32">
        <v>1112</v>
      </c>
      <c r="I4" s="32">
        <v>1008</v>
      </c>
      <c r="J4" s="32">
        <v>0</v>
      </c>
      <c r="K4" s="32">
        <v>1</v>
      </c>
      <c r="L4" s="32">
        <v>0</v>
      </c>
      <c r="M4" s="32">
        <v>0</v>
      </c>
      <c r="N4" s="32">
        <v>25</v>
      </c>
      <c r="O4" s="32">
        <v>3</v>
      </c>
      <c r="P4" s="32">
        <v>4176</v>
      </c>
    </row>
    <row r="5" spans="1:16" ht="45" x14ac:dyDescent="0.25">
      <c r="A5" s="47" t="s">
        <v>666</v>
      </c>
      <c r="B5" s="47" t="s">
        <v>667</v>
      </c>
      <c r="C5" s="14">
        <v>13</v>
      </c>
      <c r="D5" s="14">
        <v>5</v>
      </c>
      <c r="E5" s="31">
        <v>1</v>
      </c>
      <c r="F5" s="14">
        <v>8</v>
      </c>
      <c r="G5" s="14">
        <v>8</v>
      </c>
      <c r="H5" s="14">
        <v>4</v>
      </c>
      <c r="I5" s="14">
        <v>6</v>
      </c>
      <c r="J5" s="14">
        <v>0</v>
      </c>
      <c r="K5" s="14">
        <v>0</v>
      </c>
      <c r="L5" s="14">
        <v>0</v>
      </c>
      <c r="M5" s="14">
        <v>0</v>
      </c>
      <c r="N5" s="14">
        <v>2</v>
      </c>
      <c r="O5" s="14">
        <v>0</v>
      </c>
      <c r="P5" s="24">
        <v>7</v>
      </c>
    </row>
    <row r="6" spans="1:16" ht="33.75" x14ac:dyDescent="0.25">
      <c r="A6" s="47" t="s">
        <v>668</v>
      </c>
      <c r="B6" s="47" t="s">
        <v>669</v>
      </c>
      <c r="C6" s="14">
        <v>490</v>
      </c>
      <c r="D6" s="14">
        <v>365</v>
      </c>
      <c r="E6" s="31">
        <v>0</v>
      </c>
      <c r="F6" s="14">
        <v>1601</v>
      </c>
      <c r="G6" s="14">
        <v>1365</v>
      </c>
      <c r="H6" s="14">
        <v>395</v>
      </c>
      <c r="I6" s="14">
        <v>324</v>
      </c>
      <c r="J6" s="14">
        <v>0</v>
      </c>
      <c r="K6" s="14">
        <v>0</v>
      </c>
      <c r="L6" s="14">
        <v>0</v>
      </c>
      <c r="M6" s="14">
        <v>0</v>
      </c>
      <c r="N6" s="14">
        <v>3</v>
      </c>
      <c r="O6" s="14">
        <v>0</v>
      </c>
      <c r="P6" s="24">
        <v>2016</v>
      </c>
    </row>
    <row r="7" spans="1:16" ht="22.5" x14ac:dyDescent="0.25">
      <c r="A7" s="47" t="s">
        <v>670</v>
      </c>
      <c r="B7" s="47" t="s">
        <v>671</v>
      </c>
      <c r="C7" s="14">
        <v>61</v>
      </c>
      <c r="D7" s="14">
        <v>73</v>
      </c>
      <c r="E7" s="31">
        <v>-1</v>
      </c>
      <c r="F7" s="14">
        <v>30</v>
      </c>
      <c r="G7" s="14">
        <v>34</v>
      </c>
      <c r="H7" s="14">
        <v>55</v>
      </c>
      <c r="I7" s="14">
        <v>65</v>
      </c>
      <c r="J7" s="14">
        <v>0</v>
      </c>
      <c r="K7" s="14">
        <v>1</v>
      </c>
      <c r="L7" s="14">
        <v>0</v>
      </c>
      <c r="M7" s="14">
        <v>0</v>
      </c>
      <c r="N7" s="14">
        <v>2</v>
      </c>
      <c r="O7" s="14">
        <v>1</v>
      </c>
      <c r="P7" s="24">
        <v>110</v>
      </c>
    </row>
    <row r="8" spans="1:16" ht="33.75" x14ac:dyDescent="0.25">
      <c r="A8" s="47" t="s">
        <v>672</v>
      </c>
      <c r="B8" s="47" t="s">
        <v>673</v>
      </c>
      <c r="C8" s="14">
        <v>3</v>
      </c>
      <c r="D8" s="14">
        <v>3</v>
      </c>
      <c r="E8" s="31">
        <v>0</v>
      </c>
      <c r="F8" s="14">
        <v>4</v>
      </c>
      <c r="G8" s="14">
        <v>3</v>
      </c>
      <c r="H8" s="14">
        <v>4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ht="45" x14ac:dyDescent="0.25">
      <c r="A9" s="47" t="s">
        <v>674</v>
      </c>
      <c r="B9" s="47" t="s">
        <v>675</v>
      </c>
      <c r="C9" s="14">
        <v>3</v>
      </c>
      <c r="D9" s="14">
        <v>12</v>
      </c>
      <c r="E9" s="31">
        <v>-1</v>
      </c>
      <c r="F9" s="14">
        <v>13</v>
      </c>
      <c r="G9" s="14">
        <v>31</v>
      </c>
      <c r="H9" s="14">
        <v>5</v>
      </c>
      <c r="I9" s="14">
        <v>26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78</v>
      </c>
    </row>
    <row r="10" spans="1:16" ht="33.75" x14ac:dyDescent="0.25">
      <c r="A10" s="47" t="s">
        <v>676</v>
      </c>
      <c r="B10" s="47" t="s">
        <v>677</v>
      </c>
      <c r="C10" s="14">
        <v>710</v>
      </c>
      <c r="D10" s="14">
        <v>705</v>
      </c>
      <c r="E10" s="31">
        <v>0</v>
      </c>
      <c r="F10" s="14">
        <v>1412</v>
      </c>
      <c r="G10" s="14">
        <v>1291</v>
      </c>
      <c r="H10" s="14">
        <v>649</v>
      </c>
      <c r="I10" s="14">
        <v>583</v>
      </c>
      <c r="J10" s="14">
        <v>0</v>
      </c>
      <c r="K10" s="14">
        <v>0</v>
      </c>
      <c r="L10" s="14">
        <v>0</v>
      </c>
      <c r="M10" s="14">
        <v>0</v>
      </c>
      <c r="N10" s="14">
        <v>18</v>
      </c>
      <c r="O10" s="14">
        <v>2</v>
      </c>
      <c r="P10" s="24">
        <v>1962</v>
      </c>
    </row>
    <row r="11" spans="1:16" ht="45" x14ac:dyDescent="0.25">
      <c r="A11" s="47" t="s">
        <v>678</v>
      </c>
      <c r="B11" s="47" t="s">
        <v>679</v>
      </c>
      <c r="C11" s="14">
        <v>23</v>
      </c>
      <c r="D11" s="14">
        <v>9</v>
      </c>
      <c r="E11" s="31">
        <v>1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1LOC1Bwd2MFpjKfiH9uzvGSfhmaK8Ra5fi3E3lf3URHAVSfekHh3frmGalBKd4gKXZd52oGTIRPZwur8Pt14mQ==" saltValue="1Pkqc5PYO+Ax2j2cCNqci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2022-05-25T12:12:36Z</dcterms:created>
  <dcterms:modified xsi:type="dcterms:W3CDTF">2022-06-06T10:00:39Z</dcterms:modified>
</cp:coreProperties>
</file>