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37" documentId="13_ncr:1_{C84B1CF7-4672-4B4A-A5B6-D5FF9418BD90}" xr6:coauthVersionLast="47" xr6:coauthVersionMax="47" xr10:uidLastSave="{1E5A4C0B-FAC1-413E-AF4D-95DBD306A01A}"/>
  <workbookProtection workbookAlgorithmName="SHA-512" workbookHashValue="WYB9GmJZyIBFWXLKoaaxhSH4tBuAfVSTSF3kTjkFd623OMPWw88zFKxgkKIe8KEmsR/dWXHAqS/vYqy1WuWYPw==" workbookSaltValue="+I2xkuHtDLk+dZKw44y56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F43" i="15" s="1"/>
  <c r="E11" i="15"/>
  <c r="E43" i="15" s="1"/>
  <c r="D11" i="15"/>
  <c r="D43" i="15" s="1"/>
  <c r="D123" i="15"/>
  <c r="E82" i="15"/>
  <c r="D82" i="15"/>
  <c r="L43" i="15"/>
  <c r="K43" i="15"/>
  <c r="J43" i="15"/>
  <c r="I43" i="15"/>
  <c r="H43" i="15"/>
  <c r="G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14BF358-1E0A-4862-A2EC-E88FE3079C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A613D19-FD22-4F14-933C-E58DE61B83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5AD5BF7-7052-47C8-A6A8-623D779814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AC08FD7-9975-4EEC-A1E4-79F1EEAC29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213286-3DE2-45C5-BAC6-306F167D1C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9FEAB2C-FD64-4A59-9429-A93D540EAD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24A5F51-998C-45DB-8151-BAE4CED8FB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D09E32F-28ED-4025-A0CA-32875EE80E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15F51CD-12CF-49E4-AECF-0EB7F74575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E60F481-A757-4164-95F4-67CDB53D8C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66F6337-761D-4A10-89EC-DDD17D56A2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8C788BE-F8DA-48C9-B440-F60C83AA53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9BA6E6E-1146-4402-A5BB-2093B5B791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1F7AAAB-7891-45A6-9300-242CC1448B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AE32768-D1D5-4C61-B183-8A85FE4B54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EE30E53-8BCF-44FC-A0F9-466D5EBD43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25167CE-1756-4448-87BE-B8E47B8414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C6B426F-FA80-4E26-94B0-140AAD8E03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A836CCF-B8A4-4146-9004-7C0EF5E96F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FB7EC3F-878A-49BE-9ADE-7905FCAF4B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F34C17B-6C7E-46F9-834D-2D92C16030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DB0EB08-A9EC-427C-9439-E483D9C2D0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09EC37A-1FDB-4120-9776-025C1AC8CC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C473574-C92E-4E4D-839F-DFA9632748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16F94BC-5FAC-4F39-B682-1EC0FF0775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710DAFA-3522-4E02-81D0-3C4718B1F2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CE95E8D-CEFB-415D-9F95-5BB6464912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D6C3A59-EC21-4FE1-BC7E-A9068DEEA4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7297A3D-E591-43C0-BAC5-7CA98D09CC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DC1A35B-B6E5-479C-A511-D195302479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48BD51C-B9E3-414D-B7C2-2FFB898CE5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AC4DD8D-D8C8-4276-9440-741705CD33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<sst xmlns="http://schemas.openxmlformats.org/spreadsheetml/2006/main" count="2832" uniqueCount="1826">
  <si>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</si>
  <si>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</si>
  <si>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</si>
  <si>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</si>
  <si>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</si>
  <si>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</si>
  <si>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Segovia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</si>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</sst>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21E1CB6F-EB2B-4FD9-A5E9-1EC1717CAF1D}"/>
    <cellStyle name="Normal" xfId="0" builtinId="0"/>
    <cellStyle name="Normal 2" xfId="1" xr:uid="{DCFA3CB2-04A5-4EBA-8812-1046043CDA50}"/>
    <cellStyle name="Normal 3" xfId="3" xr:uid="{73A641CD-C98B-4116-9509-51EBDCFB14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3E-4728-B0B2-BA810897BF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3E-4728-B0B2-BA810897BF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816</c:v>
                </c:pt>
                <c:pt idx="1">
                  <c:v>4020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E-4728-B0B2-BA810897B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46-49FB-8ECD-DB52393CD1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46-49FB-8ECD-DB52393CD14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46-49FB-8ECD-DB52393CD14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</c:v>
                </c:pt>
                <c:pt idx="1">
                  <c:v>127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46-49FB-8ECD-DB52393C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14-4D5A-A491-D772CC5B61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14-4D5A-A491-D772CC5B61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14-4D5A-A491-D772CC5B61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258</c:v>
                </c:pt>
                <c:pt idx="1">
                  <c:v>108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4-4D5A-A491-D772CC5B6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FD-49BC-99A2-E027019AE4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FD-49BC-99A2-E027019AE4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59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FD-49BC-99A2-E027019AE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1A-49F7-9935-782272E35A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1A-49F7-9935-782272E35A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931</c:v>
                </c:pt>
                <c:pt idx="1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1A-49F7-9935-782272E35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172</c:v>
              </c:pt>
              <c:pt idx="1">
                <c:v>569</c:v>
              </c:pt>
              <c:pt idx="2">
                <c:v>2</c:v>
              </c:pt>
              <c:pt idx="3">
                <c:v>3</c:v>
              </c:pt>
              <c:pt idx="4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3-3C7E-4EB6-A227-1E20541BB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314</c:v>
              </c:pt>
              <c:pt idx="1">
                <c:v>434</c:v>
              </c:pt>
              <c:pt idx="2">
                <c:v>14</c:v>
              </c:pt>
              <c:pt idx="3">
                <c:v>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E216-4D11-AC47-8E37E198B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Aux!$B$2:$B$4</c:f>
              <c:strCache>
                <c:ptCount val="3"/>
                <c:pt idx="0">
                  <c:v>Por denuncia de la Administración</c:v>
                </c:pt>
                <c:pt idx="1">
                  <c:v>De oficio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FFBC-4720-93B9-57D15C03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8862-4823-A541-44ECA7F9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346</c:v>
              </c:pt>
              <c:pt idx="1">
                <c:v>3</c:v>
              </c:pt>
              <c:pt idx="2">
                <c:v>80</c:v>
              </c:pt>
              <c:pt idx="3">
                <c:v>19</c:v>
              </c:pt>
              <c:pt idx="4">
                <c:v>1</c:v>
              </c:pt>
              <c:pt idx="5">
                <c:v>12</c:v>
              </c:pt>
              <c:pt idx="6">
                <c:v>159</c:v>
              </c:pt>
              <c:pt idx="7">
                <c:v>30</c:v>
              </c:pt>
              <c:pt idx="8">
                <c:v>385</c:v>
              </c:pt>
            </c:numLit>
          </c:val>
          <c:extLst>
            <c:ext xmlns:c16="http://schemas.microsoft.com/office/drawing/2014/chart" uri="{C3380CC4-5D6E-409C-BE32-E72D297353CC}">
              <c16:uniqueId val="{00000003-F7D4-43C4-AB16-194068C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Medidas provisionales previas/coetáneas/posteriores</c:v>
                </c:pt>
                <c:pt idx="4">
                  <c:v>Ruptura unión de hecho contenciosa</c:v>
                </c:pt>
                <c:pt idx="5">
                  <c:v>Ruptura unión de hecho mutuo acuerdo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38</c:v>
              </c:pt>
              <c:pt idx="1">
                <c:v>89</c:v>
              </c:pt>
              <c:pt idx="2">
                <c:v>77</c:v>
              </c:pt>
              <c:pt idx="3">
                <c:v>37</c:v>
              </c:pt>
              <c:pt idx="4">
                <c:v>40</c:v>
              </c:pt>
              <c:pt idx="5">
                <c:v>37</c:v>
              </c:pt>
              <c:pt idx="6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560D-456E-A526-DA4D51639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7A-4DF0-896A-8558150D33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7A-4DF0-896A-8558150D33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7A-4DF0-896A-8558150D33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35</c:v>
                </c:pt>
                <c:pt idx="1">
                  <c:v>7</c:v>
                </c:pt>
                <c:pt idx="2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7A-4DF0-896A-8558150D3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1742</c:v>
              </c:pt>
              <c:pt idx="1">
                <c:v>346</c:v>
              </c:pt>
              <c:pt idx="2">
                <c:v>149</c:v>
              </c:pt>
              <c:pt idx="3">
                <c:v>798</c:v>
              </c:pt>
              <c:pt idx="4">
                <c:v>131</c:v>
              </c:pt>
              <c:pt idx="5">
                <c:v>161</c:v>
              </c:pt>
              <c:pt idx="6">
                <c:v>1171</c:v>
              </c:pt>
              <c:pt idx="7">
                <c:v>321</c:v>
              </c:pt>
            </c:numLit>
          </c:val>
          <c:extLst>
            <c:ext xmlns:c16="http://schemas.microsoft.com/office/drawing/2014/chart" uri="{C3380CC4-5D6E-409C-BE32-E72D297353CC}">
              <c16:uniqueId val="{00000000-D05F-4704-82B8-116413741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156</c:v>
              </c:pt>
              <c:pt idx="1">
                <c:v>229</c:v>
              </c:pt>
              <c:pt idx="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A653-4C41-855E-5D4EEEC33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</c:v>
              </c:pt>
              <c:pt idx="1">
                <c:v>22</c:v>
              </c:pt>
              <c:pt idx="2">
                <c:v>26</c:v>
              </c:pt>
              <c:pt idx="3">
                <c:v>16</c:v>
              </c:pt>
              <c:pt idx="4">
                <c:v>33</c:v>
              </c:pt>
              <c:pt idx="5">
                <c:v>203</c:v>
              </c:pt>
              <c:pt idx="6">
                <c:v>23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ACF-4D38-BCCB-23330D08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72</c:v>
              </c:pt>
              <c:pt idx="1">
                <c:v>84</c:v>
              </c:pt>
              <c:pt idx="2">
                <c:v>207</c:v>
              </c:pt>
              <c:pt idx="3">
                <c:v>66</c:v>
              </c:pt>
              <c:pt idx="4">
                <c:v>54</c:v>
              </c:pt>
              <c:pt idx="5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4BE6-4940-A325-3A2366910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125</c:v>
              </c:pt>
              <c:pt idx="1">
                <c:v>62</c:v>
              </c:pt>
              <c:pt idx="2">
                <c:v>245</c:v>
              </c:pt>
            </c:numLit>
          </c:val>
          <c:extLst>
            <c:ext xmlns:c16="http://schemas.microsoft.com/office/drawing/2014/chart" uri="{C3380CC4-5D6E-409C-BE32-E72D297353CC}">
              <c16:uniqueId val="{00000000-841B-4F4E-B78C-722DD3144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Violencia doméstica / género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B66-44C7-B6D5-DF4B8B8DB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A46-49CF-9E51-EE57659F7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F8-4300-9CEC-D66EBFDBC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Libertad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DDF-42FF-BDBA-49AE28C58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9457-4D26-BFFB-75D9E6982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4D-4CB2-BD80-2D7268B8A9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4D-4CB2-BD80-2D7268B8A9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244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4D-4CB2-BD80-2D7268B8A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Violencia doméstica / género</c:v>
                </c:pt>
                <c:pt idx="1">
                  <c:v>Patrimonio</c:v>
                </c:pt>
                <c:pt idx="2">
                  <c:v>Drogas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68-40AD-AFC9-050D915F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95</c:v>
              </c:pt>
              <c:pt idx="1">
                <c:v>66</c:v>
              </c:pt>
              <c:pt idx="2">
                <c:v>153</c:v>
              </c:pt>
              <c:pt idx="3">
                <c:v>290</c:v>
              </c:pt>
              <c:pt idx="4">
                <c:v>58</c:v>
              </c:pt>
              <c:pt idx="5">
                <c:v>57</c:v>
              </c:pt>
              <c:pt idx="6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15C4-4BE5-AF3E-F2E215CD1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A6-419D-8AED-9EB39F7325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A6-419D-8AED-9EB39F7325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A6-419D-8AED-9EB39F73256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A6-419D-8AED-9EB39F73256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A6-419D-8AED-9EB39F73256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A6-419D-8AED-9EB39F7325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A6-419D-8AED-9EB39F732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241</c:v>
              </c:pt>
              <c:pt idx="1">
                <c:v>35</c:v>
              </c:pt>
              <c:pt idx="2">
                <c:v>2</c:v>
              </c:pt>
              <c:pt idx="3">
                <c:v>67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383-47B6-8809-F85812982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134</c:v>
              </c:pt>
              <c:pt idx="1">
                <c:v>4</c:v>
              </c:pt>
              <c:pt idx="2">
                <c:v>50</c:v>
              </c:pt>
              <c:pt idx="3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7688-42D6-928B-A8B866F00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4</c:v>
              </c:pt>
              <c:pt idx="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E805-4C5C-9552-265AA87D7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3</c:v>
              </c:pt>
              <c:pt idx="2">
                <c:v>13</c:v>
              </c:pt>
              <c:pt idx="3">
                <c:v>18</c:v>
              </c:pt>
              <c:pt idx="4">
                <c:v>5</c:v>
              </c:pt>
              <c:pt idx="5">
                <c:v>2</c:v>
              </c:pt>
              <c:pt idx="6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2B11-497F-A320-34E8A4C7A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27</c:v>
              </c:pt>
              <c:pt idx="1">
                <c:v>1</c:v>
              </c:pt>
              <c:pt idx="2">
                <c:v>4</c:v>
              </c:pt>
              <c:pt idx="3">
                <c:v>4</c:v>
              </c:pt>
              <c:pt idx="4">
                <c:v>9</c:v>
              </c:pt>
              <c:pt idx="5">
                <c:v>16</c:v>
              </c:pt>
              <c:pt idx="6">
                <c:v>19</c:v>
              </c:pt>
              <c:pt idx="7">
                <c:v>2</c:v>
              </c:pt>
              <c:pt idx="8">
                <c:v>5</c:v>
              </c:pt>
              <c:pt idx="9">
                <c:v>14</c:v>
              </c:pt>
              <c:pt idx="10">
                <c:v>2</c:v>
              </c:pt>
              <c:pt idx="11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11B3-4B46-BB45-90895D9DD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10</c:v>
              </c:pt>
              <c:pt idx="2">
                <c:v>66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204-46D6-8821-88C856A1F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20-4874-A680-73773102BB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20-4874-A680-73773102BB9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20-4874-A680-73773102BB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0-4874-A680-73773102B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FD-48F9-83D0-C1994979A9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FD-48F9-83D0-C1994979A9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305</c:v>
                </c:pt>
                <c:pt idx="1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FD-48F9-83D0-C1994979A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E6-4EA2-84F0-B89DA4E1A3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E6-4EA2-84F0-B89DA4E1A3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E6-4EA2-84F0-B89DA4E1A3A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2E6-4EA2-84F0-B89DA4E1A3A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6-4EA2-84F0-B89DA4E1A3A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6-4EA2-84F0-B89DA4E1A3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6-4EA2-84F0-B89DA4E1A3A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E6-4EA2-84F0-B89DA4E1A3A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859-4C99-BFAE-DCA29699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C1-4E7A-985A-AF55CF136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Abuelos y otros ascendientes</c:v>
                </c:pt>
                <c:pt idx="6">
                  <c:v>Persona vulnerable que conviva con el agresor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11</c:v>
              </c:pt>
              <c:pt idx="4">
                <c:v>6</c:v>
              </c:pt>
              <c:pt idx="5">
                <c:v>1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F15-48EA-881A-C4B80D4C8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61-47D7-BBA1-5C4BBBCAE5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61-47D7-BBA1-5C4BBBCAE5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61-47D7-BBA1-5C4BBBCA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98-48EF-A681-9103BFD472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98-48EF-A681-9103BFD472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98-48EF-A681-9103BFD4722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198-48EF-A681-9103BFD4722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98-48EF-A681-9103BFD47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30</c:v>
                </c:pt>
                <c:pt idx="1">
                  <c:v>50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98-48EF-A681-9103BFD47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81</c:v>
              </c:pt>
              <c:pt idx="2">
                <c:v>2</c:v>
              </c:pt>
              <c:pt idx="3">
                <c:v>4</c:v>
              </c:pt>
              <c:pt idx="4">
                <c:v>2</c:v>
              </c:pt>
              <c:pt idx="5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6EEC-4BCE-82FB-853A76C37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83</c:v>
              </c:pt>
              <c:pt idx="1">
                <c:v>51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F677-4B04-8AB3-44394549A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8A-48F1-B3CB-421DFA64BF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8A-48F1-B3CB-421DFA64BF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237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A-48F1-B3CB-421DFA64B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80-4188-A5D9-964D3E9EF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lesiones imprudentes por accidente laboral (20303)</c:v>
                </c:pt>
                <c:pt idx="1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E87-450A-A256-650AFB912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930-47C8-9DA4-692FFF40D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64</c:v>
              </c:pt>
              <c:pt idx="2">
                <c:v>4</c:v>
              </c:pt>
              <c:pt idx="3">
                <c:v>2</c:v>
              </c:pt>
              <c:pt idx="4">
                <c:v>3</c:v>
              </c:pt>
              <c:pt idx="5">
                <c:v>56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A2-45AF-8B63-22BA8803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127</c:v>
              </c:pt>
              <c:pt idx="2">
                <c:v>2</c:v>
              </c:pt>
              <c:pt idx="3">
                <c:v>1</c:v>
              </c:pt>
              <c:pt idx="4">
                <c:v>97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A34-47E1-B6E3-A3794F696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108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4B6F-47D0-AE4C-579491BDD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2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DA3B-441A-8071-1B3724F51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</c:v>
              </c:pt>
              <c:pt idx="1">
                <c:v>2</c:v>
              </c:pt>
              <c:pt idx="2">
                <c:v>1</c:v>
              </c:pt>
              <c:pt idx="3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3036-4EEA-B190-417AC9727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152</c:v>
              </c:pt>
              <c:pt idx="2">
                <c:v>7</c:v>
              </c:pt>
              <c:pt idx="3">
                <c:v>5</c:v>
              </c:pt>
              <c:pt idx="4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6B5A-4A7A-8C39-A01F5C17C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EAB-43DA-A0F2-17FF87F55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64-44A9-9863-5F4E7BFBAB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64-44A9-9863-5F4E7BFBAB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64-44A9-9863-5F4E7BFBA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2148-42B3-A899-BF582B8F3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4E6A-478D-B311-85177F876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67F-A674-2434BEA91C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AC-467F-A674-2434BEA91C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C-467F-A674-2434BEA9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7A-40D6-BECB-1824C7F12E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7A-40D6-BECB-1824C7F12E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47A-40D6-BECB-1824C7F12E8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7A-40D6-BECB-1824C7F12E8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7A-40D6-BECB-1824C7F12E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7A-40D6-BECB-1824C7F12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90-4AEA-815A-6BF4BFED25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90-4AEA-815A-6BF4BFED25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78</c:v>
                </c:pt>
                <c:pt idx="1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0-4AEA-815A-6BF4BFED2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9BBFAFA-F744-4A15-991A-3FC064A69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034489F-B874-45E5-AD9B-96D2D4C6B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2D0FBF2-D2B0-422A-8F91-72B87D1B2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1F432D4-311C-453B-8401-1F56F2C7D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34C29DE-7A4E-48E9-9453-FAED76948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BD9AF8F-9212-4EB6-89BC-141EA87DA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7C30834-1284-4845-9C72-F84BB7FC2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439F113-4147-464D-9A7B-C31E5E8CF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D3551A9-981A-4656-A633-9DA387FD4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CD208D8-32CC-495C-B16F-822E692D5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7B672420-F477-4CA9-8239-B12A53AE9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EB3C258-3FA5-44DC-814C-4800866EB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E153F0-5B3C-4AC5-B6B6-05B741A0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7B2417A-E533-4810-80CD-B03C013C1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369475A-8D24-4299-8272-8171CD0F5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AEE2A66-0076-4ED2-A4EB-157BD804C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85285B1-DA11-40FD-974E-844AE6A95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46626C1D-8980-4292-800E-64F8B5F15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989FF7D2-F6E1-4710-910A-81C0E4BC6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8981215-1BBE-45DC-82AF-E2DCA993A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E35A283-3578-4823-95C9-CC3E6B734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90ECA04-7008-49C9-878B-88180F919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5033436-C1AF-450D-9278-358F48C2C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B5F856C-D025-4746-8905-D9982F3F1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49BAEEC-0A8A-4A1F-9CFD-862AC7831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8532288-46E4-4B8B-B994-B60126465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98B0506-F9AD-45A1-A25F-5019551BD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5F3FAB5-599C-4A09-B81A-59D051E48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DBE3EC7-4202-4DC6-BA35-4FF99F0A1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3128BA0-B740-43AD-8E0A-21F91BB30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EA14BEA-8773-4B66-A79B-E87D09A6C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C059579-96FA-47ED-AE7D-5A68241E3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4782183-94A3-4D49-9772-A4317C654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A011260-972B-4650-9BCE-9F65831C0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367794C-4E4B-42DD-BF73-FB76161F1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63C07BB-59F9-4021-8E24-2BC33A08F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C12C5A9-C436-4860-B3F1-44EFCC076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88DC35E-55A6-4A29-9050-20A3B3037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708025</xdr:colOff>
      <xdr:row>6</xdr:row>
      <xdr:rowOff>180975</xdr:rowOff>
    </xdr:from>
    <xdr:to>
      <xdr:col>22</xdr:col>
      <xdr:colOff>390525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B8ED892-84F4-4EE3-A253-A7BDACD39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F60F8FE-3F68-48BA-B743-4CE0B7585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476250</xdr:colOff>
      <xdr:row>7</xdr:row>
      <xdr:rowOff>3175</xdr:rowOff>
    </xdr:from>
    <xdr:to>
      <xdr:col>60</xdr:col>
      <xdr:colOff>371475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3DF699A-FF78-4E70-B712-C41867B55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CF9EAF7-D645-4CBA-B5FC-E8F09F85E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2E12E7F-DBB1-43E4-8809-BEF5C1CAA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02F353B-FE66-464F-AA8D-FFDDCAE2B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C06AE0D-42A5-4608-8AB2-E644334B9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28DB24E-5882-48D4-963F-22165C334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754E701-DB78-4869-ADAE-AE6F493CC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0339BD1-85EF-46B4-B9E8-D51FEEF08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B7A73D6-84D6-418D-A8E8-B54DF866D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A0D0C23-8964-4811-B7C3-45C4DAB58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27638E9-32ED-4836-B33B-958AE0BFE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67F44D72-61A4-4A18-B383-1E4F631E3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06819AD-554F-43C8-9D49-47B5F417A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82107FE-2D59-461A-8A4E-88E334013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F4ECE67-2A9E-4B58-974C-10DD9CE20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D2CB1BD-980E-4086-9101-6A95721C9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FC91479-DA11-4945-B04A-41344DFBB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C0496B09-DA6F-4B8C-A314-555FC70DD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3B11051-0298-401B-8124-78EFA7C17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7D6CAC2-EDF0-407A-88BA-E43C5A031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1923CBF-4D28-4FC5-9782-8A4060254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Zzq/NzH5E5X1yeUfADZD3oD/TazgYfN55/ufkmE7x8x9wz8pt9v0GSP3Rz7XNcJM1iHC7wLA8BdE9/p/BMQ4Iw==" saltValue="C1FgMJn+HYmiiYErDTG74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2</v>
      </c>
      <c r="D5" s="14">
        <v>0</v>
      </c>
      <c r="E5" s="24">
        <v>2</v>
      </c>
    </row>
    <row r="6" spans="1:5" x14ac:dyDescent="0.25">
      <c r="A6" s="22" t="s">
        <v>1204</v>
      </c>
      <c r="B6" s="17"/>
      <c r="C6" s="14">
        <v>1</v>
      </c>
      <c r="D6" s="14">
        <v>0</v>
      </c>
      <c r="E6" s="24">
        <v>1</v>
      </c>
    </row>
    <row r="7" spans="1:5" x14ac:dyDescent="0.25">
      <c r="A7" s="22" t="s">
        <v>1205</v>
      </c>
      <c r="B7" s="17"/>
      <c r="C7" s="18"/>
      <c r="D7" s="18"/>
      <c r="E7" s="23"/>
    </row>
    <row r="8" spans="1:5" x14ac:dyDescent="0.25">
      <c r="A8" s="22" t="s">
        <v>1206</v>
      </c>
      <c r="B8" s="17"/>
      <c r="C8" s="14">
        <v>1</v>
      </c>
      <c r="D8" s="14">
        <v>0</v>
      </c>
      <c r="E8" s="24">
        <v>1</v>
      </c>
    </row>
    <row r="9" spans="1:5" x14ac:dyDescent="0.25">
      <c r="A9" s="22" t="s">
        <v>635</v>
      </c>
      <c r="B9" s="17"/>
      <c r="C9" s="18"/>
      <c r="D9" s="18"/>
      <c r="E9" s="23"/>
    </row>
    <row r="10" spans="1:5" x14ac:dyDescent="0.25">
      <c r="A10" s="22" t="s">
        <v>1207</v>
      </c>
      <c r="B10" s="17"/>
      <c r="C10" s="18"/>
      <c r="D10" s="18"/>
      <c r="E10" s="23"/>
    </row>
    <row r="11" spans="1:5" x14ac:dyDescent="0.25">
      <c r="A11" s="197" t="s">
        <v>976</v>
      </c>
      <c r="B11" s="198"/>
      <c r="C11" s="32">
        <v>4</v>
      </c>
      <c r="D11" s="32">
        <v>0</v>
      </c>
      <c r="E11" s="32">
        <v>4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/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7" t="s">
        <v>976</v>
      </c>
      <c r="B17" s="198"/>
      <c r="C17" s="46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3</v>
      </c>
    </row>
    <row r="22" spans="1:3" x14ac:dyDescent="0.25">
      <c r="A22" s="22" t="s">
        <v>1204</v>
      </c>
      <c r="B22" s="17"/>
      <c r="C22" s="24">
        <v>3</v>
      </c>
    </row>
    <row r="23" spans="1:3" x14ac:dyDescent="0.25">
      <c r="A23" s="22" t="s">
        <v>1205</v>
      </c>
      <c r="B23" s="17"/>
      <c r="C23" s="24">
        <v>1</v>
      </c>
    </row>
    <row r="24" spans="1:3" x14ac:dyDescent="0.25">
      <c r="A24" s="22" t="s">
        <v>1206</v>
      </c>
      <c r="B24" s="17"/>
      <c r="C24" s="24">
        <v>5</v>
      </c>
    </row>
    <row r="25" spans="1:3" x14ac:dyDescent="0.25">
      <c r="A25" s="22" t="s">
        <v>635</v>
      </c>
      <c r="B25" s="17"/>
      <c r="C25" s="24">
        <v>2</v>
      </c>
    </row>
    <row r="26" spans="1:3" x14ac:dyDescent="0.25">
      <c r="A26" s="22" t="s">
        <v>1207</v>
      </c>
      <c r="B26" s="17"/>
      <c r="C26" s="24">
        <v>7</v>
      </c>
    </row>
    <row r="27" spans="1:3" x14ac:dyDescent="0.25">
      <c r="A27" s="197" t="s">
        <v>976</v>
      </c>
      <c r="B27" s="198"/>
      <c r="C27" s="32">
        <v>21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/>
    </row>
    <row r="32" spans="1:3" x14ac:dyDescent="0.25">
      <c r="A32" s="22" t="s">
        <v>1048</v>
      </c>
      <c r="B32" s="17"/>
      <c r="C32" s="23"/>
    </row>
    <row r="33" spans="1:3" x14ac:dyDescent="0.25">
      <c r="A33" s="22" t="s">
        <v>1213</v>
      </c>
      <c r="B33" s="17"/>
      <c r="C33" s="24">
        <v>21</v>
      </c>
    </row>
    <row r="34" spans="1:3" x14ac:dyDescent="0.25">
      <c r="A34" s="22" t="s">
        <v>1146</v>
      </c>
      <c r="B34" s="17"/>
      <c r="C34" s="24">
        <v>2</v>
      </c>
    </row>
    <row r="35" spans="1:3" x14ac:dyDescent="0.25">
      <c r="A35" s="22" t="s">
        <v>1214</v>
      </c>
      <c r="B35" s="17"/>
      <c r="C35" s="24">
        <v>5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7" t="s">
        <v>976</v>
      </c>
      <c r="B40" s="198"/>
      <c r="C40" s="32">
        <v>28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2</v>
      </c>
    </row>
    <row r="45" spans="1:3" x14ac:dyDescent="0.25">
      <c r="A45" s="22" t="s">
        <v>1204</v>
      </c>
      <c r="B45" s="17"/>
      <c r="C45" s="23"/>
    </row>
    <row r="46" spans="1:3" x14ac:dyDescent="0.25">
      <c r="A46" s="22" t="s">
        <v>1205</v>
      </c>
      <c r="B46" s="17"/>
      <c r="C46" s="23"/>
    </row>
    <row r="47" spans="1:3" x14ac:dyDescent="0.25">
      <c r="A47" s="22" t="s">
        <v>1206</v>
      </c>
      <c r="B47" s="17"/>
      <c r="C47" s="24">
        <v>1</v>
      </c>
    </row>
    <row r="48" spans="1:3" x14ac:dyDescent="0.25">
      <c r="A48" s="22" t="s">
        <v>635</v>
      </c>
      <c r="B48" s="17"/>
      <c r="C48" s="24">
        <v>2</v>
      </c>
    </row>
    <row r="49" spans="1:3" x14ac:dyDescent="0.25">
      <c r="A49" s="22" t="s">
        <v>1207</v>
      </c>
      <c r="B49" s="17"/>
      <c r="C49" s="23"/>
    </row>
    <row r="50" spans="1:3" x14ac:dyDescent="0.25">
      <c r="A50" s="197" t="s">
        <v>976</v>
      </c>
      <c r="B50" s="198"/>
      <c r="C50" s="32">
        <v>5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4">
        <v>1</v>
      </c>
    </row>
    <row r="54" spans="1:3" x14ac:dyDescent="0.25">
      <c r="A54" s="176"/>
      <c r="B54" s="13" t="s">
        <v>81</v>
      </c>
      <c r="C54" s="23"/>
    </row>
    <row r="55" spans="1:3" x14ac:dyDescent="0.25">
      <c r="A55" s="174" t="s">
        <v>1204</v>
      </c>
      <c r="B55" s="13" t="s">
        <v>80</v>
      </c>
      <c r="C55" s="24">
        <v>2</v>
      </c>
    </row>
    <row r="56" spans="1:3" x14ac:dyDescent="0.25">
      <c r="A56" s="176"/>
      <c r="B56" s="13" t="s">
        <v>81</v>
      </c>
      <c r="C56" s="23"/>
    </row>
    <row r="57" spans="1:3" x14ac:dyDescent="0.25">
      <c r="A57" s="174" t="s">
        <v>1205</v>
      </c>
      <c r="B57" s="13" t="s">
        <v>80</v>
      </c>
      <c r="C57" s="23"/>
    </row>
    <row r="58" spans="1:3" x14ac:dyDescent="0.25">
      <c r="A58" s="176"/>
      <c r="B58" s="13" t="s">
        <v>81</v>
      </c>
      <c r="C58" s="23"/>
    </row>
    <row r="59" spans="1:3" x14ac:dyDescent="0.25">
      <c r="A59" s="174" t="s">
        <v>1206</v>
      </c>
      <c r="B59" s="13" t="s">
        <v>80</v>
      </c>
      <c r="C59" s="24">
        <v>2</v>
      </c>
    </row>
    <row r="60" spans="1:3" x14ac:dyDescent="0.25">
      <c r="A60" s="176"/>
      <c r="B60" s="13" t="s">
        <v>81</v>
      </c>
      <c r="C60" s="23"/>
    </row>
    <row r="61" spans="1:3" x14ac:dyDescent="0.25">
      <c r="A61" s="174" t="s">
        <v>635</v>
      </c>
      <c r="B61" s="13" t="s">
        <v>80</v>
      </c>
      <c r="C61" s="24">
        <v>2</v>
      </c>
    </row>
    <row r="62" spans="1:3" x14ac:dyDescent="0.25">
      <c r="A62" s="176"/>
      <c r="B62" s="13" t="s">
        <v>81</v>
      </c>
      <c r="C62" s="23"/>
    </row>
    <row r="63" spans="1:3" x14ac:dyDescent="0.25">
      <c r="A63" s="174" t="s">
        <v>1207</v>
      </c>
      <c r="B63" s="13" t="s">
        <v>80</v>
      </c>
      <c r="C63" s="24">
        <v>1</v>
      </c>
    </row>
    <row r="64" spans="1:3" x14ac:dyDescent="0.25">
      <c r="A64" s="176"/>
      <c r="B64" s="13" t="s">
        <v>81</v>
      </c>
      <c r="C64" s="23"/>
    </row>
    <row r="65" spans="1:3" x14ac:dyDescent="0.25">
      <c r="A65" s="197" t="s">
        <v>976</v>
      </c>
      <c r="B65" s="198"/>
      <c r="C65" s="32">
        <v>8</v>
      </c>
    </row>
  </sheetData>
  <sheetProtection algorithmName="SHA-512" hashValue="6PFAXytO85DKfX1vlOHwZF0i2tY/IXRAEJt+GAxuToTckBfNuCs7V4riIYLwoR55Q43sSo/XqJPt2fIgLiaPqg==" saltValue="Ek/mJmAQZqU04BralH/rZ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9" t="s">
        <v>1222</v>
      </c>
      <c r="C5" s="14">
        <v>1</v>
      </c>
      <c r="D5" s="14">
        <v>0</v>
      </c>
      <c r="E5" s="14">
        <v>0</v>
      </c>
      <c r="F5" s="24">
        <v>0</v>
      </c>
    </row>
    <row r="6" spans="1:6" x14ac:dyDescent="0.25">
      <c r="A6" s="179"/>
      <c r="B6" s="49" t="s">
        <v>1223</v>
      </c>
      <c r="C6" s="14">
        <v>0</v>
      </c>
      <c r="D6" s="14">
        <v>0</v>
      </c>
      <c r="E6" s="14">
        <v>1</v>
      </c>
      <c r="F6" s="24">
        <v>0</v>
      </c>
    </row>
    <row r="7" spans="1:6" x14ac:dyDescent="0.25">
      <c r="A7" s="12" t="s">
        <v>1224</v>
      </c>
      <c r="B7" s="49" t="s">
        <v>1225</v>
      </c>
      <c r="C7" s="18"/>
      <c r="D7" s="18"/>
      <c r="E7" s="18"/>
      <c r="F7" s="23"/>
    </row>
    <row r="8" spans="1:6" ht="22.5" x14ac:dyDescent="0.25">
      <c r="A8" s="177" t="s">
        <v>1226</v>
      </c>
      <c r="B8" s="49" t="s">
        <v>1227</v>
      </c>
      <c r="C8" s="14">
        <v>0</v>
      </c>
      <c r="D8" s="14">
        <v>1</v>
      </c>
      <c r="E8" s="14">
        <v>1</v>
      </c>
      <c r="F8" s="24">
        <v>0</v>
      </c>
    </row>
    <row r="9" spans="1:6" x14ac:dyDescent="0.25">
      <c r="A9" s="178"/>
      <c r="B9" s="49" t="s">
        <v>1228</v>
      </c>
      <c r="C9" s="18"/>
      <c r="D9" s="18"/>
      <c r="E9" s="18"/>
      <c r="F9" s="23"/>
    </row>
    <row r="10" spans="1:6" ht="22.5" x14ac:dyDescent="0.25">
      <c r="A10" s="179"/>
      <c r="B10" s="49" t="s">
        <v>1229</v>
      </c>
      <c r="C10" s="14">
        <v>8</v>
      </c>
      <c r="D10" s="14">
        <v>2</v>
      </c>
      <c r="E10" s="14">
        <v>1</v>
      </c>
      <c r="F10" s="24">
        <v>0</v>
      </c>
    </row>
    <row r="11" spans="1:6" ht="22.5" x14ac:dyDescent="0.25">
      <c r="A11" s="177" t="s">
        <v>1230</v>
      </c>
      <c r="B11" s="49" t="s">
        <v>1231</v>
      </c>
      <c r="C11" s="18"/>
      <c r="D11" s="18"/>
      <c r="E11" s="18"/>
      <c r="F11" s="23"/>
    </row>
    <row r="12" spans="1:6" x14ac:dyDescent="0.25">
      <c r="A12" s="178"/>
      <c r="B12" s="49" t="s">
        <v>1232</v>
      </c>
      <c r="C12" s="18"/>
      <c r="D12" s="18"/>
      <c r="E12" s="18"/>
      <c r="F12" s="23"/>
    </row>
    <row r="13" spans="1:6" ht="22.5" x14ac:dyDescent="0.25">
      <c r="A13" s="179"/>
      <c r="B13" s="49" t="s">
        <v>1233</v>
      </c>
      <c r="C13" s="18"/>
      <c r="D13" s="18"/>
      <c r="E13" s="18"/>
      <c r="F13" s="23"/>
    </row>
    <row r="14" spans="1:6" ht="22.5" x14ac:dyDescent="0.25">
      <c r="A14" s="12" t="s">
        <v>1234</v>
      </c>
      <c r="B14" s="49" t="s">
        <v>1235</v>
      </c>
      <c r="C14" s="18"/>
      <c r="D14" s="18"/>
      <c r="E14" s="18"/>
      <c r="F14" s="23"/>
    </row>
    <row r="15" spans="1:6" x14ac:dyDescent="0.25">
      <c r="A15" s="177" t="s">
        <v>1236</v>
      </c>
      <c r="B15" s="49" t="s">
        <v>1237</v>
      </c>
      <c r="C15" s="14">
        <v>36</v>
      </c>
      <c r="D15" s="14">
        <v>21</v>
      </c>
      <c r="E15" s="14">
        <v>26</v>
      </c>
      <c r="F15" s="24">
        <v>0</v>
      </c>
    </row>
    <row r="16" spans="1:6" x14ac:dyDescent="0.25">
      <c r="A16" s="178"/>
      <c r="B16" s="49" t="s">
        <v>1238</v>
      </c>
      <c r="C16" s="18"/>
      <c r="D16" s="18"/>
      <c r="E16" s="18"/>
      <c r="F16" s="23"/>
    </row>
    <row r="17" spans="1:6" ht="22.5" x14ac:dyDescent="0.25">
      <c r="A17" s="178"/>
      <c r="B17" s="49" t="s">
        <v>1239</v>
      </c>
      <c r="C17" s="18"/>
      <c r="D17" s="18"/>
      <c r="E17" s="18"/>
      <c r="F17" s="23"/>
    </row>
    <row r="18" spans="1:6" x14ac:dyDescent="0.25">
      <c r="A18" s="178"/>
      <c r="B18" s="49" t="s">
        <v>1240</v>
      </c>
      <c r="C18" s="14">
        <v>0</v>
      </c>
      <c r="D18" s="14">
        <v>0</v>
      </c>
      <c r="E18" s="14">
        <v>1</v>
      </c>
      <c r="F18" s="24">
        <v>0</v>
      </c>
    </row>
    <row r="19" spans="1:6" ht="22.5" x14ac:dyDescent="0.25">
      <c r="A19" s="179"/>
      <c r="B19" s="49" t="s">
        <v>1241</v>
      </c>
      <c r="C19" s="14">
        <v>0</v>
      </c>
      <c r="D19" s="14">
        <v>0</v>
      </c>
      <c r="E19" s="14">
        <v>2</v>
      </c>
      <c r="F19" s="24">
        <v>0</v>
      </c>
    </row>
    <row r="20" spans="1:6" x14ac:dyDescent="0.25">
      <c r="A20" s="12" t="s">
        <v>1242</v>
      </c>
      <c r="B20" s="49" t="s">
        <v>1243</v>
      </c>
      <c r="C20" s="18"/>
      <c r="D20" s="18"/>
      <c r="E20" s="18"/>
      <c r="F20" s="23"/>
    </row>
    <row r="21" spans="1:6" ht="22.5" x14ac:dyDescent="0.25">
      <c r="A21" s="12" t="s">
        <v>1244</v>
      </c>
      <c r="B21" s="49" t="s">
        <v>1245</v>
      </c>
      <c r="C21" s="18"/>
      <c r="D21" s="18"/>
      <c r="E21" s="18"/>
      <c r="F21" s="23"/>
    </row>
    <row r="22" spans="1:6" x14ac:dyDescent="0.25">
      <c r="A22" s="197" t="s">
        <v>976</v>
      </c>
      <c r="B22" s="198"/>
      <c r="C22" s="32">
        <v>45</v>
      </c>
      <c r="D22" s="32">
        <v>24</v>
      </c>
      <c r="E22" s="32">
        <v>32</v>
      </c>
      <c r="F22" s="32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/>
    </row>
    <row r="26" spans="1:6" x14ac:dyDescent="0.25">
      <c r="A26" s="22" t="s">
        <v>113</v>
      </c>
      <c r="B26" s="17"/>
      <c r="C26" s="23"/>
    </row>
    <row r="27" spans="1:6" x14ac:dyDescent="0.25">
      <c r="A27" s="22" t="s">
        <v>1079</v>
      </c>
      <c r="B27" s="17"/>
      <c r="C27" s="23"/>
    </row>
    <row r="28" spans="1:6" x14ac:dyDescent="0.25">
      <c r="A28" s="197" t="s">
        <v>976</v>
      </c>
      <c r="B28" s="198"/>
      <c r="C28" s="46"/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2</v>
      </c>
    </row>
    <row r="33" spans="1:3" x14ac:dyDescent="0.25">
      <c r="A33" s="22" t="s">
        <v>1248</v>
      </c>
      <c r="B33" s="17"/>
      <c r="C33" s="24">
        <v>14</v>
      </c>
    </row>
    <row r="34" spans="1:3" x14ac:dyDescent="0.25">
      <c r="A34" s="22" t="s">
        <v>81</v>
      </c>
      <c r="B34" s="17"/>
      <c r="C34" s="24">
        <v>8</v>
      </c>
    </row>
    <row r="35" spans="1:3" x14ac:dyDescent="0.25">
      <c r="A35" s="197" t="s">
        <v>976</v>
      </c>
      <c r="B35" s="198"/>
      <c r="C35" s="32">
        <v>24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50</v>
      </c>
    </row>
    <row r="40" spans="1:3" x14ac:dyDescent="0.25">
      <c r="A40" s="22" t="s">
        <v>1251</v>
      </c>
      <c r="B40" s="17"/>
      <c r="C40" s="24">
        <v>33</v>
      </c>
    </row>
    <row r="41" spans="1:3" x14ac:dyDescent="0.25">
      <c r="A41" s="197" t="s">
        <v>976</v>
      </c>
      <c r="B41" s="198"/>
      <c r="C41" s="32">
        <v>83</v>
      </c>
    </row>
    <row r="42" spans="1:3" ht="15.95" customHeight="1" x14ac:dyDescent="0.25"/>
  </sheetData>
  <sheetProtection algorithmName="SHA-512" hashValue="DBBQXAq3Z0C/u1l7sp0dWA0WR3tTLqAdBDHM0cigLJu0q233fMQjfGFIxzKqfrncFLSWZsbNbx1u9koAl3zwgg==" saltValue="1Kzaf8iTplLC3vrFIFWqn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7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197</v>
      </c>
      <c r="D5" s="18"/>
      <c r="E5" s="15">
        <v>0</v>
      </c>
    </row>
    <row r="6" spans="1:5" x14ac:dyDescent="0.25">
      <c r="A6" s="178"/>
      <c r="B6" s="13" t="s">
        <v>1256</v>
      </c>
      <c r="C6" s="14">
        <v>47</v>
      </c>
      <c r="D6" s="18"/>
      <c r="E6" s="15">
        <v>0</v>
      </c>
    </row>
    <row r="7" spans="1:5" x14ac:dyDescent="0.25">
      <c r="A7" s="179"/>
      <c r="B7" s="13" t="s">
        <v>1257</v>
      </c>
      <c r="C7" s="14">
        <v>112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7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0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14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90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8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2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7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7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0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0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0</v>
      </c>
      <c r="D32" s="18"/>
      <c r="E32" s="15">
        <v>0</v>
      </c>
    </row>
  </sheetData>
  <sheetProtection algorithmName="SHA-512" hashValue="VN+KW2bf+TyLSF9f+FR7Na1zYtU5Q9rQlGT28QbDmHEfqk4riUFqQFhDWuvJdFZ4m0vgmWitDqpSoX/e5/FdAA==" saltValue="rGNX/mUv3ac7JZvf646aj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7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8"/>
      <c r="B6" s="13" t="s">
        <v>1283</v>
      </c>
      <c r="C6" s="14">
        <v>0</v>
      </c>
      <c r="D6" s="18"/>
      <c r="E6" s="15">
        <v>0</v>
      </c>
    </row>
    <row r="7" spans="1:5" x14ac:dyDescent="0.25">
      <c r="A7" s="178"/>
      <c r="B7" s="13" t="s">
        <v>1284</v>
      </c>
      <c r="C7" s="14">
        <v>0</v>
      </c>
      <c r="D7" s="18"/>
      <c r="E7" s="15">
        <v>0</v>
      </c>
    </row>
    <row r="8" spans="1:5" x14ac:dyDescent="0.25">
      <c r="A8" s="178"/>
      <c r="B8" s="13" t="s">
        <v>1285</v>
      </c>
      <c r="C8" s="14">
        <v>7</v>
      </c>
      <c r="D8" s="18"/>
      <c r="E8" s="15">
        <v>0</v>
      </c>
    </row>
    <row r="9" spans="1:5" x14ac:dyDescent="0.25">
      <c r="A9" s="178"/>
      <c r="B9" s="13" t="s">
        <v>1286</v>
      </c>
      <c r="C9" s="14">
        <v>0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8"/>
      <c r="B11" s="13" t="s">
        <v>1288</v>
      </c>
      <c r="C11" s="14">
        <v>2</v>
      </c>
      <c r="D11" s="18"/>
      <c r="E11" s="15">
        <v>0</v>
      </c>
    </row>
    <row r="12" spans="1:5" x14ac:dyDescent="0.25">
      <c r="A12" s="178"/>
      <c r="B12" s="13" t="s">
        <v>1289</v>
      </c>
      <c r="C12" s="14">
        <v>1</v>
      </c>
      <c r="D12" s="18"/>
      <c r="E12" s="15">
        <v>0</v>
      </c>
    </row>
    <row r="13" spans="1:5" x14ac:dyDescent="0.25">
      <c r="A13" s="178"/>
      <c r="B13" s="13" t="s">
        <v>1290</v>
      </c>
      <c r="C13" s="14">
        <v>0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5</v>
      </c>
      <c r="D14" s="18"/>
      <c r="E14" s="15">
        <v>0</v>
      </c>
    </row>
    <row r="15" spans="1:5" x14ac:dyDescent="0.25">
      <c r="A15" s="178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110</v>
      </c>
      <c r="C16" s="14">
        <v>6</v>
      </c>
      <c r="D16" s="18"/>
      <c r="E16" s="15">
        <v>0</v>
      </c>
    </row>
  </sheetData>
  <sheetProtection algorithmName="SHA-512" hashValue="+8CyQJVNqwRfUHh5FCiPf1Fa3KMX7dJWygh2+pZluk4h/SDv7UOKSp30M/fqM6uv+L2HywNvQmTsb4XqLS6I0g==" saltValue="j53GFgXaNwNNQE1/NUp8m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2</v>
      </c>
      <c r="D5" s="53">
        <v>0</v>
      </c>
      <c r="E5" s="53">
        <v>3</v>
      </c>
      <c r="F5" s="53">
        <v>0</v>
      </c>
      <c r="G5" s="53">
        <v>0</v>
      </c>
      <c r="H5" s="53">
        <v>9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1</v>
      </c>
      <c r="D10" s="53">
        <v>0</v>
      </c>
      <c r="E10" s="53">
        <v>1</v>
      </c>
      <c r="F10" s="53">
        <v>0</v>
      </c>
      <c r="G10" s="53">
        <v>0</v>
      </c>
      <c r="H10" s="53">
        <v>1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3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8"/>
      <c r="B187" s="49" t="s">
        <v>1488</v>
      </c>
      <c r="C187" s="53">
        <v>0</v>
      </c>
      <c r="D187" s="53">
        <v>0</v>
      </c>
      <c r="E187" s="53">
        <v>0</v>
      </c>
      <c r="F187" s="53">
        <v>0</v>
      </c>
      <c r="G187" s="53">
        <v>0</v>
      </c>
      <c r="H187" s="53">
        <v>3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1</v>
      </c>
      <c r="D262" s="53">
        <v>0</v>
      </c>
      <c r="E262" s="53">
        <v>1</v>
      </c>
      <c r="F262" s="53">
        <v>0</v>
      </c>
      <c r="G262" s="53">
        <v>0</v>
      </c>
      <c r="H262" s="53">
        <v>7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8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1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1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0</v>
      </c>
      <c r="D285" s="53">
        <v>0</v>
      </c>
      <c r="E285" s="53">
        <v>0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1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6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5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2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0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naMFBEgBorZs01KWIEhp/OcMnnjHZCS6kxuUByjy3AfbqWtUFv2OTyAtqzbrKKspcnR4Pxqfxmzii9c163szLQ==" saltValue="+WYiuzhYFLGumvh/LSOPp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61B9-A3E0-4E7D-98D2-126E76685CC5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4832</v>
      </c>
      <c r="D7" s="121">
        <f>SUM(DatosGenerales!C15:C19)</f>
        <v>816</v>
      </c>
      <c r="E7" s="120">
        <f>SUM(DatosGenerales!C12:C14)</f>
        <v>4020</v>
      </c>
      <c r="I7" s="122">
        <f>DatosGenerales!C31</f>
        <v>452</v>
      </c>
      <c r="J7" s="121">
        <f>DatosGenerales!C32</f>
        <v>35</v>
      </c>
      <c r="K7" s="120">
        <f>SUM(DatosGenerales!C33:C34)</f>
        <v>7</v>
      </c>
      <c r="L7" s="121">
        <f>DatosGenerales!C36</f>
        <v>314</v>
      </c>
      <c r="M7" s="120">
        <f>DatosGenerales!C95</f>
        <v>244</v>
      </c>
      <c r="N7" s="123">
        <f>L7-M7</f>
        <v>70</v>
      </c>
      <c r="O7" s="123"/>
      <c r="Q7" s="122">
        <f>DatosGenerales!C36</f>
        <v>314</v>
      </c>
      <c r="R7" s="121">
        <f>DatosGenerales!C49</f>
        <v>434</v>
      </c>
      <c r="S7" s="121">
        <f>DatosGenerales!C50</f>
        <v>14</v>
      </c>
      <c r="T7" s="121">
        <f>DatosGenerales!C62</f>
        <v>7</v>
      </c>
      <c r="U7" s="121">
        <f>DatosGenerales!C78</f>
        <v>2</v>
      </c>
      <c r="V7" s="124">
        <f>SUM(Q7:U7)</f>
        <v>771</v>
      </c>
      <c r="Z7" s="122">
        <f>SUM(DatosGenerales!C106,DatosGenerales!C107,DatosGenerales!C109)</f>
        <v>305</v>
      </c>
      <c r="AA7" s="121">
        <f>SUM(DatosGenerales!C108,DatosGenerales!C110)</f>
        <v>307</v>
      </c>
      <c r="AB7" s="121">
        <f>DatosGenerales!C106</f>
        <v>237</v>
      </c>
      <c r="AC7" s="124">
        <f>DatosGenerales!C107</f>
        <v>32</v>
      </c>
      <c r="AH7" s="122">
        <f>SUM(DatosGenerales!C115,DatosGenerales!C116,DatosGenerales!C118)</f>
        <v>18</v>
      </c>
      <c r="AI7" s="121">
        <f>SUM(DatosGenerales!C117,DatosGenerales!C119)</f>
        <v>15</v>
      </c>
      <c r="AJ7" s="121">
        <f>DatosGenerales!C115</f>
        <v>16</v>
      </c>
      <c r="AK7" s="124">
        <f>DatosGenerales!C116</f>
        <v>1</v>
      </c>
      <c r="AP7" s="122">
        <f>SUM(DatosGenerales!C135:C136)</f>
        <v>24</v>
      </c>
      <c r="AQ7" s="121">
        <f>SUM(DatosGenerales!C137:C138)</f>
        <v>0</v>
      </c>
      <c r="AR7" s="124">
        <f>SUM(DatosGenerales!C139:C140)</f>
        <v>0</v>
      </c>
      <c r="AV7" s="122">
        <f>DatosGenerales!C145</f>
        <v>0</v>
      </c>
      <c r="AW7" s="121">
        <f>DatosGenerales!C146</f>
        <v>2</v>
      </c>
      <c r="AX7" s="121">
        <f>DatosGenerales!C147</f>
        <v>0</v>
      </c>
      <c r="AY7" s="121">
        <f>DatosGenerales!C148</f>
        <v>1</v>
      </c>
      <c r="AZ7" s="121">
        <f>DatosGenerales!C149</f>
        <v>14</v>
      </c>
      <c r="BA7" s="124">
        <f>DatosGenerales!C150</f>
        <v>0</v>
      </c>
      <c r="BE7" s="122">
        <f>DatosGenerales!C151</f>
        <v>5</v>
      </c>
      <c r="BF7" s="121">
        <f>DatosGenerales!C152</f>
        <v>14</v>
      </c>
      <c r="BG7" s="124">
        <f>DatosGenerales!C154</f>
        <v>3</v>
      </c>
      <c r="BK7" s="122">
        <f>SUM(DatosGenerales!C307:C321)</f>
        <v>346</v>
      </c>
      <c r="BL7" s="121">
        <f>SUM(DatosGenerales!C304:C306)</f>
        <v>3</v>
      </c>
      <c r="BM7" s="121">
        <f>SUM(DatosGenerales!C322:C354)</f>
        <v>80</v>
      </c>
      <c r="BN7" s="121">
        <f>SUM(DatosGenerales!C299)</f>
        <v>0</v>
      </c>
      <c r="BO7" s="121">
        <f>SUM(DatosGenerales!C366:C374)</f>
        <v>19</v>
      </c>
      <c r="BP7" s="121">
        <f>SUM(DatosGenerales!C296:C298)</f>
        <v>0</v>
      </c>
      <c r="BQ7" s="121">
        <f>SUM(DatosGenerales!C355:C365)</f>
        <v>1</v>
      </c>
      <c r="BR7" s="121">
        <f>SUM(DatosGenerales!C300:C302)</f>
        <v>12</v>
      </c>
      <c r="BS7" s="124">
        <f>SUM(DatosGenerales!C293:C295)</f>
        <v>159</v>
      </c>
      <c r="BT7" s="124">
        <f>SUM(DatosGenerales!C303)</f>
        <v>0</v>
      </c>
      <c r="BU7" s="124">
        <f>SUM(DatosGenerales!C375:C387)</f>
        <v>30</v>
      </c>
      <c r="BV7" s="124">
        <f>SUM(DatosGenerales!C388:C409)</f>
        <v>385</v>
      </c>
      <c r="BY7" s="122">
        <f>DatosGenerales!C246</f>
        <v>258</v>
      </c>
      <c r="BZ7" s="121">
        <f>DatosGenerales!C247</f>
        <v>108</v>
      </c>
      <c r="CA7" s="124">
        <f>DatosGenerales!C248</f>
        <v>71</v>
      </c>
      <c r="CF7" s="122">
        <f>DatosGenerales!C255</f>
        <v>59</v>
      </c>
      <c r="CG7" s="124">
        <f>DatosGenerales!C258</f>
        <v>48</v>
      </c>
      <c r="CM7" s="122">
        <f>DatosGenerales!C40</f>
        <v>931</v>
      </c>
      <c r="CN7" s="124">
        <f>DatosGenerales!C41</f>
        <v>533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78</v>
      </c>
      <c r="BL53" s="132">
        <f>SUM(DatosGenerales!C321,DatosGenerales!C310,DatosGenerales!C319)</f>
        <v>127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1</v>
      </c>
      <c r="BL66" s="132">
        <f>SUM(DatosGenerales!C309:C310)</f>
        <v>127</v>
      </c>
      <c r="BM66" s="132">
        <f>SUM(DatosGenerales!C318:C319)</f>
        <v>77</v>
      </c>
      <c r="BN66" s="132"/>
      <c r="BO66" s="119"/>
      <c r="BP66" s="119"/>
      <c r="BQ66" s="119"/>
      <c r="BR66" s="119"/>
      <c r="BS66" s="119"/>
    </row>
  </sheetData>
  <sheetProtection algorithmName="SHA-512" hashValue="lRWXdMF13uKlbbUbmdeDHXbJugHQKmvnGaORkWJBY3fj4+meAfnSXElEAPm64PYtjwQ3S/54e3hiGM75rRCvEw==" saltValue="Rti9S2Ivz7b/cqnjP43DC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168F-C58F-4B14-A5B5-6607B499D2E7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QOQF78MO+LQsiSeaPNeBrVGVq655EL4IB6Tr2L6VYYTBqjEfB+ELm/5iJSIk8+ohMiHenBqNNleoKeihRJKgEA==" saltValue="IrBWJGlucHmw7cxpytbCg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C775-FA67-4526-9CF6-18FC427213D9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24</v>
      </c>
    </row>
    <row r="8" spans="1:50" s="119" customFormat="1" ht="14.85" customHeight="1" x14ac:dyDescent="0.25">
      <c r="C8" s="206"/>
      <c r="D8" s="121">
        <f>DatosMenores!C56</f>
        <v>241</v>
      </c>
      <c r="E8" s="121">
        <f>DatosMenores!C57</f>
        <v>35</v>
      </c>
      <c r="F8" s="121">
        <f>DatosMenores!C58</f>
        <v>2</v>
      </c>
      <c r="G8" s="121">
        <f>DatosMenores!C59</f>
        <v>67</v>
      </c>
      <c r="H8" s="120">
        <f>DatosMenores!C60</f>
        <v>2</v>
      </c>
      <c r="I8" s="103"/>
      <c r="L8" s="120">
        <f>DatosMenores!C48</f>
        <v>12</v>
      </c>
      <c r="M8" s="121">
        <f>DatosMenores!C49</f>
        <v>4</v>
      </c>
      <c r="N8" s="121">
        <f>DatosMenores!C50</f>
        <v>60</v>
      </c>
      <c r="O8" s="121">
        <f>DatosMenores!C51</f>
        <v>0</v>
      </c>
      <c r="P8" s="120">
        <f>DatosMenores!C52</f>
        <v>0</v>
      </c>
      <c r="S8" s="120">
        <f>DatosMenores!C28</f>
        <v>0</v>
      </c>
      <c r="T8" s="121">
        <f>SUM(DatosMenores!C29:C32)</f>
        <v>5</v>
      </c>
      <c r="U8" s="121">
        <f>DatosMenores!C33</f>
        <v>3</v>
      </c>
      <c r="V8" s="121">
        <f>DatosMenores!C34</f>
        <v>13</v>
      </c>
      <c r="W8" s="121">
        <f>DatosMenores!C35</f>
        <v>18</v>
      </c>
      <c r="X8" s="121">
        <f>DatosMenores!C36</f>
        <v>0</v>
      </c>
      <c r="Y8" s="121">
        <f>DatosMenores!C38</f>
        <v>5</v>
      </c>
      <c r="Z8" s="121">
        <f>DatosMenores!C37</f>
        <v>2</v>
      </c>
      <c r="AA8" s="120">
        <f>DatosMenores!C39</f>
        <v>26</v>
      </c>
      <c r="AC8" s="105"/>
      <c r="AE8" s="122">
        <f>DatosMenores!C5</f>
        <v>0</v>
      </c>
      <c r="AF8" s="121">
        <f>DatosMenores!C6</f>
        <v>27</v>
      </c>
      <c r="AG8" s="121">
        <f>DatosMenores!C7</f>
        <v>1</v>
      </c>
      <c r="AH8" s="121">
        <f>DatosMenores!C8</f>
        <v>4</v>
      </c>
      <c r="AI8" s="121">
        <f>DatosMenores!C9</f>
        <v>4</v>
      </c>
      <c r="AJ8" s="120">
        <f>DatosMenores!C10</f>
        <v>9</v>
      </c>
      <c r="AK8" s="121">
        <f>DatosMenores!C11</f>
        <v>16</v>
      </c>
      <c r="AL8" s="121">
        <f>DatosMenores!C12</f>
        <v>19</v>
      </c>
      <c r="AM8" s="120">
        <f>DatosMenores!C13</f>
        <v>2</v>
      </c>
      <c r="AN8" s="105"/>
      <c r="AP8" s="122">
        <f>DatosMenores!C69</f>
        <v>24</v>
      </c>
      <c r="AQ8" s="122">
        <f>DatosMenores!C70</f>
        <v>10</v>
      </c>
      <c r="AR8" s="121">
        <f>DatosMenores!C71</f>
        <v>66</v>
      </c>
      <c r="AS8" s="121">
        <f>DatosMenores!C74</f>
        <v>0</v>
      </c>
      <c r="AT8" s="121">
        <f>DatosMenores!C75</f>
        <v>0</v>
      </c>
      <c r="AU8" s="120">
        <f>DatosMenores!C76</f>
        <v>0</v>
      </c>
      <c r="AW8" s="143" t="s">
        <v>1657</v>
      </c>
      <c r="AX8" s="144">
        <f>DatosMenores!C70</f>
        <v>10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66</v>
      </c>
    </row>
    <row r="10" spans="1:50" ht="29.85" customHeight="1" x14ac:dyDescent="0.25">
      <c r="C10" s="206"/>
      <c r="D10" s="120">
        <f>DatosMenores!C61</f>
        <v>134</v>
      </c>
      <c r="E10" s="121">
        <f>DatosMenores!C62</f>
        <v>4</v>
      </c>
      <c r="F10" s="124">
        <f>DatosMenores!C63</f>
        <v>0</v>
      </c>
      <c r="G10" s="124">
        <f>DatosMenores!C64</f>
        <v>50</v>
      </c>
      <c r="H10" s="124">
        <f>DatosMenores!C65</f>
        <v>64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5</v>
      </c>
      <c r="AH11" s="121">
        <f>DatosMenores!C17</f>
        <v>14</v>
      </c>
      <c r="AI11" s="121">
        <f>DatosMenores!C18</f>
        <v>2</v>
      </c>
      <c r="AJ11" s="121">
        <f>DatosMenores!C20</f>
        <v>0</v>
      </c>
      <c r="AK11" s="121">
        <f>DatosMenores!C21</f>
        <v>0</v>
      </c>
      <c r="AL11" s="120">
        <f>DatosMenores!C19</f>
        <v>31</v>
      </c>
      <c r="AP11" s="122">
        <f>DatosMenores!C78</f>
        <v>0</v>
      </c>
      <c r="AQ11" s="121">
        <f>DatosMenores!C77</f>
        <v>0</v>
      </c>
      <c r="AR11" s="121">
        <f>DatosMenores!C79</f>
        <v>0</v>
      </c>
      <c r="AS11" s="122">
        <f>DatosMenores!C72</f>
        <v>0</v>
      </c>
      <c r="AT11" s="120">
        <f>DatosMenores!C73</f>
        <v>1</v>
      </c>
      <c r="AW11" s="143" t="s">
        <v>1799</v>
      </c>
      <c r="AX11" s="144">
        <f>DatosMenores!C73</f>
        <v>1</v>
      </c>
    </row>
    <row r="12" spans="1:50" ht="12.75" customHeight="1" x14ac:dyDescent="0.25">
      <c r="AW12" s="143" t="s">
        <v>1659</v>
      </c>
      <c r="AX12" s="144">
        <f>DatosMenores!C74</f>
        <v>0</v>
      </c>
    </row>
    <row r="13" spans="1:50" ht="12.75" customHeight="1" x14ac:dyDescent="0.25">
      <c r="AW13" s="143" t="s">
        <v>1040</v>
      </c>
      <c r="AX13" s="144">
        <f>DatosMenores!C75</f>
        <v>0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0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C5CTdFO9K9Qon2y6O0vDswiC8dM1p9kZJWA8GMmn4DIzlDUDsJ4y5BBzw3y+1Xshaq+ktAUC540F8KvLsWzskQ==" saltValue="AXYW9Dl/TBaST6YzfczVU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F5E79-13AB-45E5-B464-EF4D1BA613DD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0</v>
      </c>
      <c r="F4" s="157" t="s">
        <v>1807</v>
      </c>
      <c r="G4" s="159">
        <f>DatosViolenciaDoméstica!E67</f>
        <v>1</v>
      </c>
      <c r="H4" s="160"/>
    </row>
    <row r="5" spans="1:30" x14ac:dyDescent="0.2">
      <c r="C5" s="157" t="s">
        <v>12</v>
      </c>
      <c r="D5" s="158">
        <f>DatosViolenciaDoméstica!C6</f>
        <v>15</v>
      </c>
      <c r="F5" s="157" t="s">
        <v>1808</v>
      </c>
      <c r="G5" s="161">
        <f>DatosViolenciaDoméstica!F67</f>
        <v>0</v>
      </c>
      <c r="H5" s="160"/>
    </row>
    <row r="6" spans="1:30" x14ac:dyDescent="0.2">
      <c r="C6" s="157" t="s">
        <v>1809</v>
      </c>
      <c r="D6" s="158">
        <f>DatosViolenciaDoméstica!C7</f>
        <v>18</v>
      </c>
    </row>
    <row r="7" spans="1:30" x14ac:dyDescent="0.2">
      <c r="C7" s="157" t="s">
        <v>59</v>
      </c>
      <c r="D7" s="158">
        <f>DatosViolenciaDoméstica!C8</f>
        <v>0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58">
        <f>SUM(DatosViolenciaDoméstica!C10:C11)</f>
        <v>0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dO1NGMf87mM0y1fL1eZaVJCpQOwwG9mEy6KPq1+sN9ohOm4xv3kKByG2D7xd+s667jVv9okTc6mCnkY43gHg2g==" saltValue="57GQUA2tJYzXrxExD4kUl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A27C-BB40-4D50-A68D-951BD9CB9A5B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130</v>
      </c>
      <c r="F4" s="157" t="s">
        <v>1807</v>
      </c>
      <c r="G4" s="159">
        <f>DatosViolenciaGénero!E82</f>
        <v>53</v>
      </c>
      <c r="H4" s="160"/>
    </row>
    <row r="5" spans="1:30" x14ac:dyDescent="0.2">
      <c r="C5" s="157" t="s">
        <v>39</v>
      </c>
      <c r="D5" s="158">
        <f>DatosViolenciaGénero!C5</f>
        <v>112</v>
      </c>
      <c r="F5" s="157" t="s">
        <v>1808</v>
      </c>
      <c r="G5" s="159">
        <f>DatosViolenciaGénero!F82</f>
        <v>39</v>
      </c>
      <c r="H5" s="160"/>
    </row>
    <row r="6" spans="1:30" x14ac:dyDescent="0.2">
      <c r="C6" s="157" t="s">
        <v>1809</v>
      </c>
      <c r="D6" s="167">
        <f>DatosViolenciaGénero!C8</f>
        <v>109</v>
      </c>
    </row>
    <row r="7" spans="1:30" x14ac:dyDescent="0.2">
      <c r="C7" s="157" t="s">
        <v>59</v>
      </c>
      <c r="D7" s="167">
        <f>DatosViolenciaGénero!C9</f>
        <v>0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1</v>
      </c>
    </row>
    <row r="10" spans="1:30" x14ac:dyDescent="0.2">
      <c r="C10" s="157" t="s">
        <v>1806</v>
      </c>
      <c r="D10" s="167">
        <f>DatosViolenciaGénero!C6</f>
        <v>77</v>
      </c>
    </row>
    <row r="11" spans="1:30" x14ac:dyDescent="0.2">
      <c r="C11" s="157" t="s">
        <v>1810</v>
      </c>
      <c r="D11" s="167">
        <f>DatosViolenciaGénero!C10</f>
        <v>1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MTvuD1R6lxvwkjr/a7rNrlcR7cGbC3zICX6FL85kQ8FYoFw5A90t3MEGef/CmahK7wP6jWXLOWGdWcR05SoqtA==" saltValue="H5+G56FF4Wdcw5iXDEPqg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2211</v>
      </c>
      <c r="D7" s="14">
        <v>2400</v>
      </c>
      <c r="E7" s="15">
        <v>-7.8750000000000001E-2</v>
      </c>
    </row>
    <row r="8" spans="1:5" x14ac:dyDescent="0.25">
      <c r="A8" s="178"/>
      <c r="B8" s="13" t="s">
        <v>19</v>
      </c>
      <c r="C8" s="14">
        <v>4832</v>
      </c>
      <c r="D8" s="14">
        <v>4480</v>
      </c>
      <c r="E8" s="15">
        <v>7.8571428571428598E-2</v>
      </c>
    </row>
    <row r="9" spans="1:5" x14ac:dyDescent="0.25">
      <c r="A9" s="178"/>
      <c r="B9" s="13" t="s">
        <v>20</v>
      </c>
      <c r="C9" s="14">
        <v>4473</v>
      </c>
      <c r="D9" s="14">
        <v>4022</v>
      </c>
      <c r="E9" s="15">
        <v>0.112133267031328</v>
      </c>
    </row>
    <row r="10" spans="1:5" x14ac:dyDescent="0.25">
      <c r="A10" s="178"/>
      <c r="B10" s="13" t="s">
        <v>21</v>
      </c>
      <c r="C10" s="14">
        <v>75</v>
      </c>
      <c r="D10" s="14">
        <v>68</v>
      </c>
      <c r="E10" s="15">
        <v>0.10294117647058799</v>
      </c>
    </row>
    <row r="11" spans="1:5" x14ac:dyDescent="0.25">
      <c r="A11" s="179"/>
      <c r="B11" s="13" t="s">
        <v>22</v>
      </c>
      <c r="C11" s="14">
        <v>2031</v>
      </c>
      <c r="D11" s="14">
        <v>2239</v>
      </c>
      <c r="E11" s="15">
        <v>-9.2898615453327393E-2</v>
      </c>
    </row>
    <row r="12" spans="1:5" x14ac:dyDescent="0.25">
      <c r="A12" s="177" t="s">
        <v>23</v>
      </c>
      <c r="B12" s="13" t="s">
        <v>24</v>
      </c>
      <c r="C12" s="14">
        <v>1095</v>
      </c>
      <c r="D12" s="14">
        <v>1067</v>
      </c>
      <c r="E12" s="15">
        <v>2.6241799437675701E-2</v>
      </c>
    </row>
    <row r="13" spans="1:5" x14ac:dyDescent="0.25">
      <c r="A13" s="178"/>
      <c r="B13" s="13" t="s">
        <v>25</v>
      </c>
      <c r="C13" s="14">
        <v>355</v>
      </c>
      <c r="D13" s="14">
        <v>275</v>
      </c>
      <c r="E13" s="15">
        <v>0.29090909090909101</v>
      </c>
    </row>
    <row r="14" spans="1:5" x14ac:dyDescent="0.25">
      <c r="A14" s="179"/>
      <c r="B14" s="13" t="s">
        <v>26</v>
      </c>
      <c r="C14" s="14">
        <v>2570</v>
      </c>
      <c r="D14" s="14">
        <v>2400</v>
      </c>
      <c r="E14" s="15">
        <v>7.0833333333333304E-2</v>
      </c>
    </row>
    <row r="15" spans="1:5" x14ac:dyDescent="0.25">
      <c r="A15" s="177" t="s">
        <v>27</v>
      </c>
      <c r="B15" s="13" t="s">
        <v>28</v>
      </c>
      <c r="C15" s="14">
        <v>172</v>
      </c>
      <c r="D15" s="14">
        <v>185</v>
      </c>
      <c r="E15" s="15">
        <v>-7.0270270270270302E-2</v>
      </c>
    </row>
    <row r="16" spans="1:5" x14ac:dyDescent="0.25">
      <c r="A16" s="178"/>
      <c r="B16" s="13" t="s">
        <v>29</v>
      </c>
      <c r="C16" s="14">
        <v>569</v>
      </c>
      <c r="D16" s="14">
        <v>477</v>
      </c>
      <c r="E16" s="15">
        <v>0.19287211740041901</v>
      </c>
    </row>
    <row r="17" spans="1:5" x14ac:dyDescent="0.25">
      <c r="A17" s="178"/>
      <c r="B17" s="13" t="s">
        <v>30</v>
      </c>
      <c r="C17" s="14">
        <v>2</v>
      </c>
      <c r="D17" s="14">
        <v>7</v>
      </c>
      <c r="E17" s="15">
        <v>-0.71428571428571397</v>
      </c>
    </row>
    <row r="18" spans="1:5" x14ac:dyDescent="0.25">
      <c r="A18" s="178"/>
      <c r="B18" s="13" t="s">
        <v>31</v>
      </c>
      <c r="C18" s="14">
        <v>3</v>
      </c>
      <c r="D18" s="14">
        <v>4</v>
      </c>
      <c r="E18" s="15">
        <v>-0.25</v>
      </c>
    </row>
    <row r="19" spans="1:5" x14ac:dyDescent="0.25">
      <c r="A19" s="179"/>
      <c r="B19" s="13" t="s">
        <v>32</v>
      </c>
      <c r="C19" s="14">
        <v>70</v>
      </c>
      <c r="D19" s="14">
        <v>79</v>
      </c>
      <c r="E19" s="15">
        <v>-0.113924050632911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86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2</v>
      </c>
      <c r="E24" s="15">
        <v>0</v>
      </c>
    </row>
    <row r="25" spans="1:5" x14ac:dyDescent="0.25">
      <c r="A25" s="12" t="s">
        <v>36</v>
      </c>
      <c r="B25" s="17"/>
      <c r="C25" s="14">
        <v>376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354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32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452</v>
      </c>
      <c r="D31" s="14">
        <v>435</v>
      </c>
      <c r="E31" s="15">
        <v>3.90804597701149E-2</v>
      </c>
    </row>
    <row r="32" spans="1:5" x14ac:dyDescent="0.25">
      <c r="A32" s="177" t="s">
        <v>41</v>
      </c>
      <c r="B32" s="13" t="s">
        <v>42</v>
      </c>
      <c r="C32" s="14">
        <v>35</v>
      </c>
      <c r="D32" s="14">
        <v>53</v>
      </c>
      <c r="E32" s="15">
        <v>-0.339622641509434</v>
      </c>
    </row>
    <row r="33" spans="1:5" x14ac:dyDescent="0.25">
      <c r="A33" s="178"/>
      <c r="B33" s="13" t="s">
        <v>43</v>
      </c>
      <c r="C33" s="14">
        <v>7</v>
      </c>
      <c r="D33" s="14">
        <v>11</v>
      </c>
      <c r="E33" s="15">
        <v>-0.36363636363636398</v>
      </c>
    </row>
    <row r="34" spans="1:5" x14ac:dyDescent="0.25">
      <c r="A34" s="178"/>
      <c r="B34" s="13" t="s">
        <v>44</v>
      </c>
      <c r="C34" s="18"/>
      <c r="D34" s="14">
        <v>0</v>
      </c>
      <c r="E34" s="15">
        <v>0</v>
      </c>
    </row>
    <row r="35" spans="1:5" x14ac:dyDescent="0.25">
      <c r="A35" s="178"/>
      <c r="B35" s="13" t="s">
        <v>45</v>
      </c>
      <c r="C35" s="14">
        <v>47</v>
      </c>
      <c r="D35" s="14">
        <v>44</v>
      </c>
      <c r="E35" s="15">
        <v>6.8181818181818205E-2</v>
      </c>
    </row>
    <row r="36" spans="1:5" x14ac:dyDescent="0.25">
      <c r="A36" s="179"/>
      <c r="B36" s="13" t="s">
        <v>46</v>
      </c>
      <c r="C36" s="14">
        <v>314</v>
      </c>
      <c r="D36" s="14">
        <v>235</v>
      </c>
      <c r="E36" s="15">
        <v>0.33617021276595699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931</v>
      </c>
      <c r="D40" s="14">
        <v>893</v>
      </c>
      <c r="E40" s="15">
        <v>4.2553191489361701E-2</v>
      </c>
    </row>
    <row r="41" spans="1:5" x14ac:dyDescent="0.25">
      <c r="A41" s="12" t="s">
        <v>49</v>
      </c>
      <c r="B41" s="17"/>
      <c r="C41" s="14">
        <v>533</v>
      </c>
      <c r="D41" s="14">
        <v>440</v>
      </c>
      <c r="E41" s="15">
        <v>0.211363636363636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409</v>
      </c>
      <c r="D45" s="14">
        <v>379</v>
      </c>
      <c r="E45" s="15">
        <v>7.9155672823219003E-2</v>
      </c>
    </row>
    <row r="46" spans="1:5" x14ac:dyDescent="0.25">
      <c r="A46" s="178"/>
      <c r="B46" s="13" t="s">
        <v>52</v>
      </c>
      <c r="C46" s="14">
        <v>13</v>
      </c>
      <c r="D46" s="14">
        <v>6</v>
      </c>
      <c r="E46" s="15">
        <v>1.1666666666666701</v>
      </c>
    </row>
    <row r="47" spans="1:5" x14ac:dyDescent="0.25">
      <c r="A47" s="178"/>
      <c r="B47" s="13" t="s">
        <v>53</v>
      </c>
      <c r="C47" s="14">
        <v>569</v>
      </c>
      <c r="D47" s="14">
        <v>477</v>
      </c>
      <c r="E47" s="15">
        <v>0.19287211740041901</v>
      </c>
    </row>
    <row r="48" spans="1:5" x14ac:dyDescent="0.25">
      <c r="A48" s="179"/>
      <c r="B48" s="13" t="s">
        <v>22</v>
      </c>
      <c r="C48" s="14">
        <v>250</v>
      </c>
      <c r="D48" s="14">
        <v>235</v>
      </c>
      <c r="E48" s="15">
        <v>6.3829787234042604E-2</v>
      </c>
    </row>
    <row r="49" spans="1:5" x14ac:dyDescent="0.25">
      <c r="A49" s="177" t="s">
        <v>54</v>
      </c>
      <c r="B49" s="13" t="s">
        <v>55</v>
      </c>
      <c r="C49" s="14">
        <v>434</v>
      </c>
      <c r="D49" s="14">
        <v>344</v>
      </c>
      <c r="E49" s="15">
        <v>0.26162790697674398</v>
      </c>
    </row>
    <row r="50" spans="1:5" x14ac:dyDescent="0.25">
      <c r="A50" s="178"/>
      <c r="B50" s="13" t="s">
        <v>56</v>
      </c>
      <c r="C50" s="14">
        <v>14</v>
      </c>
      <c r="D50" s="14">
        <v>9</v>
      </c>
      <c r="E50" s="15">
        <v>0.55555555555555503</v>
      </c>
    </row>
    <row r="51" spans="1:5" x14ac:dyDescent="0.25">
      <c r="A51" s="178"/>
      <c r="B51" s="13" t="s">
        <v>57</v>
      </c>
      <c r="C51" s="14">
        <v>34</v>
      </c>
      <c r="D51" s="14">
        <v>40</v>
      </c>
      <c r="E51" s="15">
        <v>-0.15</v>
      </c>
    </row>
    <row r="52" spans="1:5" x14ac:dyDescent="0.25">
      <c r="A52" s="179"/>
      <c r="B52" s="13" t="s">
        <v>58</v>
      </c>
      <c r="C52" s="14">
        <v>15</v>
      </c>
      <c r="D52" s="14">
        <v>8</v>
      </c>
      <c r="E52" s="15">
        <v>0.875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4</v>
      </c>
      <c r="D56" s="14">
        <v>9</v>
      </c>
      <c r="E56" s="15">
        <v>-0.55555555555555503</v>
      </c>
    </row>
    <row r="57" spans="1:5" x14ac:dyDescent="0.25">
      <c r="A57" s="178"/>
      <c r="B57" s="13" t="s">
        <v>52</v>
      </c>
      <c r="C57" s="18"/>
      <c r="D57" s="18"/>
      <c r="E57" s="15">
        <v>0</v>
      </c>
    </row>
    <row r="58" spans="1:5" x14ac:dyDescent="0.25">
      <c r="A58" s="178"/>
      <c r="B58" s="13" t="s">
        <v>18</v>
      </c>
      <c r="C58" s="14">
        <v>8</v>
      </c>
      <c r="D58" s="14">
        <v>11</v>
      </c>
      <c r="E58" s="15">
        <v>-0.27272727272727298</v>
      </c>
    </row>
    <row r="59" spans="1:5" x14ac:dyDescent="0.25">
      <c r="A59" s="178"/>
      <c r="B59" s="13" t="s">
        <v>22</v>
      </c>
      <c r="C59" s="14">
        <v>10</v>
      </c>
      <c r="D59" s="14">
        <v>7</v>
      </c>
      <c r="E59" s="15">
        <v>0.42857142857142799</v>
      </c>
    </row>
    <row r="60" spans="1:5" x14ac:dyDescent="0.25">
      <c r="A60" s="178"/>
      <c r="B60" s="13" t="s">
        <v>61</v>
      </c>
      <c r="C60" s="14">
        <v>1</v>
      </c>
      <c r="D60" s="14">
        <v>6</v>
      </c>
      <c r="E60" s="15">
        <v>-0.83333333333333304</v>
      </c>
    </row>
    <row r="61" spans="1:5" x14ac:dyDescent="0.25">
      <c r="A61" s="179"/>
      <c r="B61" s="13" t="s">
        <v>62</v>
      </c>
      <c r="C61" s="18"/>
      <c r="D61" s="18"/>
      <c r="E61" s="15">
        <v>0</v>
      </c>
    </row>
    <row r="62" spans="1:5" x14ac:dyDescent="0.25">
      <c r="A62" s="177" t="s">
        <v>63</v>
      </c>
      <c r="B62" s="13" t="s">
        <v>64</v>
      </c>
      <c r="C62" s="14">
        <v>7</v>
      </c>
      <c r="D62" s="14">
        <v>8</v>
      </c>
      <c r="E62" s="15">
        <v>-0.125</v>
      </c>
    </row>
    <row r="63" spans="1:5" x14ac:dyDescent="0.25">
      <c r="A63" s="178"/>
      <c r="B63" s="13" t="s">
        <v>57</v>
      </c>
      <c r="C63" s="14">
        <v>1</v>
      </c>
      <c r="D63" s="14">
        <v>2</v>
      </c>
      <c r="E63" s="15">
        <v>-0.5</v>
      </c>
    </row>
    <row r="64" spans="1:5" x14ac:dyDescent="0.25">
      <c r="A64" s="179"/>
      <c r="B64" s="13" t="s">
        <v>65</v>
      </c>
      <c r="C64" s="14">
        <v>1</v>
      </c>
      <c r="D64" s="14">
        <v>2</v>
      </c>
      <c r="E64" s="15">
        <v>-0.5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8"/>
      <c r="E68" s="15">
        <v>0</v>
      </c>
    </row>
    <row r="69" spans="1:5" x14ac:dyDescent="0.25">
      <c r="A69" s="12" t="s">
        <v>35</v>
      </c>
      <c r="B69" s="17"/>
      <c r="C69" s="18"/>
      <c r="D69" s="18"/>
      <c r="E69" s="15">
        <v>0</v>
      </c>
    </row>
    <row r="70" spans="1:5" x14ac:dyDescent="0.25">
      <c r="A70" s="12" t="s">
        <v>36</v>
      </c>
      <c r="B70" s="17"/>
      <c r="C70" s="14">
        <v>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2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5</v>
      </c>
      <c r="D76" s="14">
        <v>5</v>
      </c>
      <c r="E76" s="15">
        <v>0</v>
      </c>
    </row>
    <row r="77" spans="1:5" x14ac:dyDescent="0.25">
      <c r="A77" s="181"/>
      <c r="B77" s="13" t="s">
        <v>57</v>
      </c>
      <c r="C77" s="18"/>
      <c r="D77" s="14">
        <v>1</v>
      </c>
      <c r="E77" s="15">
        <v>0</v>
      </c>
    </row>
    <row r="78" spans="1:5" x14ac:dyDescent="0.25">
      <c r="A78" s="181"/>
      <c r="B78" s="13" t="s">
        <v>64</v>
      </c>
      <c r="C78" s="14">
        <v>2</v>
      </c>
      <c r="D78" s="14">
        <v>3</v>
      </c>
      <c r="E78" s="15">
        <v>-0.33333333333333298</v>
      </c>
    </row>
    <row r="79" spans="1:5" x14ac:dyDescent="0.25">
      <c r="A79" s="181"/>
      <c r="B79" s="13" t="s">
        <v>68</v>
      </c>
      <c r="C79" s="14">
        <v>2</v>
      </c>
      <c r="D79" s="14">
        <v>2</v>
      </c>
      <c r="E79" s="15">
        <v>0</v>
      </c>
    </row>
    <row r="80" spans="1:5" x14ac:dyDescent="0.25">
      <c r="A80" s="182"/>
      <c r="B80" s="13" t="s">
        <v>69</v>
      </c>
      <c r="C80" s="14">
        <v>1</v>
      </c>
      <c r="D80" s="14">
        <v>1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533</v>
      </c>
      <c r="D84" s="14">
        <v>431</v>
      </c>
      <c r="E84" s="15">
        <v>0.23665893271461699</v>
      </c>
    </row>
    <row r="85" spans="1:5" x14ac:dyDescent="0.25">
      <c r="A85" s="179"/>
      <c r="B85" s="13" t="s">
        <v>73</v>
      </c>
      <c r="C85" s="14">
        <v>248</v>
      </c>
      <c r="D85" s="14">
        <v>209</v>
      </c>
      <c r="E85" s="15">
        <v>0.18660287081339699</v>
      </c>
    </row>
    <row r="86" spans="1:5" x14ac:dyDescent="0.25">
      <c r="A86" s="177" t="s">
        <v>74</v>
      </c>
      <c r="B86" s="13" t="s">
        <v>72</v>
      </c>
      <c r="C86" s="14">
        <v>617</v>
      </c>
      <c r="D86" s="14">
        <v>288</v>
      </c>
      <c r="E86" s="15">
        <v>1.1423611111111101</v>
      </c>
    </row>
    <row r="87" spans="1:5" x14ac:dyDescent="0.25">
      <c r="A87" s="179"/>
      <c r="B87" s="13" t="s">
        <v>73</v>
      </c>
      <c r="C87" s="14">
        <v>154</v>
      </c>
      <c r="D87" s="14">
        <v>152</v>
      </c>
      <c r="E87" s="15">
        <v>1.3157894736842099E-2</v>
      </c>
    </row>
    <row r="88" spans="1:5" x14ac:dyDescent="0.25">
      <c r="A88" s="177" t="s">
        <v>75</v>
      </c>
      <c r="B88" s="13" t="s">
        <v>72</v>
      </c>
      <c r="C88" s="14">
        <v>36</v>
      </c>
      <c r="D88" s="14">
        <v>29</v>
      </c>
      <c r="E88" s="15">
        <v>0.24137931034482701</v>
      </c>
    </row>
    <row r="89" spans="1:5" x14ac:dyDescent="0.25">
      <c r="A89" s="179"/>
      <c r="B89" s="13" t="s">
        <v>73</v>
      </c>
      <c r="C89" s="14">
        <v>14</v>
      </c>
      <c r="D89" s="14">
        <v>5</v>
      </c>
      <c r="E89" s="15">
        <v>1.8</v>
      </c>
    </row>
    <row r="90" spans="1:5" x14ac:dyDescent="0.25">
      <c r="A90" s="177" t="s">
        <v>76</v>
      </c>
      <c r="B90" s="13" t="s">
        <v>72</v>
      </c>
      <c r="C90" s="18"/>
      <c r="D90" s="14">
        <v>0</v>
      </c>
      <c r="E90" s="15">
        <v>0</v>
      </c>
    </row>
    <row r="91" spans="1:5" x14ac:dyDescent="0.25">
      <c r="A91" s="179"/>
      <c r="B91" s="13" t="s">
        <v>73</v>
      </c>
      <c r="C91" s="18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244</v>
      </c>
      <c r="D95" s="14">
        <v>160</v>
      </c>
      <c r="E95" s="15">
        <v>0.52500000000000002</v>
      </c>
    </row>
    <row r="96" spans="1:5" x14ac:dyDescent="0.25">
      <c r="A96" s="12" t="s">
        <v>78</v>
      </c>
      <c r="B96" s="17"/>
      <c r="C96" s="18"/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221</v>
      </c>
      <c r="D100" s="14">
        <v>171</v>
      </c>
      <c r="E100" s="15">
        <v>0.29239766081871299</v>
      </c>
    </row>
    <row r="101" spans="1:5" x14ac:dyDescent="0.25">
      <c r="A101" s="12" t="s">
        <v>81</v>
      </c>
      <c r="B101" s="17"/>
      <c r="C101" s="14">
        <v>275</v>
      </c>
      <c r="D101" s="14">
        <v>223</v>
      </c>
      <c r="E101" s="15">
        <v>0.23318385650224199</v>
      </c>
    </row>
    <row r="102" spans="1:5" x14ac:dyDescent="0.25">
      <c r="A102" s="12" t="s">
        <v>78</v>
      </c>
      <c r="B102" s="17"/>
      <c r="C102" s="14">
        <v>5</v>
      </c>
      <c r="D102" s="14">
        <v>7</v>
      </c>
      <c r="E102" s="15">
        <v>-0.28571428571428598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237</v>
      </c>
      <c r="D106" s="14">
        <v>105</v>
      </c>
      <c r="E106" s="15">
        <v>1.25714285714286</v>
      </c>
    </row>
    <row r="107" spans="1:5" x14ac:dyDescent="0.25">
      <c r="A107" s="178"/>
      <c r="B107" s="13" t="s">
        <v>84</v>
      </c>
      <c r="C107" s="14">
        <v>32</v>
      </c>
      <c r="D107" s="14">
        <v>20</v>
      </c>
      <c r="E107" s="15">
        <v>0.6</v>
      </c>
    </row>
    <row r="108" spans="1:5" x14ac:dyDescent="0.25">
      <c r="A108" s="179"/>
      <c r="B108" s="13" t="s">
        <v>85</v>
      </c>
      <c r="C108" s="14">
        <v>182</v>
      </c>
      <c r="D108" s="14">
        <v>75</v>
      </c>
      <c r="E108" s="15">
        <v>1.4266666666666701</v>
      </c>
    </row>
    <row r="109" spans="1:5" x14ac:dyDescent="0.25">
      <c r="A109" s="177" t="s">
        <v>81</v>
      </c>
      <c r="B109" s="13" t="s">
        <v>86</v>
      </c>
      <c r="C109" s="14">
        <v>36</v>
      </c>
      <c r="D109" s="14">
        <v>32</v>
      </c>
      <c r="E109" s="15">
        <v>0.125</v>
      </c>
    </row>
    <row r="110" spans="1:5" x14ac:dyDescent="0.25">
      <c r="A110" s="179"/>
      <c r="B110" s="13" t="s">
        <v>85</v>
      </c>
      <c r="C110" s="14">
        <v>125</v>
      </c>
      <c r="D110" s="14">
        <v>60</v>
      </c>
      <c r="E110" s="15">
        <v>1.0833333333333299</v>
      </c>
    </row>
    <row r="111" spans="1:5" x14ac:dyDescent="0.25">
      <c r="A111" s="12" t="s">
        <v>78</v>
      </c>
      <c r="B111" s="17"/>
      <c r="C111" s="14">
        <v>21</v>
      </c>
      <c r="D111" s="14">
        <v>7</v>
      </c>
      <c r="E111" s="15">
        <v>2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16</v>
      </c>
      <c r="D115" s="14">
        <v>8</v>
      </c>
      <c r="E115" s="15">
        <v>1</v>
      </c>
    </row>
    <row r="116" spans="1:5" x14ac:dyDescent="0.25">
      <c r="A116" s="178"/>
      <c r="B116" s="13" t="s">
        <v>84</v>
      </c>
      <c r="C116" s="14">
        <v>1</v>
      </c>
      <c r="D116" s="14">
        <v>2</v>
      </c>
      <c r="E116" s="15">
        <v>-0.5</v>
      </c>
    </row>
    <row r="117" spans="1:5" x14ac:dyDescent="0.25">
      <c r="A117" s="179"/>
      <c r="B117" s="13" t="s">
        <v>85</v>
      </c>
      <c r="C117" s="14">
        <v>10</v>
      </c>
      <c r="D117" s="14">
        <v>11</v>
      </c>
      <c r="E117" s="15">
        <v>-9.0909090909090898E-2</v>
      </c>
    </row>
    <row r="118" spans="1:5" x14ac:dyDescent="0.25">
      <c r="A118" s="177" t="s">
        <v>81</v>
      </c>
      <c r="B118" s="13" t="s">
        <v>86</v>
      </c>
      <c r="C118" s="14">
        <v>1</v>
      </c>
      <c r="D118" s="14">
        <v>0</v>
      </c>
      <c r="E118" s="15">
        <v>0</v>
      </c>
    </row>
    <row r="119" spans="1:5" x14ac:dyDescent="0.25">
      <c r="A119" s="179"/>
      <c r="B119" s="13" t="s">
        <v>85</v>
      </c>
      <c r="C119" s="14">
        <v>5</v>
      </c>
      <c r="D119" s="14">
        <v>1</v>
      </c>
      <c r="E119" s="15">
        <v>4</v>
      </c>
    </row>
    <row r="120" spans="1:5" x14ac:dyDescent="0.25">
      <c r="A120" s="12" t="s">
        <v>78</v>
      </c>
      <c r="B120" s="17"/>
      <c r="C120" s="14">
        <v>1</v>
      </c>
      <c r="D120" s="14">
        <v>1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8"/>
      <c r="D124" s="14">
        <v>0</v>
      </c>
      <c r="E124" s="15">
        <v>0</v>
      </c>
    </row>
    <row r="125" spans="1:5" x14ac:dyDescent="0.25">
      <c r="A125" s="179"/>
      <c r="B125" s="13" t="s">
        <v>91</v>
      </c>
      <c r="C125" s="18"/>
      <c r="D125" s="14">
        <v>0</v>
      </c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228</v>
      </c>
      <c r="D126" s="14">
        <v>105</v>
      </c>
      <c r="E126" s="15">
        <v>1.1714285714285699</v>
      </c>
    </row>
    <row r="127" spans="1:5" x14ac:dyDescent="0.25">
      <c r="A127" s="179"/>
      <c r="B127" s="13" t="s">
        <v>91</v>
      </c>
      <c r="C127" s="14">
        <v>182</v>
      </c>
      <c r="D127" s="14">
        <v>142</v>
      </c>
      <c r="E127" s="15">
        <v>0.28169014084506999</v>
      </c>
    </row>
    <row r="128" spans="1:5" x14ac:dyDescent="0.25">
      <c r="A128" s="177" t="s">
        <v>93</v>
      </c>
      <c r="B128" s="13" t="s">
        <v>90</v>
      </c>
      <c r="C128" s="14">
        <v>1409</v>
      </c>
      <c r="D128" s="14">
        <v>987</v>
      </c>
      <c r="E128" s="15">
        <v>0.42755825734549102</v>
      </c>
    </row>
    <row r="129" spans="1:5" x14ac:dyDescent="0.25">
      <c r="A129" s="179"/>
      <c r="B129" s="13" t="s">
        <v>91</v>
      </c>
      <c r="C129" s="14">
        <v>2520</v>
      </c>
      <c r="D129" s="14">
        <v>1726</v>
      </c>
      <c r="E129" s="15">
        <v>0.46002317497103101</v>
      </c>
    </row>
    <row r="130" spans="1:5" x14ac:dyDescent="0.25">
      <c r="A130" s="177" t="s">
        <v>94</v>
      </c>
      <c r="B130" s="13" t="s">
        <v>90</v>
      </c>
      <c r="C130" s="14">
        <v>182</v>
      </c>
      <c r="D130" s="14">
        <v>105</v>
      </c>
      <c r="E130" s="15">
        <v>0.73333333333333295</v>
      </c>
    </row>
    <row r="131" spans="1:5" x14ac:dyDescent="0.25">
      <c r="A131" s="179"/>
      <c r="B131" s="13" t="s">
        <v>91</v>
      </c>
      <c r="C131" s="14">
        <v>228</v>
      </c>
      <c r="D131" s="14">
        <v>142</v>
      </c>
      <c r="E131" s="15">
        <v>0.60563380281690105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24</v>
      </c>
      <c r="D135" s="14">
        <v>9</v>
      </c>
      <c r="E135" s="15">
        <v>1.6666666666666701</v>
      </c>
    </row>
    <row r="136" spans="1:5" x14ac:dyDescent="0.25">
      <c r="A136" s="179"/>
      <c r="B136" s="13" t="s">
        <v>98</v>
      </c>
      <c r="C136" s="18"/>
      <c r="D136" s="14">
        <v>3</v>
      </c>
      <c r="E136" s="15">
        <v>0</v>
      </c>
    </row>
    <row r="137" spans="1:5" x14ac:dyDescent="0.25">
      <c r="A137" s="177" t="s">
        <v>99</v>
      </c>
      <c r="B137" s="13" t="s">
        <v>97</v>
      </c>
      <c r="C137" s="18"/>
      <c r="D137" s="18"/>
      <c r="E137" s="15">
        <v>0</v>
      </c>
    </row>
    <row r="138" spans="1:5" x14ac:dyDescent="0.25">
      <c r="A138" s="179"/>
      <c r="B138" s="13" t="s">
        <v>98</v>
      </c>
      <c r="C138" s="18"/>
      <c r="D138" s="18"/>
      <c r="E138" s="15">
        <v>0</v>
      </c>
    </row>
    <row r="139" spans="1:5" x14ac:dyDescent="0.25">
      <c r="A139" s="177" t="s">
        <v>100</v>
      </c>
      <c r="B139" s="13" t="s">
        <v>97</v>
      </c>
      <c r="C139" s="18"/>
      <c r="D139" s="18"/>
      <c r="E139" s="15">
        <v>0</v>
      </c>
    </row>
    <row r="140" spans="1:5" x14ac:dyDescent="0.25">
      <c r="A140" s="179"/>
      <c r="B140" s="13" t="s">
        <v>101</v>
      </c>
      <c r="C140" s="18"/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22</v>
      </c>
      <c r="D144" s="14">
        <v>27</v>
      </c>
      <c r="E144" s="15">
        <v>-0.18518518518518501</v>
      </c>
    </row>
    <row r="145" spans="1:5" x14ac:dyDescent="0.25">
      <c r="A145" s="177" t="s">
        <v>104</v>
      </c>
      <c r="B145" s="13" t="s">
        <v>105</v>
      </c>
      <c r="C145" s="14">
        <v>0</v>
      </c>
      <c r="D145" s="14">
        <v>1</v>
      </c>
      <c r="E145" s="15">
        <v>-1</v>
      </c>
    </row>
    <row r="146" spans="1:5" x14ac:dyDescent="0.25">
      <c r="A146" s="178"/>
      <c r="B146" s="13" t="s">
        <v>106</v>
      </c>
      <c r="C146" s="14">
        <v>2</v>
      </c>
      <c r="D146" s="14">
        <v>8</v>
      </c>
      <c r="E146" s="15">
        <v>-0.75</v>
      </c>
    </row>
    <row r="147" spans="1:5" x14ac:dyDescent="0.25">
      <c r="A147" s="178"/>
      <c r="B147" s="13" t="s">
        <v>107</v>
      </c>
      <c r="C147" s="14">
        <v>0</v>
      </c>
      <c r="D147" s="14">
        <v>1</v>
      </c>
      <c r="E147" s="15">
        <v>-1</v>
      </c>
    </row>
    <row r="148" spans="1:5" x14ac:dyDescent="0.25">
      <c r="A148" s="178"/>
      <c r="B148" s="13" t="s">
        <v>108</v>
      </c>
      <c r="C148" s="14">
        <v>1</v>
      </c>
      <c r="D148" s="14">
        <v>3</v>
      </c>
      <c r="E148" s="15">
        <v>-0.66666666666666696</v>
      </c>
    </row>
    <row r="149" spans="1:5" x14ac:dyDescent="0.25">
      <c r="A149" s="178"/>
      <c r="B149" s="13" t="s">
        <v>109</v>
      </c>
      <c r="C149" s="14">
        <v>14</v>
      </c>
      <c r="D149" s="14">
        <v>14</v>
      </c>
      <c r="E149" s="15">
        <v>0</v>
      </c>
    </row>
    <row r="150" spans="1:5" x14ac:dyDescent="0.25">
      <c r="A150" s="179"/>
      <c r="B150" s="13" t="s">
        <v>110</v>
      </c>
      <c r="C150" s="14">
        <v>0</v>
      </c>
      <c r="D150" s="14">
        <v>1</v>
      </c>
      <c r="E150" s="15">
        <v>-1</v>
      </c>
    </row>
    <row r="151" spans="1:5" x14ac:dyDescent="0.25">
      <c r="A151" s="177" t="s">
        <v>111</v>
      </c>
      <c r="B151" s="13" t="s">
        <v>112</v>
      </c>
      <c r="C151" s="14">
        <v>5</v>
      </c>
      <c r="D151" s="14">
        <v>4</v>
      </c>
      <c r="E151" s="15">
        <v>0.25</v>
      </c>
    </row>
    <row r="152" spans="1:5" x14ac:dyDescent="0.25">
      <c r="A152" s="179"/>
      <c r="B152" s="13" t="s">
        <v>113</v>
      </c>
      <c r="C152" s="14">
        <v>14</v>
      </c>
      <c r="D152" s="14">
        <v>16</v>
      </c>
      <c r="E152" s="15">
        <v>-0.125</v>
      </c>
    </row>
    <row r="153" spans="1:5" x14ac:dyDescent="0.25">
      <c r="A153" s="177" t="s">
        <v>114</v>
      </c>
      <c r="B153" s="13" t="s">
        <v>18</v>
      </c>
      <c r="C153" s="14">
        <v>3</v>
      </c>
      <c r="D153" s="14">
        <v>4</v>
      </c>
      <c r="E153" s="15">
        <v>-0.25</v>
      </c>
    </row>
    <row r="154" spans="1:5" x14ac:dyDescent="0.25">
      <c r="A154" s="179"/>
      <c r="B154" s="13" t="s">
        <v>22</v>
      </c>
      <c r="C154" s="14">
        <v>3</v>
      </c>
      <c r="D154" s="14">
        <v>4</v>
      </c>
      <c r="E154" s="15">
        <v>-0.25</v>
      </c>
    </row>
    <row r="155" spans="1:5" x14ac:dyDescent="0.25">
      <c r="A155" s="12" t="s">
        <v>115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8"/>
      <c r="D159" s="18"/>
      <c r="E159" s="15">
        <v>0</v>
      </c>
    </row>
    <row r="160" spans="1:5" x14ac:dyDescent="0.25">
      <c r="A160" s="178"/>
      <c r="B160" s="13" t="s">
        <v>119</v>
      </c>
      <c r="C160" s="18"/>
      <c r="D160" s="18"/>
      <c r="E160" s="15">
        <v>0</v>
      </c>
    </row>
    <row r="161" spans="1:5" x14ac:dyDescent="0.25">
      <c r="A161" s="178"/>
      <c r="B161" s="13" t="s">
        <v>120</v>
      </c>
      <c r="C161" s="18"/>
      <c r="D161" s="18"/>
      <c r="E161" s="15">
        <v>0</v>
      </c>
    </row>
    <row r="162" spans="1:5" x14ac:dyDescent="0.25">
      <c r="A162" s="178"/>
      <c r="B162" s="13" t="s">
        <v>121</v>
      </c>
      <c r="C162" s="18"/>
      <c r="D162" s="18"/>
      <c r="E162" s="15">
        <v>0</v>
      </c>
    </row>
    <row r="163" spans="1:5" x14ac:dyDescent="0.25">
      <c r="A163" s="178"/>
      <c r="B163" s="13" t="s">
        <v>122</v>
      </c>
      <c r="C163" s="18"/>
      <c r="D163" s="18"/>
      <c r="E163" s="15">
        <v>0</v>
      </c>
    </row>
    <row r="164" spans="1:5" x14ac:dyDescent="0.25">
      <c r="A164" s="178"/>
      <c r="B164" s="13" t="s">
        <v>123</v>
      </c>
      <c r="C164" s="18"/>
      <c r="D164" s="18"/>
      <c r="E164" s="15">
        <v>0</v>
      </c>
    </row>
    <row r="165" spans="1:5" x14ac:dyDescent="0.25">
      <c r="A165" s="178"/>
      <c r="B165" s="13" t="s">
        <v>124</v>
      </c>
      <c r="C165" s="18"/>
      <c r="D165" s="18"/>
      <c r="E165" s="15">
        <v>0</v>
      </c>
    </row>
    <row r="166" spans="1:5" x14ac:dyDescent="0.25">
      <c r="A166" s="178"/>
      <c r="B166" s="13" t="s">
        <v>125</v>
      </c>
      <c r="C166" s="18"/>
      <c r="D166" s="18"/>
      <c r="E166" s="15">
        <v>0</v>
      </c>
    </row>
    <row r="167" spans="1:5" x14ac:dyDescent="0.25">
      <c r="A167" s="178"/>
      <c r="B167" s="13" t="s">
        <v>126</v>
      </c>
      <c r="C167" s="18"/>
      <c r="D167" s="18"/>
      <c r="E167" s="15">
        <v>0</v>
      </c>
    </row>
    <row r="168" spans="1:5" x14ac:dyDescent="0.25">
      <c r="A168" s="178"/>
      <c r="B168" s="13" t="s">
        <v>127</v>
      </c>
      <c r="C168" s="18"/>
      <c r="D168" s="18"/>
      <c r="E168" s="15">
        <v>0</v>
      </c>
    </row>
    <row r="169" spans="1:5" x14ac:dyDescent="0.25">
      <c r="A169" s="178"/>
      <c r="B169" s="13" t="s">
        <v>128</v>
      </c>
      <c r="C169" s="18"/>
      <c r="D169" s="18"/>
      <c r="E169" s="15">
        <v>0</v>
      </c>
    </row>
    <row r="170" spans="1:5" x14ac:dyDescent="0.25">
      <c r="A170" s="178"/>
      <c r="B170" s="13" t="s">
        <v>129</v>
      </c>
      <c r="C170" s="18"/>
      <c r="D170" s="18"/>
      <c r="E170" s="15">
        <v>0</v>
      </c>
    </row>
    <row r="171" spans="1:5" x14ac:dyDescent="0.25">
      <c r="A171" s="178"/>
      <c r="B171" s="13" t="s">
        <v>130</v>
      </c>
      <c r="C171" s="18"/>
      <c r="D171" s="18"/>
      <c r="E171" s="15">
        <v>0</v>
      </c>
    </row>
    <row r="172" spans="1:5" x14ac:dyDescent="0.25">
      <c r="A172" s="178"/>
      <c r="B172" s="13" t="s">
        <v>131</v>
      </c>
      <c r="C172" s="18"/>
      <c r="D172" s="18"/>
      <c r="E172" s="15">
        <v>0</v>
      </c>
    </row>
    <row r="173" spans="1:5" x14ac:dyDescent="0.25">
      <c r="A173" s="178"/>
      <c r="B173" s="13" t="s">
        <v>132</v>
      </c>
      <c r="C173" s="18"/>
      <c r="D173" s="18"/>
      <c r="E173" s="15">
        <v>0</v>
      </c>
    </row>
    <row r="174" spans="1:5" x14ac:dyDescent="0.25">
      <c r="A174" s="178"/>
      <c r="B174" s="13" t="s">
        <v>133</v>
      </c>
      <c r="C174" s="18"/>
      <c r="D174" s="18"/>
      <c r="E174" s="15">
        <v>0</v>
      </c>
    </row>
    <row r="175" spans="1:5" x14ac:dyDescent="0.25">
      <c r="A175" s="178"/>
      <c r="B175" s="13" t="s">
        <v>134</v>
      </c>
      <c r="C175" s="18"/>
      <c r="D175" s="18"/>
      <c r="E175" s="15">
        <v>0</v>
      </c>
    </row>
    <row r="176" spans="1:5" x14ac:dyDescent="0.25">
      <c r="A176" s="178"/>
      <c r="B176" s="13" t="s">
        <v>135</v>
      </c>
      <c r="C176" s="18"/>
      <c r="D176" s="18"/>
      <c r="E176" s="15">
        <v>0</v>
      </c>
    </row>
    <row r="177" spans="1:5" x14ac:dyDescent="0.25">
      <c r="A177" s="178"/>
      <c r="B177" s="13" t="s">
        <v>136</v>
      </c>
      <c r="C177" s="18"/>
      <c r="D177" s="18"/>
      <c r="E177" s="15">
        <v>0</v>
      </c>
    </row>
    <row r="178" spans="1:5" x14ac:dyDescent="0.25">
      <c r="A178" s="178"/>
      <c r="B178" s="13" t="s">
        <v>137</v>
      </c>
      <c r="C178" s="18"/>
      <c r="D178" s="18"/>
      <c r="E178" s="15">
        <v>0</v>
      </c>
    </row>
    <row r="179" spans="1:5" x14ac:dyDescent="0.25">
      <c r="A179" s="178"/>
      <c r="B179" s="13" t="s">
        <v>138</v>
      </c>
      <c r="C179" s="18"/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8"/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8"/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8"/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8"/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8"/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8"/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8"/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8"/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8"/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8"/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8"/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8"/>
      <c r="D201" s="18"/>
      <c r="E201" s="15">
        <v>0</v>
      </c>
    </row>
    <row r="202" spans="1:5" x14ac:dyDescent="0.25">
      <c r="A202" s="178"/>
      <c r="B202" s="13" t="s">
        <v>119</v>
      </c>
      <c r="C202" s="18"/>
      <c r="D202" s="18"/>
      <c r="E202" s="15">
        <v>0</v>
      </c>
    </row>
    <row r="203" spans="1:5" x14ac:dyDescent="0.25">
      <c r="A203" s="178"/>
      <c r="B203" s="13" t="s">
        <v>162</v>
      </c>
      <c r="C203" s="18"/>
      <c r="D203" s="18"/>
      <c r="E203" s="15">
        <v>0</v>
      </c>
    </row>
    <row r="204" spans="1:5" x14ac:dyDescent="0.25">
      <c r="A204" s="178"/>
      <c r="B204" s="13" t="s">
        <v>121</v>
      </c>
      <c r="C204" s="18"/>
      <c r="D204" s="18"/>
      <c r="E204" s="15">
        <v>0</v>
      </c>
    </row>
    <row r="205" spans="1:5" x14ac:dyDescent="0.25">
      <c r="A205" s="178"/>
      <c r="B205" s="13" t="s">
        <v>122</v>
      </c>
      <c r="C205" s="18"/>
      <c r="D205" s="18"/>
      <c r="E205" s="15">
        <v>0</v>
      </c>
    </row>
    <row r="206" spans="1:5" x14ac:dyDescent="0.25">
      <c r="A206" s="178"/>
      <c r="B206" s="13" t="s">
        <v>123</v>
      </c>
      <c r="C206" s="18"/>
      <c r="D206" s="18"/>
      <c r="E206" s="15">
        <v>0</v>
      </c>
    </row>
    <row r="207" spans="1:5" x14ac:dyDescent="0.25">
      <c r="A207" s="178"/>
      <c r="B207" s="13" t="s">
        <v>124</v>
      </c>
      <c r="C207" s="18"/>
      <c r="D207" s="18"/>
      <c r="E207" s="15">
        <v>0</v>
      </c>
    </row>
    <row r="208" spans="1:5" x14ac:dyDescent="0.25">
      <c r="A208" s="178"/>
      <c r="B208" s="13" t="s">
        <v>163</v>
      </c>
      <c r="C208" s="18"/>
      <c r="D208" s="18"/>
      <c r="E208" s="15">
        <v>0</v>
      </c>
    </row>
    <row r="209" spans="1:5" x14ac:dyDescent="0.25">
      <c r="A209" s="178"/>
      <c r="B209" s="13" t="s">
        <v>126</v>
      </c>
      <c r="C209" s="18"/>
      <c r="D209" s="18"/>
      <c r="E209" s="15">
        <v>0</v>
      </c>
    </row>
    <row r="210" spans="1:5" x14ac:dyDescent="0.25">
      <c r="A210" s="178"/>
      <c r="B210" s="13" t="s">
        <v>164</v>
      </c>
      <c r="C210" s="18"/>
      <c r="D210" s="18"/>
      <c r="E210" s="15">
        <v>0</v>
      </c>
    </row>
    <row r="211" spans="1:5" x14ac:dyDescent="0.25">
      <c r="A211" s="178"/>
      <c r="B211" s="13" t="s">
        <v>128</v>
      </c>
      <c r="C211" s="18"/>
      <c r="D211" s="18"/>
      <c r="E211" s="15">
        <v>0</v>
      </c>
    </row>
    <row r="212" spans="1:5" x14ac:dyDescent="0.25">
      <c r="A212" s="178"/>
      <c r="B212" s="13" t="s">
        <v>129</v>
      </c>
      <c r="C212" s="18"/>
      <c r="D212" s="18"/>
      <c r="E212" s="15">
        <v>0</v>
      </c>
    </row>
    <row r="213" spans="1:5" x14ac:dyDescent="0.25">
      <c r="A213" s="178"/>
      <c r="B213" s="13" t="s">
        <v>130</v>
      </c>
      <c r="C213" s="18"/>
      <c r="D213" s="18"/>
      <c r="E213" s="15">
        <v>0</v>
      </c>
    </row>
    <row r="214" spans="1:5" x14ac:dyDescent="0.25">
      <c r="A214" s="178"/>
      <c r="B214" s="13" t="s">
        <v>131</v>
      </c>
      <c r="C214" s="18"/>
      <c r="D214" s="18"/>
      <c r="E214" s="15">
        <v>0</v>
      </c>
    </row>
    <row r="215" spans="1:5" x14ac:dyDescent="0.25">
      <c r="A215" s="178"/>
      <c r="B215" s="13" t="s">
        <v>132</v>
      </c>
      <c r="C215" s="18"/>
      <c r="D215" s="18"/>
      <c r="E215" s="15">
        <v>0</v>
      </c>
    </row>
    <row r="216" spans="1:5" x14ac:dyDescent="0.25">
      <c r="A216" s="178"/>
      <c r="B216" s="13" t="s">
        <v>133</v>
      </c>
      <c r="C216" s="18"/>
      <c r="D216" s="18"/>
      <c r="E216" s="15">
        <v>0</v>
      </c>
    </row>
    <row r="217" spans="1:5" x14ac:dyDescent="0.25">
      <c r="A217" s="178"/>
      <c r="B217" s="13" t="s">
        <v>134</v>
      </c>
      <c r="C217" s="18"/>
      <c r="D217" s="18"/>
      <c r="E217" s="15">
        <v>0</v>
      </c>
    </row>
    <row r="218" spans="1:5" x14ac:dyDescent="0.25">
      <c r="A218" s="178"/>
      <c r="B218" s="13" t="s">
        <v>135</v>
      </c>
      <c r="C218" s="18"/>
      <c r="D218" s="18"/>
      <c r="E218" s="15">
        <v>0</v>
      </c>
    </row>
    <row r="219" spans="1:5" x14ac:dyDescent="0.25">
      <c r="A219" s="178"/>
      <c r="B219" s="13" t="s">
        <v>136</v>
      </c>
      <c r="C219" s="18"/>
      <c r="D219" s="18"/>
      <c r="E219" s="15">
        <v>0</v>
      </c>
    </row>
    <row r="220" spans="1:5" x14ac:dyDescent="0.25">
      <c r="A220" s="178"/>
      <c r="B220" s="13" t="s">
        <v>137</v>
      </c>
      <c r="C220" s="18"/>
      <c r="D220" s="18"/>
      <c r="E220" s="15">
        <v>0</v>
      </c>
    </row>
    <row r="221" spans="1:5" x14ac:dyDescent="0.25">
      <c r="A221" s="178"/>
      <c r="B221" s="13" t="s">
        <v>138</v>
      </c>
      <c r="C221" s="18"/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8"/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8"/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8"/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8"/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8"/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8"/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8"/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8"/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258</v>
      </c>
      <c r="D246" s="14">
        <v>276</v>
      </c>
      <c r="E246" s="15">
        <v>-6.5217391304347797E-2</v>
      </c>
    </row>
    <row r="247" spans="1:5" x14ac:dyDescent="0.25">
      <c r="A247" s="12" t="s">
        <v>169</v>
      </c>
      <c r="B247" s="17"/>
      <c r="C247" s="14">
        <v>108</v>
      </c>
      <c r="D247" s="14">
        <v>181</v>
      </c>
      <c r="E247" s="15">
        <v>-0.40331491712707201</v>
      </c>
    </row>
    <row r="248" spans="1:5" x14ac:dyDescent="0.25">
      <c r="A248" s="12" t="s">
        <v>170</v>
      </c>
      <c r="B248" s="17"/>
      <c r="C248" s="14">
        <v>71</v>
      </c>
      <c r="D248" s="14">
        <v>143</v>
      </c>
      <c r="E248" s="15">
        <v>-0.50349650349650299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63</v>
      </c>
      <c r="D252" s="14">
        <v>89</v>
      </c>
      <c r="E252" s="15">
        <v>-0.29213483146067398</v>
      </c>
    </row>
    <row r="253" spans="1:5" x14ac:dyDescent="0.25">
      <c r="A253" s="178"/>
      <c r="B253" s="13" t="s">
        <v>18</v>
      </c>
      <c r="C253" s="14">
        <v>146</v>
      </c>
      <c r="D253" s="14">
        <v>103</v>
      </c>
      <c r="E253" s="15">
        <v>0.41747572815534001</v>
      </c>
    </row>
    <row r="254" spans="1:5" x14ac:dyDescent="0.25">
      <c r="A254" s="179"/>
      <c r="B254" s="13" t="s">
        <v>22</v>
      </c>
      <c r="C254" s="14">
        <v>163</v>
      </c>
      <c r="D254" s="14">
        <v>148</v>
      </c>
      <c r="E254" s="15">
        <v>0.101351351351351</v>
      </c>
    </row>
    <row r="255" spans="1:5" x14ac:dyDescent="0.25">
      <c r="A255" s="177" t="s">
        <v>174</v>
      </c>
      <c r="B255" s="13" t="s">
        <v>175</v>
      </c>
      <c r="C255" s="14">
        <v>59</v>
      </c>
      <c r="D255" s="14">
        <v>55</v>
      </c>
      <c r="E255" s="15">
        <v>7.2727272727272696E-2</v>
      </c>
    </row>
    <row r="256" spans="1:5" x14ac:dyDescent="0.25">
      <c r="A256" s="178"/>
      <c r="B256" s="13" t="s">
        <v>176</v>
      </c>
      <c r="C256" s="14">
        <v>32</v>
      </c>
      <c r="D256" s="14">
        <v>27</v>
      </c>
      <c r="E256" s="15">
        <v>0.18518518518518501</v>
      </c>
    </row>
    <row r="257" spans="1:5" x14ac:dyDescent="0.25">
      <c r="A257" s="179"/>
      <c r="B257" s="13" t="s">
        <v>177</v>
      </c>
      <c r="C257" s="14">
        <v>4</v>
      </c>
      <c r="D257" s="18"/>
      <c r="E257" s="15">
        <v>0</v>
      </c>
    </row>
    <row r="258" spans="1:5" x14ac:dyDescent="0.25">
      <c r="A258" s="12" t="s">
        <v>178</v>
      </c>
      <c r="B258" s="17"/>
      <c r="C258" s="14">
        <v>48</v>
      </c>
      <c r="D258" s="14">
        <v>27</v>
      </c>
      <c r="E258" s="15">
        <v>0.77777777777777801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7</v>
      </c>
      <c r="D262" s="14">
        <v>5</v>
      </c>
      <c r="E262" s="15">
        <v>0.4</v>
      </c>
    </row>
    <row r="263" spans="1:5" x14ac:dyDescent="0.25">
      <c r="A263" s="177" t="s">
        <v>181</v>
      </c>
      <c r="B263" s="13" t="s">
        <v>182</v>
      </c>
      <c r="C263" s="18"/>
      <c r="D263" s="18"/>
      <c r="E263" s="15">
        <v>0</v>
      </c>
    </row>
    <row r="264" spans="1:5" x14ac:dyDescent="0.25">
      <c r="A264" s="178"/>
      <c r="B264" s="13" t="s">
        <v>183</v>
      </c>
      <c r="C264" s="18"/>
      <c r="D264" s="18"/>
      <c r="E264" s="15">
        <v>0</v>
      </c>
    </row>
    <row r="265" spans="1:5" x14ac:dyDescent="0.25">
      <c r="A265" s="179"/>
      <c r="B265" s="13" t="s">
        <v>184</v>
      </c>
      <c r="C265" s="18"/>
      <c r="D265" s="18"/>
      <c r="E265" s="15">
        <v>0</v>
      </c>
    </row>
    <row r="266" spans="1:5" x14ac:dyDescent="0.25">
      <c r="A266" s="12" t="s">
        <v>185</v>
      </c>
      <c r="B266" s="17"/>
      <c r="C266" s="18"/>
      <c r="D266" s="18"/>
      <c r="E266" s="15">
        <v>0</v>
      </c>
    </row>
    <row r="267" spans="1:5" x14ac:dyDescent="0.25">
      <c r="A267" s="12" t="s">
        <v>186</v>
      </c>
      <c r="B267" s="17"/>
      <c r="C267" s="14">
        <v>3</v>
      </c>
      <c r="D267" s="14">
        <v>13</v>
      </c>
      <c r="E267" s="15">
        <v>-0.76923076923076905</v>
      </c>
    </row>
    <row r="268" spans="1:5" x14ac:dyDescent="0.25">
      <c r="A268" s="12" t="s">
        <v>110</v>
      </c>
      <c r="B268" s="17"/>
      <c r="C268" s="14">
        <v>26</v>
      </c>
      <c r="D268" s="14">
        <v>49</v>
      </c>
      <c r="E268" s="15">
        <v>-0.469387755102041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11</v>
      </c>
      <c r="D272" s="14">
        <v>8</v>
      </c>
      <c r="E272" s="15">
        <v>0.375</v>
      </c>
    </row>
    <row r="273" spans="1:5" x14ac:dyDescent="0.25">
      <c r="A273" s="177" t="s">
        <v>68</v>
      </c>
      <c r="B273" s="13" t="s">
        <v>189</v>
      </c>
      <c r="C273" s="14">
        <v>31</v>
      </c>
      <c r="D273" s="14">
        <v>15</v>
      </c>
      <c r="E273" s="15">
        <v>1.06666666666667</v>
      </c>
    </row>
    <row r="274" spans="1:5" x14ac:dyDescent="0.25">
      <c r="A274" s="179"/>
      <c r="B274" s="13" t="s">
        <v>110</v>
      </c>
      <c r="C274" s="14">
        <v>1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1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1</v>
      </c>
      <c r="D276" s="14">
        <v>1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8"/>
      <c r="D281" s="14">
        <v>0</v>
      </c>
      <c r="E281" s="15">
        <v>0</v>
      </c>
    </row>
    <row r="282" spans="1:5" x14ac:dyDescent="0.25">
      <c r="A282" s="179"/>
      <c r="B282" s="13" t="s">
        <v>196</v>
      </c>
      <c r="C282" s="14">
        <v>11</v>
      </c>
      <c r="D282" s="14">
        <v>11</v>
      </c>
      <c r="E282" s="15">
        <v>0</v>
      </c>
    </row>
    <row r="283" spans="1:5" x14ac:dyDescent="0.25">
      <c r="A283" s="12" t="s">
        <v>197</v>
      </c>
      <c r="B283" s="17"/>
      <c r="C283" s="14">
        <v>5</v>
      </c>
      <c r="D283" s="14">
        <v>0</v>
      </c>
      <c r="E283" s="15">
        <v>0</v>
      </c>
    </row>
    <row r="284" spans="1:5" x14ac:dyDescent="0.25">
      <c r="A284" s="12" t="s">
        <v>198</v>
      </c>
      <c r="B284" s="17"/>
      <c r="C284" s="14">
        <v>27</v>
      </c>
      <c r="D284" s="14">
        <v>1</v>
      </c>
      <c r="E284" s="15">
        <v>26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8"/>
      <c r="E288" s="15">
        <v>0</v>
      </c>
    </row>
    <row r="289" spans="1:5" x14ac:dyDescent="0.25">
      <c r="A289" s="12" t="s">
        <v>201</v>
      </c>
      <c r="B289" s="17"/>
      <c r="C289" s="18"/>
      <c r="D289" s="18"/>
      <c r="E289" s="15">
        <v>0</v>
      </c>
    </row>
    <row r="290" spans="1:5" x14ac:dyDescent="0.25">
      <c r="A290" s="12" t="s">
        <v>202</v>
      </c>
      <c r="B290" s="17"/>
      <c r="C290" s="18"/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8"/>
      <c r="D293" s="18"/>
      <c r="E293" s="23"/>
    </row>
    <row r="294" spans="1:5" x14ac:dyDescent="0.25">
      <c r="A294" s="175"/>
      <c r="B294" s="13" t="s">
        <v>207</v>
      </c>
      <c r="C294" s="14">
        <v>159</v>
      </c>
      <c r="D294" s="14">
        <v>152</v>
      </c>
      <c r="E294" s="24">
        <v>0</v>
      </c>
    </row>
    <row r="295" spans="1:5" x14ac:dyDescent="0.25">
      <c r="A295" s="176"/>
      <c r="B295" s="13" t="s">
        <v>208</v>
      </c>
      <c r="C295" s="18"/>
      <c r="D295" s="18"/>
      <c r="E295" s="23"/>
    </row>
    <row r="296" spans="1:5" x14ac:dyDescent="0.25">
      <c r="A296" s="174" t="s">
        <v>209</v>
      </c>
      <c r="B296" s="13" t="s">
        <v>210</v>
      </c>
      <c r="C296" s="18"/>
      <c r="D296" s="18"/>
      <c r="E296" s="23"/>
    </row>
    <row r="297" spans="1:5" x14ac:dyDescent="0.25">
      <c r="A297" s="175"/>
      <c r="B297" s="13" t="s">
        <v>211</v>
      </c>
      <c r="C297" s="18"/>
      <c r="D297" s="18"/>
      <c r="E297" s="23"/>
    </row>
    <row r="298" spans="1:5" x14ac:dyDescent="0.25">
      <c r="A298" s="176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8"/>
      <c r="D299" s="18"/>
      <c r="E299" s="23"/>
    </row>
    <row r="300" spans="1:5" x14ac:dyDescent="0.25">
      <c r="A300" s="174" t="s">
        <v>215</v>
      </c>
      <c r="B300" s="13" t="s">
        <v>216</v>
      </c>
      <c r="C300" s="14">
        <v>6</v>
      </c>
      <c r="D300" s="14">
        <v>3</v>
      </c>
      <c r="E300" s="24">
        <v>0</v>
      </c>
    </row>
    <row r="301" spans="1:5" x14ac:dyDescent="0.25">
      <c r="A301" s="175"/>
      <c r="B301" s="13" t="s">
        <v>217</v>
      </c>
      <c r="C301" s="18"/>
      <c r="D301" s="18"/>
      <c r="E301" s="23"/>
    </row>
    <row r="302" spans="1:5" x14ac:dyDescent="0.25">
      <c r="A302" s="176"/>
      <c r="B302" s="13" t="s">
        <v>218</v>
      </c>
      <c r="C302" s="14">
        <v>6</v>
      </c>
      <c r="D302" s="14">
        <v>10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0</v>
      </c>
      <c r="E303" s="24">
        <v>0</v>
      </c>
    </row>
    <row r="304" spans="1:5" x14ac:dyDescent="0.25">
      <c r="A304" s="174" t="s">
        <v>221</v>
      </c>
      <c r="B304" s="13" t="s">
        <v>212</v>
      </c>
      <c r="C304" s="18"/>
      <c r="D304" s="18"/>
      <c r="E304" s="23"/>
    </row>
    <row r="305" spans="1:5" x14ac:dyDescent="0.25">
      <c r="A305" s="175"/>
      <c r="B305" s="13" t="s">
        <v>222</v>
      </c>
      <c r="C305" s="14">
        <v>3</v>
      </c>
      <c r="D305" s="14">
        <v>4</v>
      </c>
      <c r="E305" s="24">
        <v>4</v>
      </c>
    </row>
    <row r="306" spans="1:5" x14ac:dyDescent="0.25">
      <c r="A306" s="176"/>
      <c r="B306" s="13" t="s">
        <v>223</v>
      </c>
      <c r="C306" s="14">
        <v>0</v>
      </c>
      <c r="D306" s="14">
        <v>1</v>
      </c>
      <c r="E306" s="24">
        <v>0</v>
      </c>
    </row>
    <row r="307" spans="1:5" x14ac:dyDescent="0.25">
      <c r="A307" s="174" t="s">
        <v>224</v>
      </c>
      <c r="B307" s="13" t="s">
        <v>225</v>
      </c>
      <c r="C307" s="14">
        <v>5</v>
      </c>
      <c r="D307" s="14">
        <v>1</v>
      </c>
      <c r="E307" s="24">
        <v>1</v>
      </c>
    </row>
    <row r="308" spans="1:5" x14ac:dyDescent="0.25">
      <c r="A308" s="175"/>
      <c r="B308" s="13" t="s">
        <v>226</v>
      </c>
      <c r="C308" s="18"/>
      <c r="D308" s="18"/>
      <c r="E308" s="23"/>
    </row>
    <row r="309" spans="1:5" x14ac:dyDescent="0.25">
      <c r="A309" s="175"/>
      <c r="B309" s="13" t="s">
        <v>227</v>
      </c>
      <c r="C309" s="14">
        <v>38</v>
      </c>
      <c r="D309" s="14">
        <v>72</v>
      </c>
      <c r="E309" s="24">
        <v>25</v>
      </c>
    </row>
    <row r="310" spans="1:5" x14ac:dyDescent="0.25">
      <c r="A310" s="175"/>
      <c r="B310" s="13" t="s">
        <v>228</v>
      </c>
      <c r="C310" s="14">
        <v>89</v>
      </c>
      <c r="D310" s="14">
        <v>92</v>
      </c>
      <c r="E310" s="24">
        <v>0</v>
      </c>
    </row>
    <row r="311" spans="1:5" x14ac:dyDescent="0.25">
      <c r="A311" s="175"/>
      <c r="B311" s="13" t="s">
        <v>229</v>
      </c>
      <c r="C311" s="14">
        <v>13</v>
      </c>
      <c r="D311" s="14">
        <v>10</v>
      </c>
      <c r="E311" s="24">
        <v>4</v>
      </c>
    </row>
    <row r="312" spans="1:5" x14ac:dyDescent="0.25">
      <c r="A312" s="175"/>
      <c r="B312" s="13" t="s">
        <v>230</v>
      </c>
      <c r="C312" s="14">
        <v>77</v>
      </c>
      <c r="D312" s="14">
        <v>133</v>
      </c>
      <c r="E312" s="24">
        <v>51</v>
      </c>
    </row>
    <row r="313" spans="1:5" x14ac:dyDescent="0.25">
      <c r="A313" s="175"/>
      <c r="B313" s="13" t="s">
        <v>231</v>
      </c>
      <c r="C313" s="14">
        <v>8</v>
      </c>
      <c r="D313" s="14">
        <v>13</v>
      </c>
      <c r="E313" s="24">
        <v>0</v>
      </c>
    </row>
    <row r="314" spans="1:5" x14ac:dyDescent="0.25">
      <c r="A314" s="175"/>
      <c r="B314" s="13" t="s">
        <v>232</v>
      </c>
      <c r="C314" s="14">
        <v>1</v>
      </c>
      <c r="D314" s="14">
        <v>0</v>
      </c>
      <c r="E314" s="24">
        <v>0</v>
      </c>
    </row>
    <row r="315" spans="1:5" x14ac:dyDescent="0.25">
      <c r="A315" s="175"/>
      <c r="B315" s="13" t="s">
        <v>233</v>
      </c>
      <c r="C315" s="14">
        <v>37</v>
      </c>
      <c r="D315" s="14">
        <v>12</v>
      </c>
      <c r="E315" s="24">
        <v>22</v>
      </c>
    </row>
    <row r="316" spans="1:5" x14ac:dyDescent="0.25">
      <c r="A316" s="175"/>
      <c r="B316" s="13" t="s">
        <v>234</v>
      </c>
      <c r="C316" s="18"/>
      <c r="D316" s="18"/>
      <c r="E316" s="23"/>
    </row>
    <row r="317" spans="1:5" x14ac:dyDescent="0.25">
      <c r="A317" s="175"/>
      <c r="B317" s="13" t="s">
        <v>235</v>
      </c>
      <c r="C317" s="18"/>
      <c r="D317" s="18"/>
      <c r="E317" s="23"/>
    </row>
    <row r="318" spans="1:5" x14ac:dyDescent="0.25">
      <c r="A318" s="175"/>
      <c r="B318" s="13" t="s">
        <v>236</v>
      </c>
      <c r="C318" s="14">
        <v>40</v>
      </c>
      <c r="D318" s="14">
        <v>61</v>
      </c>
      <c r="E318" s="24">
        <v>27</v>
      </c>
    </row>
    <row r="319" spans="1:5" x14ac:dyDescent="0.25">
      <c r="A319" s="175"/>
      <c r="B319" s="13" t="s">
        <v>237</v>
      </c>
      <c r="C319" s="14">
        <v>37</v>
      </c>
      <c r="D319" s="14">
        <v>39</v>
      </c>
      <c r="E319" s="24">
        <v>0</v>
      </c>
    </row>
    <row r="320" spans="1:5" x14ac:dyDescent="0.25">
      <c r="A320" s="175"/>
      <c r="B320" s="13" t="s">
        <v>238</v>
      </c>
      <c r="C320" s="14">
        <v>0</v>
      </c>
      <c r="D320" s="14">
        <v>1</v>
      </c>
      <c r="E320" s="24">
        <v>1</v>
      </c>
    </row>
    <row r="321" spans="1:5" x14ac:dyDescent="0.25">
      <c r="A321" s="176"/>
      <c r="B321" s="13" t="s">
        <v>239</v>
      </c>
      <c r="C321" s="14">
        <v>1</v>
      </c>
      <c r="D321" s="14">
        <v>2</v>
      </c>
      <c r="E321" s="24">
        <v>0</v>
      </c>
    </row>
    <row r="322" spans="1:5" x14ac:dyDescent="0.25">
      <c r="A322" s="174" t="s">
        <v>240</v>
      </c>
      <c r="B322" s="13" t="s">
        <v>241</v>
      </c>
      <c r="C322" s="18"/>
      <c r="D322" s="18"/>
      <c r="E322" s="23"/>
    </row>
    <row r="323" spans="1:5" x14ac:dyDescent="0.25">
      <c r="A323" s="175"/>
      <c r="B323" s="13" t="s">
        <v>242</v>
      </c>
      <c r="C323" s="18"/>
      <c r="D323" s="18"/>
      <c r="E323" s="23"/>
    </row>
    <row r="324" spans="1:5" x14ac:dyDescent="0.25">
      <c r="A324" s="175"/>
      <c r="B324" s="13" t="s">
        <v>243</v>
      </c>
      <c r="C324" s="14">
        <v>0</v>
      </c>
      <c r="D324" s="14">
        <v>1</v>
      </c>
      <c r="E324" s="24">
        <v>0</v>
      </c>
    </row>
    <row r="325" spans="1:5" x14ac:dyDescent="0.25">
      <c r="A325" s="175"/>
      <c r="B325" s="13" t="s">
        <v>244</v>
      </c>
      <c r="C325" s="18"/>
      <c r="D325" s="18"/>
      <c r="E325" s="23"/>
    </row>
    <row r="326" spans="1:5" x14ac:dyDescent="0.25">
      <c r="A326" s="175"/>
      <c r="B326" s="13" t="s">
        <v>245</v>
      </c>
      <c r="C326" s="14">
        <v>7</v>
      </c>
      <c r="D326" s="14">
        <v>20</v>
      </c>
      <c r="E326" s="24">
        <v>0</v>
      </c>
    </row>
    <row r="327" spans="1:5" x14ac:dyDescent="0.25">
      <c r="A327" s="175"/>
      <c r="B327" s="13" t="s">
        <v>246</v>
      </c>
      <c r="C327" s="18"/>
      <c r="D327" s="18"/>
      <c r="E327" s="23"/>
    </row>
    <row r="328" spans="1:5" x14ac:dyDescent="0.25">
      <c r="A328" s="175"/>
      <c r="B328" s="13" t="s">
        <v>247</v>
      </c>
      <c r="C328" s="18"/>
      <c r="D328" s="18"/>
      <c r="E328" s="23"/>
    </row>
    <row r="329" spans="1:5" x14ac:dyDescent="0.25">
      <c r="A329" s="175"/>
      <c r="B329" s="13" t="s">
        <v>248</v>
      </c>
      <c r="C329" s="14">
        <v>7</v>
      </c>
      <c r="D329" s="14">
        <v>5</v>
      </c>
      <c r="E329" s="24">
        <v>1</v>
      </c>
    </row>
    <row r="330" spans="1:5" x14ac:dyDescent="0.25">
      <c r="A330" s="175"/>
      <c r="B330" s="13" t="s">
        <v>249</v>
      </c>
      <c r="C330" s="14">
        <v>7</v>
      </c>
      <c r="D330" s="14">
        <v>10</v>
      </c>
      <c r="E330" s="24">
        <v>1</v>
      </c>
    </row>
    <row r="331" spans="1:5" x14ac:dyDescent="0.25">
      <c r="A331" s="175"/>
      <c r="B331" s="13" t="s">
        <v>250</v>
      </c>
      <c r="C331" s="14">
        <v>22</v>
      </c>
      <c r="D331" s="14">
        <v>27</v>
      </c>
      <c r="E331" s="24">
        <v>1</v>
      </c>
    </row>
    <row r="332" spans="1:5" x14ac:dyDescent="0.25">
      <c r="A332" s="175"/>
      <c r="B332" s="13" t="s">
        <v>251</v>
      </c>
      <c r="C332" s="14">
        <v>0</v>
      </c>
      <c r="D332" s="14">
        <v>8</v>
      </c>
      <c r="E332" s="24">
        <v>2</v>
      </c>
    </row>
    <row r="333" spans="1:5" x14ac:dyDescent="0.25">
      <c r="A333" s="175"/>
      <c r="B333" s="13" t="s">
        <v>252</v>
      </c>
      <c r="C333" s="18"/>
      <c r="D333" s="18"/>
      <c r="E333" s="23"/>
    </row>
    <row r="334" spans="1:5" x14ac:dyDescent="0.25">
      <c r="A334" s="175"/>
      <c r="B334" s="13" t="s">
        <v>253</v>
      </c>
      <c r="C334" s="18"/>
      <c r="D334" s="18"/>
      <c r="E334" s="23"/>
    </row>
    <row r="335" spans="1:5" x14ac:dyDescent="0.25">
      <c r="A335" s="175"/>
      <c r="B335" s="13" t="s">
        <v>254</v>
      </c>
      <c r="C335" s="18"/>
      <c r="D335" s="18"/>
      <c r="E335" s="23"/>
    </row>
    <row r="336" spans="1:5" x14ac:dyDescent="0.25">
      <c r="A336" s="175"/>
      <c r="B336" s="13" t="s">
        <v>255</v>
      </c>
      <c r="C336" s="18"/>
      <c r="D336" s="18"/>
      <c r="E336" s="23"/>
    </row>
    <row r="337" spans="1:5" x14ac:dyDescent="0.25">
      <c r="A337" s="175"/>
      <c r="B337" s="13" t="s">
        <v>256</v>
      </c>
      <c r="C337" s="14">
        <v>0</v>
      </c>
      <c r="D337" s="14">
        <v>1</v>
      </c>
      <c r="E337" s="24">
        <v>1</v>
      </c>
    </row>
    <row r="338" spans="1:5" x14ac:dyDescent="0.25">
      <c r="A338" s="175"/>
      <c r="B338" s="13" t="s">
        <v>257</v>
      </c>
      <c r="C338" s="18"/>
      <c r="D338" s="18"/>
      <c r="E338" s="23"/>
    </row>
    <row r="339" spans="1:5" x14ac:dyDescent="0.25">
      <c r="A339" s="175"/>
      <c r="B339" s="13" t="s">
        <v>258</v>
      </c>
      <c r="C339" s="18"/>
      <c r="D339" s="18"/>
      <c r="E339" s="23"/>
    </row>
    <row r="340" spans="1:5" x14ac:dyDescent="0.25">
      <c r="A340" s="175"/>
      <c r="B340" s="13" t="s">
        <v>259</v>
      </c>
      <c r="C340" s="14">
        <v>6</v>
      </c>
      <c r="D340" s="14">
        <v>3</v>
      </c>
      <c r="E340" s="24">
        <v>3</v>
      </c>
    </row>
    <row r="341" spans="1:5" x14ac:dyDescent="0.25">
      <c r="A341" s="175"/>
      <c r="B341" s="13" t="s">
        <v>260</v>
      </c>
      <c r="C341" s="18"/>
      <c r="D341" s="18"/>
      <c r="E341" s="23"/>
    </row>
    <row r="342" spans="1:5" x14ac:dyDescent="0.25">
      <c r="A342" s="175"/>
      <c r="B342" s="13" t="s">
        <v>261</v>
      </c>
      <c r="C342" s="14">
        <v>1</v>
      </c>
      <c r="D342" s="14">
        <v>1</v>
      </c>
      <c r="E342" s="24">
        <v>0</v>
      </c>
    </row>
    <row r="343" spans="1:5" x14ac:dyDescent="0.25">
      <c r="A343" s="175"/>
      <c r="B343" s="13" t="s">
        <v>262</v>
      </c>
      <c r="C343" s="14">
        <v>5</v>
      </c>
      <c r="D343" s="14">
        <v>8</v>
      </c>
      <c r="E343" s="24">
        <v>3</v>
      </c>
    </row>
    <row r="344" spans="1:5" x14ac:dyDescent="0.25">
      <c r="A344" s="175"/>
      <c r="B344" s="13" t="s">
        <v>263</v>
      </c>
      <c r="C344" s="18"/>
      <c r="D344" s="18"/>
      <c r="E344" s="23"/>
    </row>
    <row r="345" spans="1:5" x14ac:dyDescent="0.25">
      <c r="A345" s="175"/>
      <c r="B345" s="13" t="s">
        <v>264</v>
      </c>
      <c r="C345" s="14">
        <v>2</v>
      </c>
      <c r="D345" s="14">
        <v>6</v>
      </c>
      <c r="E345" s="24">
        <v>2</v>
      </c>
    </row>
    <row r="346" spans="1:5" x14ac:dyDescent="0.25">
      <c r="A346" s="175"/>
      <c r="B346" s="13" t="s">
        <v>265</v>
      </c>
      <c r="C346" s="14">
        <v>15</v>
      </c>
      <c r="D346" s="14">
        <v>9</v>
      </c>
      <c r="E346" s="24">
        <v>7</v>
      </c>
    </row>
    <row r="347" spans="1:5" x14ac:dyDescent="0.25">
      <c r="A347" s="175"/>
      <c r="B347" s="13" t="s">
        <v>266</v>
      </c>
      <c r="C347" s="18"/>
      <c r="D347" s="18"/>
      <c r="E347" s="23"/>
    </row>
    <row r="348" spans="1:5" x14ac:dyDescent="0.25">
      <c r="A348" s="175"/>
      <c r="B348" s="13" t="s">
        <v>267</v>
      </c>
      <c r="C348" s="14">
        <v>1</v>
      </c>
      <c r="D348" s="14">
        <v>1</v>
      </c>
      <c r="E348" s="24">
        <v>0</v>
      </c>
    </row>
    <row r="349" spans="1:5" x14ac:dyDescent="0.25">
      <c r="A349" s="175"/>
      <c r="B349" s="13" t="s">
        <v>268</v>
      </c>
      <c r="C349" s="18"/>
      <c r="D349" s="18"/>
      <c r="E349" s="23"/>
    </row>
    <row r="350" spans="1:5" x14ac:dyDescent="0.25">
      <c r="A350" s="175"/>
      <c r="B350" s="13" t="s">
        <v>269</v>
      </c>
      <c r="C350" s="14">
        <v>0</v>
      </c>
      <c r="D350" s="14">
        <v>2</v>
      </c>
      <c r="E350" s="24">
        <v>0</v>
      </c>
    </row>
    <row r="351" spans="1:5" x14ac:dyDescent="0.25">
      <c r="A351" s="175"/>
      <c r="B351" s="13" t="s">
        <v>270</v>
      </c>
      <c r="C351" s="18"/>
      <c r="D351" s="18"/>
      <c r="E351" s="23"/>
    </row>
    <row r="352" spans="1:5" x14ac:dyDescent="0.25">
      <c r="A352" s="175"/>
      <c r="B352" s="13" t="s">
        <v>271</v>
      </c>
      <c r="C352" s="14">
        <v>1</v>
      </c>
      <c r="D352" s="14">
        <v>0</v>
      </c>
      <c r="E352" s="24">
        <v>1</v>
      </c>
    </row>
    <row r="353" spans="1:5" x14ac:dyDescent="0.25">
      <c r="A353" s="175"/>
      <c r="B353" s="13" t="s">
        <v>272</v>
      </c>
      <c r="C353" s="18"/>
      <c r="D353" s="18"/>
      <c r="E353" s="23"/>
    </row>
    <row r="354" spans="1:5" x14ac:dyDescent="0.25">
      <c r="A354" s="176"/>
      <c r="B354" s="13" t="s">
        <v>273</v>
      </c>
      <c r="C354" s="14">
        <v>6</v>
      </c>
      <c r="D354" s="14">
        <v>14</v>
      </c>
      <c r="E354" s="24">
        <v>2</v>
      </c>
    </row>
    <row r="355" spans="1:5" x14ac:dyDescent="0.25">
      <c r="A355" s="174" t="s">
        <v>274</v>
      </c>
      <c r="B355" s="13" t="s">
        <v>275</v>
      </c>
      <c r="C355" s="18"/>
      <c r="D355" s="18"/>
      <c r="E355" s="23"/>
    </row>
    <row r="356" spans="1:5" x14ac:dyDescent="0.25">
      <c r="A356" s="175"/>
      <c r="B356" s="13" t="s">
        <v>276</v>
      </c>
      <c r="C356" s="14">
        <v>1</v>
      </c>
      <c r="D356" s="14">
        <v>0</v>
      </c>
      <c r="E356" s="24">
        <v>0</v>
      </c>
    </row>
    <row r="357" spans="1:5" x14ac:dyDescent="0.25">
      <c r="A357" s="175"/>
      <c r="B357" s="13" t="s">
        <v>277</v>
      </c>
      <c r="C357" s="18"/>
      <c r="D357" s="18"/>
      <c r="E357" s="23"/>
    </row>
    <row r="358" spans="1:5" x14ac:dyDescent="0.25">
      <c r="A358" s="175"/>
      <c r="B358" s="13" t="s">
        <v>278</v>
      </c>
      <c r="C358" s="18"/>
      <c r="D358" s="18"/>
      <c r="E358" s="23"/>
    </row>
    <row r="359" spans="1:5" x14ac:dyDescent="0.25">
      <c r="A359" s="175"/>
      <c r="B359" s="13" t="s">
        <v>279</v>
      </c>
      <c r="C359" s="18"/>
      <c r="D359" s="18"/>
      <c r="E359" s="23"/>
    </row>
    <row r="360" spans="1:5" x14ac:dyDescent="0.25">
      <c r="A360" s="175"/>
      <c r="B360" s="13" t="s">
        <v>280</v>
      </c>
      <c r="C360" s="18"/>
      <c r="D360" s="18"/>
      <c r="E360" s="23"/>
    </row>
    <row r="361" spans="1:5" x14ac:dyDescent="0.25">
      <c r="A361" s="175"/>
      <c r="B361" s="13" t="s">
        <v>281</v>
      </c>
      <c r="C361" s="18"/>
      <c r="D361" s="18"/>
      <c r="E361" s="23"/>
    </row>
    <row r="362" spans="1:5" x14ac:dyDescent="0.25">
      <c r="A362" s="175"/>
      <c r="B362" s="13" t="s">
        <v>282</v>
      </c>
      <c r="C362" s="18"/>
      <c r="D362" s="18"/>
      <c r="E362" s="23"/>
    </row>
    <row r="363" spans="1:5" x14ac:dyDescent="0.25">
      <c r="A363" s="175"/>
      <c r="B363" s="13" t="s">
        <v>283</v>
      </c>
      <c r="C363" s="18"/>
      <c r="D363" s="18"/>
      <c r="E363" s="23"/>
    </row>
    <row r="364" spans="1:5" x14ac:dyDescent="0.25">
      <c r="A364" s="175"/>
      <c r="B364" s="13" t="s">
        <v>284</v>
      </c>
      <c r="C364" s="18"/>
      <c r="D364" s="18"/>
      <c r="E364" s="23"/>
    </row>
    <row r="365" spans="1:5" x14ac:dyDescent="0.25">
      <c r="A365" s="176"/>
      <c r="B365" s="13" t="s">
        <v>285</v>
      </c>
      <c r="C365" s="18"/>
      <c r="D365" s="18"/>
      <c r="E365" s="23"/>
    </row>
    <row r="366" spans="1:5" x14ac:dyDescent="0.25">
      <c r="A366" s="174" t="s">
        <v>286</v>
      </c>
      <c r="B366" s="13" t="s">
        <v>287</v>
      </c>
      <c r="C366" s="14">
        <v>15</v>
      </c>
      <c r="D366" s="14">
        <v>18</v>
      </c>
      <c r="E366" s="24">
        <v>1</v>
      </c>
    </row>
    <row r="367" spans="1:5" x14ac:dyDescent="0.25">
      <c r="A367" s="175"/>
      <c r="B367" s="13" t="s">
        <v>288</v>
      </c>
      <c r="C367" s="18"/>
      <c r="D367" s="18"/>
      <c r="E367" s="23"/>
    </row>
    <row r="368" spans="1:5" x14ac:dyDescent="0.25">
      <c r="A368" s="175"/>
      <c r="B368" s="13" t="s">
        <v>289</v>
      </c>
      <c r="C368" s="18"/>
      <c r="D368" s="18"/>
      <c r="E368" s="23"/>
    </row>
    <row r="369" spans="1:5" x14ac:dyDescent="0.25">
      <c r="A369" s="175"/>
      <c r="B369" s="13" t="s">
        <v>290</v>
      </c>
      <c r="C369" s="14">
        <v>4</v>
      </c>
      <c r="D369" s="14">
        <v>4</v>
      </c>
      <c r="E369" s="24">
        <v>0</v>
      </c>
    </row>
    <row r="370" spans="1:5" x14ac:dyDescent="0.25">
      <c r="A370" s="175"/>
      <c r="B370" s="13" t="s">
        <v>291</v>
      </c>
      <c r="C370" s="18"/>
      <c r="D370" s="18"/>
      <c r="E370" s="23"/>
    </row>
    <row r="371" spans="1:5" x14ac:dyDescent="0.25">
      <c r="A371" s="175"/>
      <c r="B371" s="13" t="s">
        <v>292</v>
      </c>
      <c r="C371" s="18"/>
      <c r="D371" s="18"/>
      <c r="E371" s="23"/>
    </row>
    <row r="372" spans="1:5" x14ac:dyDescent="0.25">
      <c r="A372" s="175"/>
      <c r="B372" s="13" t="s">
        <v>293</v>
      </c>
      <c r="C372" s="18"/>
      <c r="D372" s="18"/>
      <c r="E372" s="23"/>
    </row>
    <row r="373" spans="1:5" x14ac:dyDescent="0.25">
      <c r="A373" s="175"/>
      <c r="B373" s="13" t="s">
        <v>294</v>
      </c>
      <c r="C373" s="18"/>
      <c r="D373" s="18"/>
      <c r="E373" s="23"/>
    </row>
    <row r="374" spans="1:5" x14ac:dyDescent="0.25">
      <c r="A374" s="176"/>
      <c r="B374" s="13" t="s">
        <v>295</v>
      </c>
      <c r="C374" s="18"/>
      <c r="D374" s="18"/>
      <c r="E374" s="23"/>
    </row>
    <row r="375" spans="1:5" x14ac:dyDescent="0.25">
      <c r="A375" s="174" t="s">
        <v>296</v>
      </c>
      <c r="B375" s="13" t="s">
        <v>297</v>
      </c>
      <c r="C375" s="18"/>
      <c r="D375" s="18"/>
      <c r="E375" s="23"/>
    </row>
    <row r="376" spans="1:5" x14ac:dyDescent="0.25">
      <c r="A376" s="175"/>
      <c r="B376" s="13" t="s">
        <v>298</v>
      </c>
      <c r="C376" s="14">
        <v>7</v>
      </c>
      <c r="D376" s="14">
        <v>6</v>
      </c>
      <c r="E376" s="24">
        <v>0</v>
      </c>
    </row>
    <row r="377" spans="1:5" x14ac:dyDescent="0.25">
      <c r="A377" s="175"/>
      <c r="B377" s="13" t="s">
        <v>299</v>
      </c>
      <c r="C377" s="18"/>
      <c r="D377" s="18"/>
      <c r="E377" s="23"/>
    </row>
    <row r="378" spans="1:5" x14ac:dyDescent="0.25">
      <c r="A378" s="175"/>
      <c r="B378" s="13" t="s">
        <v>300</v>
      </c>
      <c r="C378" s="18"/>
      <c r="D378" s="18"/>
      <c r="E378" s="23"/>
    </row>
    <row r="379" spans="1:5" x14ac:dyDescent="0.25">
      <c r="A379" s="175"/>
      <c r="B379" s="13" t="s">
        <v>216</v>
      </c>
      <c r="C379" s="18"/>
      <c r="D379" s="18"/>
      <c r="E379" s="23"/>
    </row>
    <row r="380" spans="1:5" x14ac:dyDescent="0.25">
      <c r="A380" s="175"/>
      <c r="B380" s="13" t="s">
        <v>301</v>
      </c>
      <c r="C380" s="18"/>
      <c r="D380" s="18"/>
      <c r="E380" s="23"/>
    </row>
    <row r="381" spans="1:5" x14ac:dyDescent="0.25">
      <c r="A381" s="175"/>
      <c r="B381" s="13" t="s">
        <v>302</v>
      </c>
      <c r="C381" s="18"/>
      <c r="D381" s="18"/>
      <c r="E381" s="23"/>
    </row>
    <row r="382" spans="1:5" x14ac:dyDescent="0.25">
      <c r="A382" s="175"/>
      <c r="B382" s="13" t="s">
        <v>303</v>
      </c>
      <c r="C382" s="14">
        <v>0</v>
      </c>
      <c r="D382" s="14">
        <v>1</v>
      </c>
      <c r="E382" s="24">
        <v>0</v>
      </c>
    </row>
    <row r="383" spans="1:5" x14ac:dyDescent="0.25">
      <c r="A383" s="175"/>
      <c r="B383" s="13" t="s">
        <v>304</v>
      </c>
      <c r="C383" s="14">
        <v>23</v>
      </c>
      <c r="D383" s="14">
        <v>12</v>
      </c>
      <c r="E383" s="24">
        <v>10</v>
      </c>
    </row>
    <row r="384" spans="1:5" x14ac:dyDescent="0.25">
      <c r="A384" s="175"/>
      <c r="B384" s="13" t="s">
        <v>305</v>
      </c>
      <c r="C384" s="18"/>
      <c r="D384" s="18"/>
      <c r="E384" s="23"/>
    </row>
    <row r="385" spans="1:5" x14ac:dyDescent="0.25">
      <c r="A385" s="175"/>
      <c r="B385" s="13" t="s">
        <v>306</v>
      </c>
      <c r="C385" s="18"/>
      <c r="D385" s="18"/>
      <c r="E385" s="23"/>
    </row>
    <row r="386" spans="1:5" x14ac:dyDescent="0.25">
      <c r="A386" s="175"/>
      <c r="B386" s="13" t="s">
        <v>307</v>
      </c>
      <c r="C386" s="18"/>
      <c r="D386" s="18"/>
      <c r="E386" s="23"/>
    </row>
    <row r="387" spans="1:5" x14ac:dyDescent="0.25">
      <c r="A387" s="176"/>
      <c r="B387" s="13" t="s">
        <v>308</v>
      </c>
      <c r="C387" s="18"/>
      <c r="D387" s="18"/>
      <c r="E387" s="23"/>
    </row>
    <row r="388" spans="1:5" x14ac:dyDescent="0.25">
      <c r="A388" s="174" t="s">
        <v>309</v>
      </c>
      <c r="B388" s="13" t="s">
        <v>310</v>
      </c>
      <c r="C388" s="18"/>
      <c r="D388" s="18"/>
      <c r="E388" s="23"/>
    </row>
    <row r="389" spans="1:5" x14ac:dyDescent="0.25">
      <c r="A389" s="175"/>
      <c r="B389" s="13" t="s">
        <v>311</v>
      </c>
      <c r="C389" s="14">
        <v>1</v>
      </c>
      <c r="D389" s="14">
        <v>1</v>
      </c>
      <c r="E389" s="24">
        <v>0</v>
      </c>
    </row>
    <row r="390" spans="1:5" x14ac:dyDescent="0.25">
      <c r="A390" s="175"/>
      <c r="B390" s="13" t="s">
        <v>247</v>
      </c>
      <c r="C390" s="18"/>
      <c r="D390" s="18"/>
      <c r="E390" s="23"/>
    </row>
    <row r="391" spans="1:5" x14ac:dyDescent="0.25">
      <c r="A391" s="175"/>
      <c r="B391" s="13" t="s">
        <v>248</v>
      </c>
      <c r="C391" s="14">
        <v>60</v>
      </c>
      <c r="D391" s="14">
        <v>75</v>
      </c>
      <c r="E391" s="24">
        <v>0</v>
      </c>
    </row>
    <row r="392" spans="1:5" x14ac:dyDescent="0.25">
      <c r="A392" s="175"/>
      <c r="B392" s="13" t="s">
        <v>249</v>
      </c>
      <c r="C392" s="14">
        <v>0</v>
      </c>
      <c r="D392" s="14">
        <v>7</v>
      </c>
      <c r="E392" s="24">
        <v>0</v>
      </c>
    </row>
    <row r="393" spans="1:5" x14ac:dyDescent="0.25">
      <c r="A393" s="175"/>
      <c r="B393" s="13" t="s">
        <v>250</v>
      </c>
      <c r="C393" s="14">
        <v>0</v>
      </c>
      <c r="D393" s="14">
        <v>1</v>
      </c>
      <c r="E393" s="24">
        <v>0</v>
      </c>
    </row>
    <row r="394" spans="1:5" x14ac:dyDescent="0.25">
      <c r="A394" s="175"/>
      <c r="B394" s="13" t="s">
        <v>312</v>
      </c>
      <c r="C394" s="18"/>
      <c r="D394" s="18"/>
      <c r="E394" s="23"/>
    </row>
    <row r="395" spans="1:5" x14ac:dyDescent="0.25">
      <c r="A395" s="175"/>
      <c r="B395" s="13" t="s">
        <v>313</v>
      </c>
      <c r="C395" s="14">
        <v>0</v>
      </c>
      <c r="D395" s="14">
        <v>1</v>
      </c>
      <c r="E395" s="24">
        <v>0</v>
      </c>
    </row>
    <row r="396" spans="1:5" x14ac:dyDescent="0.25">
      <c r="A396" s="175"/>
      <c r="B396" s="13" t="s">
        <v>314</v>
      </c>
      <c r="C396" s="14">
        <v>5</v>
      </c>
      <c r="D396" s="14">
        <v>4</v>
      </c>
      <c r="E396" s="24">
        <v>0</v>
      </c>
    </row>
    <row r="397" spans="1:5" x14ac:dyDescent="0.25">
      <c r="A397" s="175"/>
      <c r="B397" s="13" t="s">
        <v>257</v>
      </c>
      <c r="C397" s="18"/>
      <c r="D397" s="18"/>
      <c r="E397" s="23"/>
    </row>
    <row r="398" spans="1:5" x14ac:dyDescent="0.25">
      <c r="A398" s="175"/>
      <c r="B398" s="13" t="s">
        <v>315</v>
      </c>
      <c r="C398" s="18"/>
      <c r="D398" s="18"/>
      <c r="E398" s="23"/>
    </row>
    <row r="399" spans="1:5" x14ac:dyDescent="0.25">
      <c r="A399" s="175"/>
      <c r="B399" s="13" t="s">
        <v>260</v>
      </c>
      <c r="C399" s="18"/>
      <c r="D399" s="18"/>
      <c r="E399" s="23"/>
    </row>
    <row r="400" spans="1:5" x14ac:dyDescent="0.25">
      <c r="A400" s="175"/>
      <c r="B400" s="13" t="s">
        <v>261</v>
      </c>
      <c r="C400" s="18"/>
      <c r="D400" s="18"/>
      <c r="E400" s="23"/>
    </row>
    <row r="401" spans="1:5" x14ac:dyDescent="0.25">
      <c r="A401" s="175"/>
      <c r="B401" s="13" t="s">
        <v>316</v>
      </c>
      <c r="C401" s="14">
        <v>174</v>
      </c>
      <c r="D401" s="14">
        <v>251</v>
      </c>
      <c r="E401" s="24">
        <v>0</v>
      </c>
    </row>
    <row r="402" spans="1:5" x14ac:dyDescent="0.25">
      <c r="A402" s="175"/>
      <c r="B402" s="13" t="s">
        <v>317</v>
      </c>
      <c r="C402" s="18"/>
      <c r="D402" s="18"/>
      <c r="E402" s="23"/>
    </row>
    <row r="403" spans="1:5" x14ac:dyDescent="0.25">
      <c r="A403" s="175"/>
      <c r="B403" s="13" t="s">
        <v>318</v>
      </c>
      <c r="C403" s="14">
        <v>112</v>
      </c>
      <c r="D403" s="14">
        <v>217</v>
      </c>
      <c r="E403" s="24">
        <v>71</v>
      </c>
    </row>
    <row r="404" spans="1:5" x14ac:dyDescent="0.25">
      <c r="A404" s="175"/>
      <c r="B404" s="13" t="s">
        <v>265</v>
      </c>
      <c r="C404" s="18"/>
      <c r="D404" s="18"/>
      <c r="E404" s="23"/>
    </row>
    <row r="405" spans="1:5" x14ac:dyDescent="0.25">
      <c r="A405" s="175"/>
      <c r="B405" s="13" t="s">
        <v>319</v>
      </c>
      <c r="C405" s="18"/>
      <c r="D405" s="18"/>
      <c r="E405" s="23"/>
    </row>
    <row r="406" spans="1:5" x14ac:dyDescent="0.25">
      <c r="A406" s="175"/>
      <c r="B406" s="13" t="s">
        <v>320</v>
      </c>
      <c r="C406" s="14">
        <v>1</v>
      </c>
      <c r="D406" s="14">
        <v>1</v>
      </c>
      <c r="E406" s="24">
        <v>0</v>
      </c>
    </row>
    <row r="407" spans="1:5" x14ac:dyDescent="0.25">
      <c r="A407" s="175"/>
      <c r="B407" s="13" t="s">
        <v>321</v>
      </c>
      <c r="C407" s="14">
        <v>2</v>
      </c>
      <c r="D407" s="14">
        <v>3</v>
      </c>
      <c r="E407" s="24">
        <v>1</v>
      </c>
    </row>
    <row r="408" spans="1:5" x14ac:dyDescent="0.25">
      <c r="A408" s="175"/>
      <c r="B408" s="13" t="s">
        <v>270</v>
      </c>
      <c r="C408" s="18"/>
      <c r="D408" s="18"/>
      <c r="E408" s="23"/>
    </row>
    <row r="409" spans="1:5" x14ac:dyDescent="0.25">
      <c r="A409" s="176"/>
      <c r="B409" s="13" t="s">
        <v>322</v>
      </c>
      <c r="C409" s="14">
        <v>30</v>
      </c>
      <c r="D409" s="14">
        <v>153</v>
      </c>
      <c r="E409" s="24">
        <v>2</v>
      </c>
    </row>
  </sheetData>
  <sheetProtection algorithmName="SHA-512" hashValue="pUyk4oC2XJF9YUTGYSDAd1LxYYlpMPq0KCz8eqVpm48VhlQHL4jmaqkbTCK5kNKcV3qZovEApr0UatqpH6ORtA==" saltValue="dOxwLSzz6uMPo+BJvXkDHg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F8FD-6F6D-4D57-B38E-578EEEAF88B7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0zUDLKQoLSoDfweeZcNpUcSCWs1XDwJUUztDhdHU2xigtNClqG1DxbT5ccJzYn/r5Loicj6Gh9VirLaz9+B4UA==" saltValue="EdUYnhForybSNqQj4dAH0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74F0-12BC-408C-ACE6-7F1F529DF8EE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IEjqHSO4cmsUxBrxLr8cOEQPPp2D1LsgcB499ybA2w7grd+LNaag6HgHgJPK5hYQ04FfvCXHxjU/pk5spF9/2g==" saltValue="4CSsV8L/qHvXrulLJ4jYe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E7BA-5B33-4A6A-90DC-323632856164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1</v>
      </c>
      <c r="N6" s="172">
        <f>DatosMedioAmbiente!C55</f>
        <v>2</v>
      </c>
      <c r="O6" s="172">
        <f>DatosMedioAmbiente!C57</f>
        <v>0</v>
      </c>
      <c r="P6" s="172">
        <f>DatosMedioAmbiente!C59</f>
        <v>2</v>
      </c>
      <c r="Q6" s="172">
        <f>DatosMedioAmbiente!C61</f>
        <v>2</v>
      </c>
      <c r="R6" s="172">
        <f>DatosMedioAmbiente!C63</f>
        <v>1</v>
      </c>
      <c r="S6" s="170"/>
      <c r="U6" s="173">
        <f>DatosMedioAmbiente!C54</f>
        <v>0</v>
      </c>
      <c r="V6" s="173">
        <f>DatosMedioAmbiente!C56</f>
        <v>0</v>
      </c>
      <c r="W6" s="173">
        <f>DatosMedioAmbiente!C58</f>
        <v>0</v>
      </c>
      <c r="X6" s="173">
        <f>DatosMedioAmbiente!C60</f>
        <v>0</v>
      </c>
      <c r="Y6" s="173">
        <f>DatosMedioAmbiente!C62</f>
        <v>0</v>
      </c>
      <c r="Z6" s="173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O8aixCa/6OKu49EImJB/XMq9IELMIqb+EjQhHBEx6J8qawdRcQ0cBPEvBIS70W6Pdq/algg26qlyn0f5jqXt/g==" saltValue="ZDdGxVOqmCegBDZ4nqNZw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ED94-ED8D-4B3F-9B75-1718C95646CC}">
  <dimension ref="A1:BI13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1748</v>
      </c>
      <c r="C2" s="87" t="s">
        <v>1735</v>
      </c>
      <c r="D2" s="87" t="s">
        <v>1618</v>
      </c>
      <c r="E2" s="87" t="s">
        <v>1619</v>
      </c>
      <c r="F2" s="87" t="s">
        <v>110</v>
      </c>
      <c r="G2" s="87" t="s">
        <v>1619</v>
      </c>
      <c r="H2" s="87" t="s">
        <v>1647</v>
      </c>
      <c r="I2" s="87" t="s">
        <v>1618</v>
      </c>
      <c r="J2" s="87" t="s">
        <v>995</v>
      </c>
      <c r="K2" s="87" t="s">
        <v>1619</v>
      </c>
      <c r="L2" s="87" t="s">
        <v>1618</v>
      </c>
      <c r="M2" s="87" t="s">
        <v>1618</v>
      </c>
      <c r="N2" s="87" t="s">
        <v>1620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1151</v>
      </c>
      <c r="AB2" s="87" t="s">
        <v>1151</v>
      </c>
      <c r="AD2" s="87" t="s">
        <v>667</v>
      </c>
      <c r="AE2" s="87" t="s">
        <v>1203</v>
      </c>
      <c r="AF2" s="87" t="s">
        <v>1213</v>
      </c>
      <c r="AI2" s="87" t="s">
        <v>227</v>
      </c>
      <c r="AL2" s="87" t="s">
        <v>667</v>
      </c>
      <c r="AM2" s="87" t="s">
        <v>667</v>
      </c>
      <c r="AN2" s="87" t="s">
        <v>669</v>
      </c>
      <c r="AO2" s="87" t="s">
        <v>669</v>
      </c>
      <c r="AV2" s="87" t="s">
        <v>667</v>
      </c>
      <c r="AW2" s="87" t="s">
        <v>1203</v>
      </c>
      <c r="AY2" s="87" t="s">
        <v>19</v>
      </c>
      <c r="AZ2" s="87" t="s">
        <v>1028</v>
      </c>
      <c r="BA2" s="87" t="s">
        <v>81</v>
      </c>
      <c r="BC2" s="87" t="s">
        <v>316</v>
      </c>
      <c r="BD2" s="87" t="s">
        <v>354</v>
      </c>
      <c r="BE2" s="87" t="s">
        <v>1656</v>
      </c>
      <c r="BH2" s="87" t="s">
        <v>1162</v>
      </c>
    </row>
    <row r="3" spans="1:61" x14ac:dyDescent="0.2">
      <c r="A3" s="87" t="s">
        <v>1754</v>
      </c>
      <c r="B3" s="87" t="s">
        <v>108</v>
      </c>
      <c r="C3" s="87" t="s">
        <v>1736</v>
      </c>
      <c r="D3" s="87" t="s">
        <v>1619</v>
      </c>
      <c r="E3" s="87" t="s">
        <v>995</v>
      </c>
      <c r="G3" s="87" t="s">
        <v>1633</v>
      </c>
      <c r="H3" s="87" t="s">
        <v>1619</v>
      </c>
      <c r="I3" s="87" t="s">
        <v>1619</v>
      </c>
      <c r="J3" s="87" t="s">
        <v>1633</v>
      </c>
      <c r="K3" s="87" t="s">
        <v>1622</v>
      </c>
      <c r="L3" s="87" t="s">
        <v>1622</v>
      </c>
      <c r="M3" s="87" t="s">
        <v>1619</v>
      </c>
      <c r="N3" s="87" t="s">
        <v>1624</v>
      </c>
      <c r="O3" s="87" t="s">
        <v>1620</v>
      </c>
      <c r="Q3" s="87" t="s">
        <v>1620</v>
      </c>
      <c r="R3" s="87" t="s">
        <v>1061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1152</v>
      </c>
      <c r="AB3" s="87" t="s">
        <v>1156</v>
      </c>
      <c r="AD3" s="87" t="s">
        <v>669</v>
      </c>
      <c r="AE3" s="87" t="s">
        <v>1204</v>
      </c>
      <c r="AF3" s="87" t="s">
        <v>1146</v>
      </c>
      <c r="AI3" s="87" t="s">
        <v>228</v>
      </c>
      <c r="AL3" s="87" t="s">
        <v>669</v>
      </c>
      <c r="AM3" s="87" t="s">
        <v>669</v>
      </c>
      <c r="AN3" s="87" t="s">
        <v>675</v>
      </c>
      <c r="AO3" s="87" t="s">
        <v>671</v>
      </c>
      <c r="AV3" s="87" t="s">
        <v>669</v>
      </c>
      <c r="AW3" s="87" t="s">
        <v>1204</v>
      </c>
      <c r="AY3" s="87" t="s">
        <v>1023</v>
      </c>
      <c r="AZ3" s="87" t="s">
        <v>1029</v>
      </c>
      <c r="BA3" s="87" t="s">
        <v>1793</v>
      </c>
      <c r="BC3" s="87" t="s">
        <v>1795</v>
      </c>
      <c r="BD3" s="87" t="s">
        <v>981</v>
      </c>
      <c r="BE3" s="87" t="s">
        <v>1657</v>
      </c>
    </row>
    <row r="4" spans="1:61" x14ac:dyDescent="0.2">
      <c r="A4" s="87" t="s">
        <v>1755</v>
      </c>
      <c r="B4" s="87" t="s">
        <v>109</v>
      </c>
      <c r="C4" s="87" t="s">
        <v>1737</v>
      </c>
      <c r="D4" s="87" t="s">
        <v>1620</v>
      </c>
      <c r="E4" s="87" t="s">
        <v>1632</v>
      </c>
      <c r="G4" s="87" t="s">
        <v>110</v>
      </c>
      <c r="H4" s="87" t="s">
        <v>1620</v>
      </c>
      <c r="I4" s="87" t="s">
        <v>995</v>
      </c>
      <c r="J4" s="87" t="s">
        <v>110</v>
      </c>
      <c r="M4" s="87" t="s">
        <v>995</v>
      </c>
      <c r="O4" s="87" t="s">
        <v>995</v>
      </c>
      <c r="Q4" s="87" t="s">
        <v>1670</v>
      </c>
      <c r="R4" s="87" t="s">
        <v>1062</v>
      </c>
      <c r="S4" s="87" t="s">
        <v>1667</v>
      </c>
      <c r="T4" s="87" t="s">
        <v>1666</v>
      </c>
      <c r="V4" s="87" t="s">
        <v>30</v>
      </c>
      <c r="W4" s="87" t="s">
        <v>1762</v>
      </c>
      <c r="AD4" s="87" t="s">
        <v>671</v>
      </c>
      <c r="AE4" s="87" t="s">
        <v>1206</v>
      </c>
      <c r="AF4" s="87" t="s">
        <v>1214</v>
      </c>
      <c r="AI4" s="87" t="s">
        <v>230</v>
      </c>
      <c r="AL4" s="87" t="s">
        <v>671</v>
      </c>
      <c r="AM4" s="87" t="s">
        <v>671</v>
      </c>
      <c r="AN4" s="87" t="s">
        <v>677</v>
      </c>
      <c r="AO4" s="87" t="s">
        <v>675</v>
      </c>
      <c r="AV4" s="87" t="s">
        <v>671</v>
      </c>
      <c r="AW4" s="87" t="s">
        <v>1206</v>
      </c>
      <c r="AY4" s="87" t="s">
        <v>1024</v>
      </c>
      <c r="AZ4" s="87" t="s">
        <v>1031</v>
      </c>
      <c r="BA4" s="87" t="s">
        <v>1794</v>
      </c>
      <c r="BC4" s="87" t="s">
        <v>1005</v>
      </c>
      <c r="BD4" s="87" t="s">
        <v>982</v>
      </c>
      <c r="BE4" s="87" t="s">
        <v>1658</v>
      </c>
    </row>
    <row r="5" spans="1:61" x14ac:dyDescent="0.2">
      <c r="A5" s="87" t="s">
        <v>1050</v>
      </c>
      <c r="C5" s="87" t="s">
        <v>1738</v>
      </c>
      <c r="D5" s="87" t="s">
        <v>995</v>
      </c>
      <c r="E5" s="87" t="s">
        <v>1636</v>
      </c>
      <c r="H5" s="87" t="s">
        <v>1631</v>
      </c>
      <c r="I5" s="87" t="s">
        <v>1633</v>
      </c>
      <c r="O5" s="87" t="s">
        <v>1633</v>
      </c>
      <c r="R5" s="87" t="s">
        <v>1063</v>
      </c>
      <c r="S5" s="87" t="s">
        <v>1668</v>
      </c>
      <c r="T5" s="87" t="s">
        <v>1668</v>
      </c>
      <c r="V5" s="87" t="s">
        <v>31</v>
      </c>
      <c r="AD5" s="87" t="s">
        <v>673</v>
      </c>
      <c r="AI5" s="87" t="s">
        <v>233</v>
      </c>
      <c r="AL5" s="87" t="s">
        <v>673</v>
      </c>
      <c r="AM5" s="87" t="s">
        <v>673</v>
      </c>
      <c r="AO5" s="87" t="s">
        <v>677</v>
      </c>
      <c r="AV5" s="87" t="s">
        <v>675</v>
      </c>
      <c r="AW5" s="87" t="s">
        <v>635</v>
      </c>
      <c r="AY5" s="87" t="s">
        <v>1025</v>
      </c>
      <c r="AZ5" s="87" t="s">
        <v>1026</v>
      </c>
      <c r="BC5" s="87" t="s">
        <v>1006</v>
      </c>
      <c r="BD5" s="87" t="s">
        <v>983</v>
      </c>
      <c r="BE5" s="87" t="s">
        <v>1799</v>
      </c>
    </row>
    <row r="6" spans="1:61" x14ac:dyDescent="0.2">
      <c r="A6" s="87" t="s">
        <v>1756</v>
      </c>
      <c r="C6" s="87" t="s">
        <v>1740</v>
      </c>
      <c r="D6" s="87" t="s">
        <v>1633</v>
      </c>
      <c r="H6" s="87" t="s">
        <v>1632</v>
      </c>
      <c r="I6" s="87" t="s">
        <v>1636</v>
      </c>
      <c r="O6" s="87" t="s">
        <v>1636</v>
      </c>
      <c r="R6" s="87" t="s">
        <v>1064</v>
      </c>
      <c r="S6" s="87" t="s">
        <v>1669</v>
      </c>
      <c r="T6" s="87" t="s">
        <v>1669</v>
      </c>
      <c r="V6" s="87" t="s">
        <v>32</v>
      </c>
      <c r="AD6" s="87" t="s">
        <v>675</v>
      </c>
      <c r="AI6" s="87" t="s">
        <v>236</v>
      </c>
      <c r="AL6" s="87" t="s">
        <v>677</v>
      </c>
      <c r="AM6" s="87" t="s">
        <v>675</v>
      </c>
      <c r="AV6" s="87" t="s">
        <v>677</v>
      </c>
      <c r="AW6" s="87" t="s">
        <v>1207</v>
      </c>
      <c r="AY6" s="87" t="s">
        <v>1026</v>
      </c>
      <c r="BC6" s="87" t="s">
        <v>1796</v>
      </c>
      <c r="BD6" s="87" t="s">
        <v>984</v>
      </c>
    </row>
    <row r="7" spans="1:61" x14ac:dyDescent="0.2">
      <c r="C7" s="87" t="s">
        <v>216</v>
      </c>
      <c r="D7" s="87" t="s">
        <v>1636</v>
      </c>
      <c r="H7" s="87" t="s">
        <v>1633</v>
      </c>
      <c r="I7" s="87" t="s">
        <v>110</v>
      </c>
      <c r="O7" s="87" t="s">
        <v>1638</v>
      </c>
      <c r="R7" s="87" t="s">
        <v>1066</v>
      </c>
      <c r="S7" s="87" t="s">
        <v>1670</v>
      </c>
      <c r="T7" s="87" t="s">
        <v>1670</v>
      </c>
      <c r="AD7" s="87" t="s">
        <v>677</v>
      </c>
      <c r="AI7" s="87" t="s">
        <v>237</v>
      </c>
      <c r="AL7" s="87" t="s">
        <v>679</v>
      </c>
      <c r="AM7" s="87" t="s">
        <v>677</v>
      </c>
      <c r="BC7" s="87" t="s">
        <v>1008</v>
      </c>
      <c r="BD7" s="87" t="s">
        <v>985</v>
      </c>
    </row>
    <row r="8" spans="1:61" x14ac:dyDescent="0.2">
      <c r="C8" s="87" t="s">
        <v>1741</v>
      </c>
      <c r="D8" s="87" t="s">
        <v>1642</v>
      </c>
      <c r="H8" s="87" t="s">
        <v>1636</v>
      </c>
      <c r="O8" s="87" t="s">
        <v>110</v>
      </c>
      <c r="R8" s="87" t="s">
        <v>1067</v>
      </c>
      <c r="AD8" s="87" t="s">
        <v>679</v>
      </c>
      <c r="AI8" s="87" t="s">
        <v>110</v>
      </c>
      <c r="BC8" s="87" t="s">
        <v>997</v>
      </c>
      <c r="BD8" s="87" t="s">
        <v>538</v>
      </c>
    </row>
    <row r="9" spans="1:61" x14ac:dyDescent="0.2">
      <c r="C9" s="87" t="s">
        <v>296</v>
      </c>
      <c r="D9" s="87" t="s">
        <v>110</v>
      </c>
      <c r="H9" s="87" t="s">
        <v>110</v>
      </c>
      <c r="BD9" s="87" t="s">
        <v>986</v>
      </c>
    </row>
    <row r="10" spans="1:61" x14ac:dyDescent="0.2">
      <c r="C10" s="87" t="s">
        <v>1743</v>
      </c>
      <c r="BD10" s="87" t="s">
        <v>988</v>
      </c>
    </row>
    <row r="11" spans="1:61" x14ac:dyDescent="0.2">
      <c r="BD11" s="87" t="s">
        <v>989</v>
      </c>
    </row>
    <row r="12" spans="1:61" x14ac:dyDescent="0.2">
      <c r="BD12" s="87" t="s">
        <v>990</v>
      </c>
    </row>
    <row r="13" spans="1:61" x14ac:dyDescent="0.2">
      <c r="BD13" s="87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D342-C0DD-4F8A-98F8-C500CFE96835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114</v>
      </c>
      <c r="D4" s="95">
        <f>SUM(DatosViolenciaGénero!D63:D69)</f>
        <v>83</v>
      </c>
    </row>
    <row r="5" spans="2:4" x14ac:dyDescent="0.2">
      <c r="B5" s="94" t="s">
        <v>1620</v>
      </c>
      <c r="C5" s="95">
        <f>SUM(DatosViolenciaGénero!C70:C73)</f>
        <v>81</v>
      </c>
      <c r="D5" s="95">
        <f>SUM(DatosViolenciaGénero!D70:D73)</f>
        <v>51</v>
      </c>
    </row>
    <row r="6" spans="2:4" ht="12.75" customHeight="1" x14ac:dyDescent="0.2">
      <c r="B6" s="94" t="s">
        <v>1666</v>
      </c>
      <c r="C6" s="95">
        <f>DatosViolenciaGénero!C74</f>
        <v>0</v>
      </c>
      <c r="D6" s="95">
        <f>DatosViolenciaGénero!D74</f>
        <v>1</v>
      </c>
    </row>
    <row r="7" spans="2:4" ht="12.75" customHeight="1" x14ac:dyDescent="0.2">
      <c r="B7" s="94" t="s">
        <v>1667</v>
      </c>
      <c r="C7" s="95">
        <f>SUM(DatosViolenciaGénero!C75:C77)</f>
        <v>2</v>
      </c>
      <c r="D7" s="95">
        <f>SUM(DatosViolenciaGénero!D75:D77)</f>
        <v>0</v>
      </c>
    </row>
    <row r="8" spans="2:4" ht="12.75" customHeight="1" x14ac:dyDescent="0.2">
      <c r="B8" s="94" t="s">
        <v>1668</v>
      </c>
      <c r="C8" s="95">
        <f>DatosViolenciaGénero!C81</f>
        <v>4</v>
      </c>
      <c r="D8" s="95">
        <f>DatosViolenciaGénero!D81</f>
        <v>3</v>
      </c>
    </row>
    <row r="9" spans="2:4" ht="12.75" customHeight="1" x14ac:dyDescent="0.2">
      <c r="B9" s="94" t="s">
        <v>1669</v>
      </c>
      <c r="C9" s="95">
        <f>DatosViolenciaGénero!C78</f>
        <v>2</v>
      </c>
      <c r="D9" s="95">
        <f>DatosViolenciaGénero!D78</f>
        <v>1</v>
      </c>
    </row>
    <row r="10" spans="2:4" ht="12.75" customHeight="1" x14ac:dyDescent="0.2">
      <c r="B10" s="94" t="s">
        <v>1670</v>
      </c>
      <c r="C10" s="95">
        <f>SUM(DatosViolenciaGénero!C79:C80)</f>
        <v>69</v>
      </c>
      <c r="D10" s="95">
        <f>SUM(DatosViolenciaGénero!D79:D80)</f>
        <v>39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1</v>
      </c>
    </row>
    <row r="16" spans="2:4" ht="13.5" thickBot="1" x14ac:dyDescent="0.25">
      <c r="B16" s="98" t="s">
        <v>1673</v>
      </c>
      <c r="C16" s="99">
        <f>DatosViolenciaGénero!C39</f>
        <v>106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FCA24-3F0C-4F56-BBB6-65A56915DB87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5</v>
      </c>
      <c r="D4" s="95">
        <f>SUM(DatosViolenciaDoméstica!D48:D54)</f>
        <v>13</v>
      </c>
    </row>
    <row r="5" spans="2:4" x14ac:dyDescent="0.2">
      <c r="B5" s="94" t="s">
        <v>1620</v>
      </c>
      <c r="C5" s="95">
        <f>SUM(DatosViolenciaDoméstica!C55:C58)</f>
        <v>0</v>
      </c>
      <c r="D5" s="95">
        <f>SUM(DatosViolenciaDoméstica!D55:D58)</f>
        <v>1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0</v>
      </c>
      <c r="D10" s="95">
        <f>SUM(DatosViolenciaDoméstica!D64:D65)</f>
        <v>1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0</v>
      </c>
    </row>
    <row r="16" spans="2:4" ht="13.5" thickBot="1" x14ac:dyDescent="0.25">
      <c r="B16" s="98" t="s">
        <v>1673</v>
      </c>
      <c r="C16" s="99">
        <f>DatosViolenciaDoméstica!C34</f>
        <v>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B5B1-C422-4BD7-9854-EAF6316766C4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24</v>
      </c>
    </row>
    <row r="5" spans="2:3" x14ac:dyDescent="0.2">
      <c r="B5" s="88" t="s">
        <v>1657</v>
      </c>
      <c r="C5" s="90">
        <f>DatosMenores!C70</f>
        <v>10</v>
      </c>
    </row>
    <row r="6" spans="2:3" x14ac:dyDescent="0.2">
      <c r="B6" s="88" t="s">
        <v>1658</v>
      </c>
      <c r="C6" s="90">
        <f>DatosMenores!C71</f>
        <v>66</v>
      </c>
    </row>
    <row r="7" spans="2:3" ht="25.5" x14ac:dyDescent="0.2">
      <c r="B7" s="88" t="s">
        <v>1659</v>
      </c>
      <c r="C7" s="90">
        <f>DatosMenores!C74</f>
        <v>0</v>
      </c>
    </row>
    <row r="8" spans="2:3" ht="25.5" x14ac:dyDescent="0.2">
      <c r="B8" s="88" t="s">
        <v>1040</v>
      </c>
      <c r="C8" s="90">
        <f>DatosMenores!C75</f>
        <v>0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0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EECD-36F5-4FD2-88B7-DA043C016EEF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1742</v>
      </c>
      <c r="E11" s="73">
        <f>DatosDelitos!H5+DatosDelitos!H13-DatosDelitos!H17</f>
        <v>72</v>
      </c>
      <c r="F11" s="73">
        <f>DatosDelitos!I5+DatosDelitos!I13-DatosDelitos!I17</f>
        <v>47</v>
      </c>
      <c r="G11" s="73">
        <f>DatosDelitos!J5+DatosDelitos!J13-DatosDelitos!J17</f>
        <v>0</v>
      </c>
      <c r="H11" s="74">
        <f>DatosDelitos!K5+DatosDelitos!K13-DatosDelitos!K17</f>
        <v>1</v>
      </c>
      <c r="I11" s="74">
        <f>DatosDelitos!L5+DatosDelitos!L13-DatosDelitos!L17</f>
        <v>3</v>
      </c>
      <c r="J11" s="74">
        <f>DatosDelitos!M5+DatosDelitos!M13-DatosDelitos!M17</f>
        <v>0</v>
      </c>
      <c r="K11" s="74">
        <f>DatosDelitos!O5+DatosDelitos!O13-DatosDelitos!O17</f>
        <v>0</v>
      </c>
      <c r="L11" s="75">
        <f>DatosDelitos!P5+DatosDelitos!P13-DatosDelitos!P17</f>
        <v>95</v>
      </c>
    </row>
    <row r="12" spans="2:13" ht="13.15" customHeight="1" x14ac:dyDescent="0.2">
      <c r="B12" s="216" t="s">
        <v>310</v>
      </c>
      <c r="C12" s="216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1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6" t="s">
        <v>372</v>
      </c>
      <c r="C14" s="21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346</v>
      </c>
      <c r="E15" s="77">
        <f>DatosDelitos!H17+DatosDelitos!H44</f>
        <v>84</v>
      </c>
      <c r="F15" s="77">
        <f>DatosDelitos!I16+DatosDelitos!I44</f>
        <v>22</v>
      </c>
      <c r="G15" s="77">
        <f>DatosDelitos!J17+DatosDelitos!J44</f>
        <v>1</v>
      </c>
      <c r="H15" s="77">
        <f>DatosDelitos!K17+DatosDelitos!K44</f>
        <v>0</v>
      </c>
      <c r="I15" s="77">
        <f>DatosDelitos!L17+DatosDelitos!L44</f>
        <v>1</v>
      </c>
      <c r="J15" s="77">
        <f>DatosDelitos!M17+DatosDelitos!M44</f>
        <v>0</v>
      </c>
      <c r="K15" s="77">
        <f>DatosDelitos!O17+DatosDelitos!O44</f>
        <v>1</v>
      </c>
      <c r="L15" s="78">
        <f>DatosDelitos!P17+DatosDelitos!P44</f>
        <v>36</v>
      </c>
    </row>
    <row r="16" spans="2:13" ht="13.15" customHeight="1" x14ac:dyDescent="0.2">
      <c r="B16" s="216" t="s">
        <v>1620</v>
      </c>
      <c r="C16" s="216"/>
      <c r="D16" s="76">
        <f>DatosDelitos!C30</f>
        <v>149</v>
      </c>
      <c r="E16" s="77">
        <f>DatosDelitos!H30</f>
        <v>12</v>
      </c>
      <c r="F16" s="77">
        <f>DatosDelitos!I30</f>
        <v>32</v>
      </c>
      <c r="G16" s="77">
        <f>DatosDelitos!J30</f>
        <v>0</v>
      </c>
      <c r="H16" s="77">
        <f>DatosDelitos!K30</f>
        <v>0</v>
      </c>
      <c r="I16" s="77">
        <f>DatosDelitos!L30</f>
        <v>0</v>
      </c>
      <c r="J16" s="77">
        <f>DatosDelitos!M30</f>
        <v>1</v>
      </c>
      <c r="K16" s="77">
        <f>DatosDelitos!O30</f>
        <v>0</v>
      </c>
      <c r="L16" s="78">
        <f>DatosDelitos!P30</f>
        <v>66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4</v>
      </c>
      <c r="E17" s="77">
        <f>DatosDelitos!H42-DatosDelitos!H44</f>
        <v>0</v>
      </c>
      <c r="F17" s="77">
        <f>DatosDelitos!I42-DatosDelitos!I44</f>
        <v>0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3</v>
      </c>
    </row>
    <row r="18" spans="2:12" ht="13.15" customHeight="1" x14ac:dyDescent="0.2">
      <c r="B18" s="216" t="s">
        <v>1622</v>
      </c>
      <c r="C18" s="216"/>
      <c r="D18" s="76">
        <f>DatosDelitos!C50</f>
        <v>44</v>
      </c>
      <c r="E18" s="77">
        <f>DatosDelitos!H50</f>
        <v>15</v>
      </c>
      <c r="F18" s="77">
        <f>DatosDelitos!I50</f>
        <v>2</v>
      </c>
      <c r="G18" s="77">
        <f>DatosDelitos!J50</f>
        <v>3</v>
      </c>
      <c r="H18" s="77">
        <f>DatosDelitos!K50</f>
        <v>6</v>
      </c>
      <c r="I18" s="77">
        <f>DatosDelitos!L50</f>
        <v>0</v>
      </c>
      <c r="J18" s="77">
        <f>DatosDelitos!M50</f>
        <v>0</v>
      </c>
      <c r="K18" s="77">
        <f>DatosDelitos!O50</f>
        <v>0</v>
      </c>
      <c r="L18" s="78">
        <f>DatosDelitos!P50</f>
        <v>11</v>
      </c>
    </row>
    <row r="19" spans="2:12" ht="13.15" customHeight="1" x14ac:dyDescent="0.2">
      <c r="B19" s="216" t="s">
        <v>1623</v>
      </c>
      <c r="C19" s="216"/>
      <c r="D19" s="76">
        <f>DatosDelitos!C72</f>
        <v>0</v>
      </c>
      <c r="E19" s="77">
        <f>DatosDelitos!H72</f>
        <v>0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3</v>
      </c>
    </row>
    <row r="20" spans="2:12" ht="27" customHeight="1" x14ac:dyDescent="0.2">
      <c r="B20" s="216" t="s">
        <v>1624</v>
      </c>
      <c r="C20" s="216"/>
      <c r="D20" s="76">
        <f>DatosDelitos!C74</f>
        <v>4</v>
      </c>
      <c r="E20" s="77">
        <f>DatosDelitos!H74</f>
        <v>1</v>
      </c>
      <c r="F20" s="77">
        <f>DatosDelitos!I74</f>
        <v>0</v>
      </c>
      <c r="G20" s="77">
        <f>DatosDelitos!J74</f>
        <v>0</v>
      </c>
      <c r="H20" s="77">
        <f>DatosDelitos!K74</f>
        <v>0</v>
      </c>
      <c r="I20" s="77">
        <f>DatosDelitos!L74</f>
        <v>0</v>
      </c>
      <c r="J20" s="77">
        <f>DatosDelitos!M74</f>
        <v>2</v>
      </c>
      <c r="K20" s="77">
        <f>DatosDelitos!O74</f>
        <v>0</v>
      </c>
      <c r="L20" s="78">
        <f>DatosDelitos!P74</f>
        <v>0</v>
      </c>
    </row>
    <row r="21" spans="2:12" ht="13.15" customHeight="1" x14ac:dyDescent="0.2">
      <c r="B21" s="217" t="s">
        <v>1625</v>
      </c>
      <c r="C21" s="217"/>
      <c r="D21" s="76">
        <f>DatosDelitos!C82</f>
        <v>25</v>
      </c>
      <c r="E21" s="77">
        <f>DatosDelitos!H82</f>
        <v>3</v>
      </c>
      <c r="F21" s="77">
        <f>DatosDelitos!I82</f>
        <v>1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9</v>
      </c>
    </row>
    <row r="22" spans="2:12" ht="13.15" customHeight="1" x14ac:dyDescent="0.2">
      <c r="B22" s="216" t="s">
        <v>1626</v>
      </c>
      <c r="C22" s="216"/>
      <c r="D22" s="76">
        <f>DatosDelitos!C85</f>
        <v>53</v>
      </c>
      <c r="E22" s="77">
        <f>DatosDelitos!H85</f>
        <v>13</v>
      </c>
      <c r="F22" s="77">
        <f>DatosDelitos!I85</f>
        <v>10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13</v>
      </c>
    </row>
    <row r="23" spans="2:12" ht="13.15" customHeight="1" x14ac:dyDescent="0.2">
      <c r="B23" s="216" t="s">
        <v>995</v>
      </c>
      <c r="C23" s="216"/>
      <c r="D23" s="76">
        <f>DatosDelitos!C97</f>
        <v>798</v>
      </c>
      <c r="E23" s="77">
        <f>DatosDelitos!H97</f>
        <v>207</v>
      </c>
      <c r="F23" s="77">
        <f>DatosDelitos!I97</f>
        <v>125</v>
      </c>
      <c r="G23" s="77">
        <f>DatosDelitos!J97</f>
        <v>0</v>
      </c>
      <c r="H23" s="77">
        <f>DatosDelitos!K97</f>
        <v>0</v>
      </c>
      <c r="I23" s="77">
        <f>DatosDelitos!L97</f>
        <v>1</v>
      </c>
      <c r="J23" s="77">
        <f>DatosDelitos!M97</f>
        <v>0</v>
      </c>
      <c r="K23" s="77">
        <f>DatosDelitos!O97</f>
        <v>1</v>
      </c>
      <c r="L23" s="78">
        <f>DatosDelitos!P97</f>
        <v>153</v>
      </c>
    </row>
    <row r="24" spans="2:12" ht="27" customHeight="1" x14ac:dyDescent="0.2">
      <c r="B24" s="216" t="s">
        <v>1627</v>
      </c>
      <c r="C24" s="216"/>
      <c r="D24" s="76">
        <f>DatosDelitos!C131</f>
        <v>0</v>
      </c>
      <c r="E24" s="77">
        <f>DatosDelitos!H131</f>
        <v>0</v>
      </c>
      <c r="F24" s="77">
        <f>DatosDelitos!I131</f>
        <v>0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0</v>
      </c>
    </row>
    <row r="25" spans="2:12" ht="13.15" customHeight="1" x14ac:dyDescent="0.2">
      <c r="B25" s="216" t="s">
        <v>1628</v>
      </c>
      <c r="C25" s="216"/>
      <c r="D25" s="76">
        <f>DatosDelitos!C137</f>
        <v>8</v>
      </c>
      <c r="E25" s="77">
        <f>DatosDelitos!H137</f>
        <v>4</v>
      </c>
      <c r="F25" s="77">
        <f>DatosDelitos!I137</f>
        <v>4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0</v>
      </c>
    </row>
    <row r="26" spans="2:12" ht="13.15" customHeight="1" x14ac:dyDescent="0.2">
      <c r="B26" s="217" t="s">
        <v>1629</v>
      </c>
      <c r="C26" s="217"/>
      <c r="D26" s="76">
        <f>DatosDelitos!C144</f>
        <v>0</v>
      </c>
      <c r="E26" s="77">
        <f>DatosDelitos!H144</f>
        <v>1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6" t="s">
        <v>1630</v>
      </c>
      <c r="C27" s="216"/>
      <c r="D27" s="76">
        <f>DatosDelitos!C147</f>
        <v>18</v>
      </c>
      <c r="E27" s="77">
        <f>DatosDelitos!H147</f>
        <v>6</v>
      </c>
      <c r="F27" s="77">
        <f>DatosDelitos!I147</f>
        <v>3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4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26</v>
      </c>
      <c r="E28" s="77">
        <f>DatosDelitos!H156+SUM(DatosDelitos!H167:H172)</f>
        <v>21</v>
      </c>
      <c r="F28" s="77">
        <f>DatosDelitos!I156+SUM(DatosDelitos!I167:I172)</f>
        <v>2</v>
      </c>
      <c r="G28" s="77">
        <f>DatosDelitos!J156+SUM(DatosDelitos!J167:J172)</f>
        <v>0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0</v>
      </c>
      <c r="L28" s="77">
        <f>DatosDelitos!P156+SUM(DatosDelitos!P167:Q172)</f>
        <v>5</v>
      </c>
    </row>
    <row r="29" spans="2:12" ht="13.15" customHeight="1" x14ac:dyDescent="0.2">
      <c r="B29" s="216" t="s">
        <v>1632</v>
      </c>
      <c r="C29" s="216"/>
      <c r="D29" s="76">
        <f>SUM(DatosDelitos!C173:C177)</f>
        <v>30</v>
      </c>
      <c r="E29" s="77">
        <f>SUM(DatosDelitos!H173:H177)</f>
        <v>32</v>
      </c>
      <c r="F29" s="77">
        <f>SUM(DatosDelitos!I173:I177)</f>
        <v>29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2</v>
      </c>
      <c r="L29" s="77">
        <f>SUM(DatosDelitos!P173:P177)</f>
        <v>32</v>
      </c>
    </row>
    <row r="30" spans="2:12" ht="13.15" customHeight="1" x14ac:dyDescent="0.2">
      <c r="B30" s="216" t="s">
        <v>1633</v>
      </c>
      <c r="C30" s="216"/>
      <c r="D30" s="76">
        <f>DatosDelitos!C178</f>
        <v>131</v>
      </c>
      <c r="E30" s="77">
        <f>DatosDelitos!H178</f>
        <v>66</v>
      </c>
      <c r="F30" s="77">
        <f>DatosDelitos!I178</f>
        <v>62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290</v>
      </c>
    </row>
    <row r="31" spans="2:12" ht="13.15" customHeight="1" x14ac:dyDescent="0.2">
      <c r="B31" s="216" t="s">
        <v>1634</v>
      </c>
      <c r="C31" s="216"/>
      <c r="D31" s="76">
        <f>DatosDelitos!C186</f>
        <v>51</v>
      </c>
      <c r="E31" s="77">
        <f>DatosDelitos!H186</f>
        <v>7</v>
      </c>
      <c r="F31" s="77">
        <f>DatosDelitos!I186</f>
        <v>10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21</v>
      </c>
    </row>
    <row r="32" spans="2:12" ht="13.15" customHeight="1" x14ac:dyDescent="0.2">
      <c r="B32" s="216" t="s">
        <v>1635</v>
      </c>
      <c r="C32" s="216"/>
      <c r="D32" s="76">
        <f>DatosDelitos!C201</f>
        <v>9</v>
      </c>
      <c r="E32" s="77">
        <f>DatosDelitos!H201</f>
        <v>5</v>
      </c>
      <c r="F32" s="77">
        <f>DatosDelitos!I201</f>
        <v>6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3</v>
      </c>
    </row>
    <row r="33" spans="2:13" ht="13.15" customHeight="1" x14ac:dyDescent="0.2">
      <c r="B33" s="216" t="s">
        <v>1636</v>
      </c>
      <c r="C33" s="216"/>
      <c r="D33" s="76">
        <f>DatosDelitos!C223</f>
        <v>161</v>
      </c>
      <c r="E33" s="77">
        <f>DatosDelitos!H223</f>
        <v>54</v>
      </c>
      <c r="F33" s="77">
        <f>DatosDelitos!I223</f>
        <v>35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1</v>
      </c>
      <c r="L33" s="77">
        <f>DatosDelitos!P223</f>
        <v>58</v>
      </c>
    </row>
    <row r="34" spans="2:13" ht="13.15" customHeight="1" x14ac:dyDescent="0.2">
      <c r="B34" s="216" t="s">
        <v>1637</v>
      </c>
      <c r="C34" s="216"/>
      <c r="D34" s="76">
        <f>DatosDelitos!C244</f>
        <v>1</v>
      </c>
      <c r="E34" s="77">
        <f>DatosDelitos!H244</f>
        <v>0</v>
      </c>
      <c r="F34" s="77">
        <f>DatosDelitos!I244</f>
        <v>0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0</v>
      </c>
    </row>
    <row r="35" spans="2:13" ht="13.15" customHeight="1" x14ac:dyDescent="0.2">
      <c r="B35" s="216" t="s">
        <v>1638</v>
      </c>
      <c r="C35" s="216"/>
      <c r="D35" s="76">
        <f>DatosDelitos!C271</f>
        <v>47</v>
      </c>
      <c r="E35" s="77">
        <f>DatosDelitos!H271</f>
        <v>38</v>
      </c>
      <c r="F35" s="77">
        <f>DatosDelitos!I271</f>
        <v>42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57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0</v>
      </c>
      <c r="E38" s="77">
        <f>DatosDelitos!H312+DatosDelitos!H318+DatosDelitos!H320</f>
        <v>0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1</v>
      </c>
    </row>
    <row r="39" spans="2:13" ht="13.15" customHeight="1" x14ac:dyDescent="0.2">
      <c r="B39" s="216" t="s">
        <v>1642</v>
      </c>
      <c r="C39" s="216"/>
      <c r="D39" s="76">
        <f>DatosDelitos!C323</f>
        <v>1171</v>
      </c>
      <c r="E39" s="77">
        <f>DatosDelitos!H323</f>
        <v>32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7">
        <f>DatosDelitos!P323</f>
        <v>0</v>
      </c>
    </row>
    <row r="40" spans="2:13" ht="13.15" customHeight="1" x14ac:dyDescent="0.2">
      <c r="B40" s="216" t="s">
        <v>1643</v>
      </c>
      <c r="C40" s="216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4819</v>
      </c>
      <c r="E43" s="79">
        <f t="shared" ref="E43:L43" si="0">SUM(E11:E42)</f>
        <v>673</v>
      </c>
      <c r="F43" s="79">
        <f t="shared" si="0"/>
        <v>432</v>
      </c>
      <c r="G43" s="79">
        <f t="shared" si="0"/>
        <v>4</v>
      </c>
      <c r="H43" s="79">
        <f t="shared" si="0"/>
        <v>7</v>
      </c>
      <c r="I43" s="79">
        <f t="shared" si="0"/>
        <v>5</v>
      </c>
      <c r="J43" s="79">
        <f t="shared" si="0"/>
        <v>3</v>
      </c>
      <c r="K43" s="79">
        <f t="shared" si="0"/>
        <v>5</v>
      </c>
      <c r="L43" s="79">
        <f t="shared" si="0"/>
        <v>860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2</v>
      </c>
      <c r="E50" s="82">
        <f>DatosDelitos!G13-DatosDelitos!G17</f>
        <v>23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156</v>
      </c>
      <c r="E54" s="82">
        <f>DatosDelitos!G17+DatosDelitos!G44</f>
        <v>22</v>
      </c>
    </row>
    <row r="55" spans="2:5" ht="13.15" customHeight="1" x14ac:dyDescent="0.25">
      <c r="B55" s="218" t="s">
        <v>1620</v>
      </c>
      <c r="C55" s="218"/>
      <c r="D55" s="82">
        <f>DatosDelitos!F30</f>
        <v>8</v>
      </c>
      <c r="E55" s="82">
        <f>DatosDelitos!G30</f>
        <v>26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0</v>
      </c>
      <c r="E56" s="82">
        <f>DatosDelitos!G42-DatosDelitos!G44</f>
        <v>1</v>
      </c>
    </row>
    <row r="57" spans="2:5" ht="13.15" customHeight="1" x14ac:dyDescent="0.25">
      <c r="B57" s="218" t="s">
        <v>1622</v>
      </c>
      <c r="C57" s="218"/>
      <c r="D57" s="82">
        <f>DatosDelitos!F50</f>
        <v>0</v>
      </c>
      <c r="E57" s="82">
        <f>DatosDelitos!G50</f>
        <v>0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8" t="s">
        <v>1648</v>
      </c>
      <c r="C59" s="218"/>
      <c r="D59" s="82">
        <f>DatosDelitos!F74</f>
        <v>0</v>
      </c>
      <c r="E59" s="82">
        <f>DatosDelitos!G74</f>
        <v>0</v>
      </c>
    </row>
    <row r="60" spans="2:5" ht="13.15" customHeight="1" x14ac:dyDescent="0.25">
      <c r="B60" s="218" t="s">
        <v>1625</v>
      </c>
      <c r="C60" s="218"/>
      <c r="D60" s="82">
        <f>DatosDelitos!F82</f>
        <v>0</v>
      </c>
      <c r="E60" s="82">
        <f>DatosDelitos!G82</f>
        <v>0</v>
      </c>
    </row>
    <row r="61" spans="2:5" ht="13.15" customHeight="1" x14ac:dyDescent="0.25">
      <c r="B61" s="218" t="s">
        <v>1626</v>
      </c>
      <c r="C61" s="218"/>
      <c r="D61" s="82">
        <f>DatosDelitos!F85</f>
        <v>1</v>
      </c>
      <c r="E61" s="82">
        <f>DatosDelitos!G85</f>
        <v>0</v>
      </c>
    </row>
    <row r="62" spans="2:5" ht="13.15" customHeight="1" x14ac:dyDescent="0.25">
      <c r="B62" s="218" t="s">
        <v>995</v>
      </c>
      <c r="C62" s="218"/>
      <c r="D62" s="82">
        <f>DatosDelitos!F97</f>
        <v>8</v>
      </c>
      <c r="E62" s="82">
        <f>DatosDelitos!G97</f>
        <v>9</v>
      </c>
    </row>
    <row r="63" spans="2:5" ht="27" customHeight="1" x14ac:dyDescent="0.25">
      <c r="B63" s="218" t="s">
        <v>1649</v>
      </c>
      <c r="C63" s="218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0</v>
      </c>
      <c r="E66" s="82">
        <f>DatosDelitos!G147</f>
        <v>0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0</v>
      </c>
      <c r="E67" s="82">
        <f>DatosDelitos!G156+SUM(DatosDelitos!G167:H172)</f>
        <v>16</v>
      </c>
    </row>
    <row r="68" spans="2:5" ht="13.15" customHeight="1" x14ac:dyDescent="0.25">
      <c r="B68" s="218" t="s">
        <v>1632</v>
      </c>
      <c r="C68" s="218"/>
      <c r="D68" s="82">
        <f>SUM(DatosDelitos!F173:G177)</f>
        <v>2</v>
      </c>
      <c r="E68" s="82">
        <f>SUM(DatosDelitos!G173:H177)</f>
        <v>33</v>
      </c>
    </row>
    <row r="69" spans="2:5" ht="13.15" customHeight="1" x14ac:dyDescent="0.25">
      <c r="B69" s="218" t="s">
        <v>1633</v>
      </c>
      <c r="C69" s="218"/>
      <c r="D69" s="82">
        <f>DatosDelitos!F178</f>
        <v>229</v>
      </c>
      <c r="E69" s="82">
        <f>DatosDelitos!G178</f>
        <v>203</v>
      </c>
    </row>
    <row r="70" spans="2:5" ht="13.15" customHeight="1" x14ac:dyDescent="0.25">
      <c r="B70" s="218" t="s">
        <v>1634</v>
      </c>
      <c r="C70" s="218"/>
      <c r="D70" s="82">
        <f>DatosDelitos!F186</f>
        <v>1</v>
      </c>
      <c r="E70" s="82">
        <f>DatosDelitos!G186</f>
        <v>2</v>
      </c>
    </row>
    <row r="71" spans="2:5" ht="13.15" customHeight="1" x14ac:dyDescent="0.25">
      <c r="B71" s="218" t="s">
        <v>1635</v>
      </c>
      <c r="C71" s="218"/>
      <c r="D71" s="82">
        <f>DatosDelitos!F201</f>
        <v>0</v>
      </c>
      <c r="E71" s="82">
        <f>DatosDelitos!G201</f>
        <v>1</v>
      </c>
    </row>
    <row r="72" spans="2:5" ht="13.15" customHeight="1" x14ac:dyDescent="0.25">
      <c r="B72" s="218" t="s">
        <v>1636</v>
      </c>
      <c r="C72" s="218"/>
      <c r="D72" s="82">
        <f>DatosDelitos!F223</f>
        <v>35</v>
      </c>
      <c r="E72" s="82">
        <f>DatosDelitos!G223</f>
        <v>23</v>
      </c>
    </row>
    <row r="73" spans="2:5" ht="13.15" customHeight="1" x14ac:dyDescent="0.25">
      <c r="B73" s="218" t="s">
        <v>1637</v>
      </c>
      <c r="C73" s="218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3</v>
      </c>
      <c r="E74" s="82">
        <f>DatosDelitos!G271</f>
        <v>2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8</v>
      </c>
      <c r="E78" s="82">
        <f>DatosDelitos!G323</f>
        <v>0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453</v>
      </c>
      <c r="E82" s="82">
        <f>SUM(E49:E81)</f>
        <v>361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1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1</v>
      </c>
    </row>
    <row r="92" spans="2:13" ht="13.15" customHeight="1" x14ac:dyDescent="0.25">
      <c r="B92" s="218" t="s">
        <v>1620</v>
      </c>
      <c r="C92" s="218"/>
      <c r="D92" s="82">
        <f>DatosDelitos!N30</f>
        <v>2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0</v>
      </c>
    </row>
    <row r="94" spans="2:13" ht="13.15" customHeight="1" x14ac:dyDescent="0.25">
      <c r="B94" s="218" t="s">
        <v>1622</v>
      </c>
      <c r="C94" s="218"/>
      <c r="D94" s="82">
        <f>DatosDelitos!N50</f>
        <v>0</v>
      </c>
    </row>
    <row r="95" spans="2:13" ht="13.15" customHeight="1" x14ac:dyDescent="0.25">
      <c r="B95" s="218" t="s">
        <v>1623</v>
      </c>
      <c r="C95" s="218"/>
      <c r="D95" s="82">
        <f>DatosDelitos!N72</f>
        <v>0</v>
      </c>
    </row>
    <row r="96" spans="2:13" ht="27" customHeight="1" x14ac:dyDescent="0.25">
      <c r="B96" s="218" t="s">
        <v>1648</v>
      </c>
      <c r="C96" s="218"/>
      <c r="D96" s="82">
        <f>DatosDelitos!N74</f>
        <v>0</v>
      </c>
    </row>
    <row r="97" spans="2:4" ht="13.15" customHeight="1" x14ac:dyDescent="0.25">
      <c r="B97" s="218" t="s">
        <v>1625</v>
      </c>
      <c r="C97" s="218"/>
      <c r="D97" s="82">
        <f>DatosDelitos!N82</f>
        <v>0</v>
      </c>
    </row>
    <row r="98" spans="2:4" ht="13.15" customHeight="1" x14ac:dyDescent="0.25">
      <c r="B98" s="218" t="s">
        <v>1626</v>
      </c>
      <c r="C98" s="218"/>
      <c r="D98" s="82">
        <f>DatosDelitos!N85</f>
        <v>0</v>
      </c>
    </row>
    <row r="99" spans="2:4" ht="13.15" customHeight="1" x14ac:dyDescent="0.25">
      <c r="B99" s="218" t="s">
        <v>995</v>
      </c>
      <c r="C99" s="218"/>
      <c r="D99" s="82">
        <f>DatosDelitos!N97</f>
        <v>0</v>
      </c>
    </row>
    <row r="100" spans="2:4" ht="27" customHeight="1" x14ac:dyDescent="0.25">
      <c r="B100" s="218" t="s">
        <v>1649</v>
      </c>
      <c r="C100" s="218"/>
      <c r="D100" s="82">
        <f>DatosDelitos!N131</f>
        <v>0</v>
      </c>
    </row>
    <row r="101" spans="2:4" ht="13.15" customHeight="1" x14ac:dyDescent="0.25">
      <c r="B101" s="218" t="s">
        <v>1628</v>
      </c>
      <c r="C101" s="218"/>
      <c r="D101" s="82">
        <f>DatosDelitos!N137</f>
        <v>0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1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0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3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0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0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0</v>
      </c>
    </row>
    <row r="109" spans="2:4" ht="13.15" customHeight="1" x14ac:dyDescent="0.25">
      <c r="B109" s="218" t="s">
        <v>1633</v>
      </c>
      <c r="C109" s="218"/>
      <c r="D109" s="82">
        <f>DatosDelitos!N178</f>
        <v>0</v>
      </c>
    </row>
    <row r="110" spans="2:4" ht="13.15" customHeight="1" x14ac:dyDescent="0.25">
      <c r="B110" s="218" t="s">
        <v>1634</v>
      </c>
      <c r="C110" s="218"/>
      <c r="D110" s="82">
        <f>DatosDelitos!N186</f>
        <v>2</v>
      </c>
    </row>
    <row r="111" spans="2:4" ht="13.15" customHeight="1" x14ac:dyDescent="0.25">
      <c r="B111" s="218" t="s">
        <v>1635</v>
      </c>
      <c r="C111" s="218"/>
      <c r="D111" s="82">
        <f>DatosDelitos!N201</f>
        <v>3</v>
      </c>
    </row>
    <row r="112" spans="2:4" ht="13.15" customHeight="1" x14ac:dyDescent="0.25">
      <c r="B112" s="218" t="s">
        <v>1636</v>
      </c>
      <c r="C112" s="218"/>
      <c r="D112" s="82">
        <f>DatosDelitos!N223</f>
        <v>1</v>
      </c>
    </row>
    <row r="113" spans="2:4" ht="13.15" customHeight="1" x14ac:dyDescent="0.25">
      <c r="B113" s="218" t="s">
        <v>1637</v>
      </c>
      <c r="C113" s="218"/>
      <c r="D113" s="82">
        <f>DatosDelitos!N244</f>
        <v>0</v>
      </c>
    </row>
    <row r="114" spans="2:4" ht="13.15" customHeight="1" x14ac:dyDescent="0.25">
      <c r="B114" s="218" t="s">
        <v>1638</v>
      </c>
      <c r="C114" s="218"/>
      <c r="D114" s="82">
        <f>DatosDelitos!N271</f>
        <v>0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0</v>
      </c>
    </row>
    <row r="119" spans="2:4" ht="13.9" customHeight="1" x14ac:dyDescent="0.25">
      <c r="B119" s="218" t="s">
        <v>1642</v>
      </c>
      <c r="C119" s="218"/>
      <c r="D119" s="82">
        <f>DatosDelitos!N323</f>
        <v>7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21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5</v>
      </c>
      <c r="D5" s="27">
        <v>18</v>
      </c>
      <c r="E5" s="28">
        <v>-0.72222222222222199</v>
      </c>
      <c r="F5" s="27">
        <v>0</v>
      </c>
      <c r="G5" s="27">
        <v>0</v>
      </c>
      <c r="H5" s="27">
        <v>1</v>
      </c>
      <c r="I5" s="27">
        <v>2</v>
      </c>
      <c r="J5" s="27">
        <v>0</v>
      </c>
      <c r="K5" s="27">
        <v>1</v>
      </c>
      <c r="L5" s="27">
        <v>2</v>
      </c>
      <c r="M5" s="27">
        <v>0</v>
      </c>
      <c r="N5" s="27">
        <v>0</v>
      </c>
      <c r="O5" s="27">
        <v>0</v>
      </c>
      <c r="P5" s="29">
        <v>6</v>
      </c>
    </row>
    <row r="6" spans="1:16" x14ac:dyDescent="0.25">
      <c r="A6" s="30" t="s">
        <v>340</v>
      </c>
      <c r="B6" s="30" t="s">
        <v>341</v>
      </c>
      <c r="C6" s="14">
        <v>3</v>
      </c>
      <c r="D6" s="14">
        <v>11</v>
      </c>
      <c r="E6" s="31">
        <v>-0.72727272727272696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1</v>
      </c>
      <c r="L6" s="14">
        <v>2</v>
      </c>
      <c r="M6" s="14">
        <v>0</v>
      </c>
      <c r="N6" s="14">
        <v>0</v>
      </c>
      <c r="O6" s="14">
        <v>0</v>
      </c>
      <c r="P6" s="24">
        <v>4</v>
      </c>
    </row>
    <row r="7" spans="1:16" x14ac:dyDescent="0.25">
      <c r="A7" s="30" t="s">
        <v>342</v>
      </c>
      <c r="B7" s="30" t="s">
        <v>343</v>
      </c>
      <c r="C7" s="14">
        <v>0</v>
      </c>
      <c r="D7" s="14">
        <v>4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0</v>
      </c>
    </row>
    <row r="8" spans="1:16" x14ac:dyDescent="0.25">
      <c r="A8" s="30" t="s">
        <v>344</v>
      </c>
      <c r="B8" s="30" t="s">
        <v>345</v>
      </c>
      <c r="C8" s="14">
        <v>1</v>
      </c>
      <c r="D8" s="14">
        <v>3</v>
      </c>
      <c r="E8" s="31">
        <v>-0.66666666666666696</v>
      </c>
      <c r="F8" s="14">
        <v>0</v>
      </c>
      <c r="G8" s="14">
        <v>0</v>
      </c>
      <c r="H8" s="14">
        <v>1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2</v>
      </c>
    </row>
    <row r="9" spans="1:16" x14ac:dyDescent="0.25">
      <c r="A9" s="30" t="s">
        <v>346</v>
      </c>
      <c r="B9" s="30" t="s">
        <v>347</v>
      </c>
      <c r="C9" s="14">
        <v>1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3" t="s">
        <v>348</v>
      </c>
      <c r="B10" s="184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3" t="s">
        <v>352</v>
      </c>
      <c r="B13" s="184"/>
      <c r="C13" s="27">
        <v>1917</v>
      </c>
      <c r="D13" s="27">
        <v>1757</v>
      </c>
      <c r="E13" s="28">
        <v>9.1064314171883903E-2</v>
      </c>
      <c r="F13" s="27">
        <v>63</v>
      </c>
      <c r="G13" s="27">
        <v>44</v>
      </c>
      <c r="H13" s="27">
        <v>117</v>
      </c>
      <c r="I13" s="27">
        <v>69</v>
      </c>
      <c r="J13" s="27">
        <v>1</v>
      </c>
      <c r="K13" s="27">
        <v>0</v>
      </c>
      <c r="L13" s="27">
        <v>2</v>
      </c>
      <c r="M13" s="27">
        <v>0</v>
      </c>
      <c r="N13" s="27">
        <v>2</v>
      </c>
      <c r="O13" s="27">
        <v>0</v>
      </c>
      <c r="P13" s="29">
        <v>115</v>
      </c>
    </row>
    <row r="14" spans="1:16" x14ac:dyDescent="0.25">
      <c r="A14" s="30" t="s">
        <v>353</v>
      </c>
      <c r="B14" s="30" t="s">
        <v>354</v>
      </c>
      <c r="C14" s="14">
        <v>1087</v>
      </c>
      <c r="D14" s="14">
        <v>981</v>
      </c>
      <c r="E14" s="31">
        <v>0.108053007135576</v>
      </c>
      <c r="F14" s="14">
        <v>1</v>
      </c>
      <c r="G14" s="14">
        <v>23</v>
      </c>
      <c r="H14" s="14">
        <v>57</v>
      </c>
      <c r="I14" s="14">
        <v>36</v>
      </c>
      <c r="J14" s="14">
        <v>0</v>
      </c>
      <c r="K14" s="14">
        <v>0</v>
      </c>
      <c r="L14" s="14">
        <v>1</v>
      </c>
      <c r="M14" s="14">
        <v>0</v>
      </c>
      <c r="N14" s="14">
        <v>1</v>
      </c>
      <c r="O14" s="14">
        <v>0</v>
      </c>
      <c r="P14" s="24">
        <v>81</v>
      </c>
    </row>
    <row r="15" spans="1:16" x14ac:dyDescent="0.25">
      <c r="A15" s="30" t="s">
        <v>355</v>
      </c>
      <c r="B15" s="30" t="s">
        <v>356</v>
      </c>
      <c r="C15" s="14">
        <v>0</v>
      </c>
      <c r="D15" s="14">
        <v>3</v>
      </c>
      <c r="E15" s="31">
        <v>-1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0</v>
      </c>
    </row>
    <row r="16" spans="1:16" x14ac:dyDescent="0.25">
      <c r="A16" s="30" t="s">
        <v>357</v>
      </c>
      <c r="B16" s="30" t="s">
        <v>358</v>
      </c>
      <c r="C16" s="14">
        <v>650</v>
      </c>
      <c r="D16" s="14">
        <v>598</v>
      </c>
      <c r="E16" s="31">
        <v>8.6956521739130405E-2</v>
      </c>
      <c r="F16" s="14">
        <v>1</v>
      </c>
      <c r="G16" s="14">
        <v>0</v>
      </c>
      <c r="H16" s="14">
        <v>13</v>
      </c>
      <c r="I16" s="14">
        <v>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8</v>
      </c>
    </row>
    <row r="17" spans="1:16" ht="33.75" x14ac:dyDescent="0.25">
      <c r="A17" s="30" t="s">
        <v>359</v>
      </c>
      <c r="B17" s="30" t="s">
        <v>360</v>
      </c>
      <c r="C17" s="14">
        <v>180</v>
      </c>
      <c r="D17" s="14">
        <v>174</v>
      </c>
      <c r="E17" s="31">
        <v>3.4482758620689703E-2</v>
      </c>
      <c r="F17" s="14">
        <v>61</v>
      </c>
      <c r="G17" s="14">
        <v>21</v>
      </c>
      <c r="H17" s="14">
        <v>46</v>
      </c>
      <c r="I17" s="14">
        <v>24</v>
      </c>
      <c r="J17" s="14">
        <v>1</v>
      </c>
      <c r="K17" s="14">
        <v>0</v>
      </c>
      <c r="L17" s="14">
        <v>1</v>
      </c>
      <c r="M17" s="14">
        <v>0</v>
      </c>
      <c r="N17" s="14">
        <v>1</v>
      </c>
      <c r="O17" s="14">
        <v>0</v>
      </c>
      <c r="P17" s="24">
        <v>26</v>
      </c>
    </row>
    <row r="18" spans="1:16" x14ac:dyDescent="0.25">
      <c r="A18" s="30" t="s">
        <v>361</v>
      </c>
      <c r="B18" s="30" t="s">
        <v>362</v>
      </c>
      <c r="C18" s="14">
        <v>0</v>
      </c>
      <c r="D18" s="14">
        <v>1</v>
      </c>
      <c r="E18" s="31">
        <v>-1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3" t="s">
        <v>365</v>
      </c>
      <c r="B20" s="184"/>
      <c r="C20" s="27">
        <v>1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1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3" t="s">
        <v>370</v>
      </c>
      <c r="B23" s="184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3" t="s">
        <v>383</v>
      </c>
      <c r="B30" s="184"/>
      <c r="C30" s="27">
        <v>149</v>
      </c>
      <c r="D30" s="27">
        <v>120</v>
      </c>
      <c r="E30" s="28">
        <v>0.241666666666667</v>
      </c>
      <c r="F30" s="27">
        <v>8</v>
      </c>
      <c r="G30" s="27">
        <v>26</v>
      </c>
      <c r="H30" s="27">
        <v>12</v>
      </c>
      <c r="I30" s="27">
        <v>32</v>
      </c>
      <c r="J30" s="27">
        <v>0</v>
      </c>
      <c r="K30" s="27">
        <v>0</v>
      </c>
      <c r="L30" s="27">
        <v>0</v>
      </c>
      <c r="M30" s="27">
        <v>1</v>
      </c>
      <c r="N30" s="27">
        <v>2</v>
      </c>
      <c r="O30" s="27">
        <v>0</v>
      </c>
      <c r="P30" s="29">
        <v>66</v>
      </c>
    </row>
    <row r="31" spans="1:16" x14ac:dyDescent="0.25">
      <c r="A31" s="30" t="s">
        <v>384</v>
      </c>
      <c r="B31" s="30" t="s">
        <v>385</v>
      </c>
      <c r="C31" s="14">
        <v>1</v>
      </c>
      <c r="D31" s="14">
        <v>3</v>
      </c>
      <c r="E31" s="31">
        <v>-0.66666666666666696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1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105</v>
      </c>
      <c r="D33" s="14">
        <v>105</v>
      </c>
      <c r="E33" s="31">
        <v>0</v>
      </c>
      <c r="F33" s="14">
        <v>2</v>
      </c>
      <c r="G33" s="14">
        <v>17</v>
      </c>
      <c r="H33" s="14">
        <v>6</v>
      </c>
      <c r="I33" s="14">
        <v>16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41</v>
      </c>
    </row>
    <row r="34" spans="1:16" x14ac:dyDescent="0.25">
      <c r="A34" s="30" t="s">
        <v>390</v>
      </c>
      <c r="B34" s="30" t="s">
        <v>391</v>
      </c>
      <c r="C34" s="14">
        <v>0</v>
      </c>
      <c r="D34" s="14">
        <v>3</v>
      </c>
      <c r="E34" s="31">
        <v>-1</v>
      </c>
      <c r="F34" s="14">
        <v>0</v>
      </c>
      <c r="G34" s="14">
        <v>1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24">
        <v>13</v>
      </c>
    </row>
    <row r="35" spans="1:16" x14ac:dyDescent="0.25">
      <c r="A35" s="30" t="s">
        <v>392</v>
      </c>
      <c r="B35" s="30" t="s">
        <v>393</v>
      </c>
      <c r="C35" s="14">
        <v>23</v>
      </c>
      <c r="D35" s="14">
        <v>5</v>
      </c>
      <c r="E35" s="31">
        <v>3.6</v>
      </c>
      <c r="F35" s="14">
        <v>0</v>
      </c>
      <c r="G35" s="14">
        <v>2</v>
      </c>
      <c r="H35" s="14">
        <v>1</v>
      </c>
      <c r="I35" s="14">
        <v>2</v>
      </c>
      <c r="J35" s="14">
        <v>0</v>
      </c>
      <c r="K35" s="14">
        <v>0</v>
      </c>
      <c r="L35" s="14">
        <v>0</v>
      </c>
      <c r="M35" s="14">
        <v>1</v>
      </c>
      <c r="N35" s="14">
        <v>0</v>
      </c>
      <c r="O35" s="14">
        <v>0</v>
      </c>
      <c r="P35" s="24">
        <v>5</v>
      </c>
    </row>
    <row r="36" spans="1:16" ht="22.5" x14ac:dyDescent="0.25">
      <c r="A36" s="30" t="s">
        <v>394</v>
      </c>
      <c r="B36" s="30" t="s">
        <v>395</v>
      </c>
      <c r="C36" s="14">
        <v>6</v>
      </c>
      <c r="D36" s="14">
        <v>3</v>
      </c>
      <c r="E36" s="31">
        <v>1</v>
      </c>
      <c r="F36" s="14">
        <v>4</v>
      </c>
      <c r="G36" s="14">
        <v>2</v>
      </c>
      <c r="H36" s="14">
        <v>2</v>
      </c>
      <c r="I36" s="14">
        <v>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0</v>
      </c>
    </row>
    <row r="37" spans="1:16" ht="22.5" x14ac:dyDescent="0.25">
      <c r="A37" s="30" t="s">
        <v>396</v>
      </c>
      <c r="B37" s="30" t="s">
        <v>397</v>
      </c>
      <c r="C37" s="14">
        <v>5</v>
      </c>
      <c r="D37" s="14">
        <v>0</v>
      </c>
      <c r="E37" s="31">
        <v>0</v>
      </c>
      <c r="F37" s="14">
        <v>1</v>
      </c>
      <c r="G37" s="14">
        <v>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1</v>
      </c>
    </row>
    <row r="38" spans="1:16" ht="22.5" x14ac:dyDescent="0.25">
      <c r="A38" s="30" t="s">
        <v>398</v>
      </c>
      <c r="B38" s="30" t="s">
        <v>399</v>
      </c>
      <c r="C38" s="14">
        <v>1</v>
      </c>
      <c r="D38" s="14">
        <v>0</v>
      </c>
      <c r="E38" s="31">
        <v>0</v>
      </c>
      <c r="F38" s="14">
        <v>1</v>
      </c>
      <c r="G38" s="14">
        <v>0</v>
      </c>
      <c r="H38" s="14">
        <v>0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0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8</v>
      </c>
      <c r="D41" s="14">
        <v>1</v>
      </c>
      <c r="E41" s="31">
        <v>7</v>
      </c>
      <c r="F41" s="14">
        <v>0</v>
      </c>
      <c r="G41" s="14">
        <v>3</v>
      </c>
      <c r="H41" s="14">
        <v>3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5</v>
      </c>
    </row>
    <row r="42" spans="1:16" x14ac:dyDescent="0.25">
      <c r="A42" s="183" t="s">
        <v>406</v>
      </c>
      <c r="B42" s="184"/>
      <c r="C42" s="27">
        <v>170</v>
      </c>
      <c r="D42" s="27">
        <v>136</v>
      </c>
      <c r="E42" s="28">
        <v>0.25</v>
      </c>
      <c r="F42" s="27">
        <v>95</v>
      </c>
      <c r="G42" s="27">
        <v>2</v>
      </c>
      <c r="H42" s="27">
        <v>38</v>
      </c>
      <c r="I42" s="27">
        <v>13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1</v>
      </c>
      <c r="P42" s="29">
        <v>13</v>
      </c>
    </row>
    <row r="43" spans="1:16" x14ac:dyDescent="0.25">
      <c r="A43" s="30" t="s">
        <v>407</v>
      </c>
      <c r="B43" s="30" t="s">
        <v>408</v>
      </c>
      <c r="C43" s="14">
        <v>2</v>
      </c>
      <c r="D43" s="14">
        <v>1</v>
      </c>
      <c r="E43" s="31">
        <v>1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166</v>
      </c>
      <c r="D44" s="14">
        <v>129</v>
      </c>
      <c r="E44" s="31">
        <v>0.28682170542635599</v>
      </c>
      <c r="F44" s="14">
        <v>95</v>
      </c>
      <c r="G44" s="14">
        <v>1</v>
      </c>
      <c r="H44" s="14">
        <v>38</v>
      </c>
      <c r="I44" s="14">
        <v>13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1</v>
      </c>
      <c r="P44" s="24">
        <v>10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1</v>
      </c>
      <c r="D46" s="14">
        <v>0</v>
      </c>
      <c r="E46" s="31">
        <v>0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3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1</v>
      </c>
      <c r="D48" s="14">
        <v>4</v>
      </c>
      <c r="E48" s="31">
        <v>-0.75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0</v>
      </c>
      <c r="D49" s="14">
        <v>2</v>
      </c>
      <c r="E49" s="31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3" t="s">
        <v>421</v>
      </c>
      <c r="B50" s="184"/>
      <c r="C50" s="27">
        <v>44</v>
      </c>
      <c r="D50" s="27">
        <v>35</v>
      </c>
      <c r="E50" s="28">
        <v>0.25714285714285701</v>
      </c>
      <c r="F50" s="27">
        <v>0</v>
      </c>
      <c r="G50" s="27">
        <v>0</v>
      </c>
      <c r="H50" s="27">
        <v>15</v>
      </c>
      <c r="I50" s="27">
        <v>2</v>
      </c>
      <c r="J50" s="27">
        <v>3</v>
      </c>
      <c r="K50" s="27">
        <v>6</v>
      </c>
      <c r="L50" s="27">
        <v>0</v>
      </c>
      <c r="M50" s="27">
        <v>0</v>
      </c>
      <c r="N50" s="27">
        <v>0</v>
      </c>
      <c r="O50" s="27">
        <v>0</v>
      </c>
      <c r="P50" s="29">
        <v>11</v>
      </c>
    </row>
    <row r="51" spans="1:16" x14ac:dyDescent="0.25">
      <c r="A51" s="30" t="s">
        <v>422</v>
      </c>
      <c r="B51" s="30" t="s">
        <v>423</v>
      </c>
      <c r="C51" s="14">
        <v>6</v>
      </c>
      <c r="D51" s="14">
        <v>8</v>
      </c>
      <c r="E51" s="31">
        <v>-0.25</v>
      </c>
      <c r="F51" s="14">
        <v>0</v>
      </c>
      <c r="G51" s="14">
        <v>0</v>
      </c>
      <c r="H51" s="14">
        <v>2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24">
        <v>0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22</v>
      </c>
      <c r="D53" s="14">
        <v>21</v>
      </c>
      <c r="E53" s="31">
        <v>4.7619047619047603E-2</v>
      </c>
      <c r="F53" s="14">
        <v>0</v>
      </c>
      <c r="G53" s="14">
        <v>0</v>
      </c>
      <c r="H53" s="14">
        <v>1</v>
      </c>
      <c r="I53" s="14">
        <v>0</v>
      </c>
      <c r="J53" s="14">
        <v>2</v>
      </c>
      <c r="K53" s="14">
        <v>3</v>
      </c>
      <c r="L53" s="14">
        <v>0</v>
      </c>
      <c r="M53" s="14">
        <v>0</v>
      </c>
      <c r="N53" s="14">
        <v>0</v>
      </c>
      <c r="O53" s="14">
        <v>0</v>
      </c>
      <c r="P53" s="24">
        <v>5</v>
      </c>
    </row>
    <row r="54" spans="1:16" ht="22.5" x14ac:dyDescent="0.25">
      <c r="A54" s="30" t="s">
        <v>428</v>
      </c>
      <c r="B54" s="30" t="s">
        <v>429</v>
      </c>
      <c r="C54" s="14">
        <v>2</v>
      </c>
      <c r="D54" s="14">
        <v>0</v>
      </c>
      <c r="E54" s="31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25">
      <c r="A56" s="30" t="s">
        <v>432</v>
      </c>
      <c r="B56" s="30" t="s">
        <v>433</v>
      </c>
      <c r="C56" s="14">
        <v>3</v>
      </c>
      <c r="D56" s="14">
        <v>2</v>
      </c>
      <c r="E56" s="31">
        <v>0.5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434</v>
      </c>
      <c r="B57" s="30" t="s">
        <v>435</v>
      </c>
      <c r="C57" s="14">
        <v>4</v>
      </c>
      <c r="D57" s="14">
        <v>0</v>
      </c>
      <c r="E57" s="31">
        <v>0</v>
      </c>
      <c r="F57" s="14">
        <v>0</v>
      </c>
      <c r="G57" s="14">
        <v>0</v>
      </c>
      <c r="H57" s="14">
        <v>1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0</v>
      </c>
    </row>
    <row r="58" spans="1:16" ht="22.5" x14ac:dyDescent="0.25">
      <c r="A58" s="30" t="s">
        <v>436</v>
      </c>
      <c r="B58" s="30" t="s">
        <v>437</v>
      </c>
      <c r="C58" s="14">
        <v>2</v>
      </c>
      <c r="D58" s="14">
        <v>1</v>
      </c>
      <c r="E58" s="31">
        <v>1</v>
      </c>
      <c r="F58" s="14">
        <v>0</v>
      </c>
      <c r="G58" s="14">
        <v>0</v>
      </c>
      <c r="H58" s="14">
        <v>2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0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0</v>
      </c>
      <c r="D60" s="14">
        <v>1</v>
      </c>
      <c r="E60" s="31">
        <v>-1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0</v>
      </c>
      <c r="D61" s="14">
        <v>0</v>
      </c>
      <c r="E61" s="31">
        <v>0</v>
      </c>
      <c r="F61" s="14">
        <v>0</v>
      </c>
      <c r="G61" s="14">
        <v>0</v>
      </c>
      <c r="H61" s="14">
        <v>2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2</v>
      </c>
    </row>
    <row r="62" spans="1:16" x14ac:dyDescent="0.25">
      <c r="A62" s="30" t="s">
        <v>444</v>
      </c>
      <c r="B62" s="30" t="s">
        <v>445</v>
      </c>
      <c r="C62" s="14">
        <v>0</v>
      </c>
      <c r="D62" s="14">
        <v>0</v>
      </c>
      <c r="E62" s="31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2.5" x14ac:dyDescent="0.25">
      <c r="A63" s="30" t="s">
        <v>446</v>
      </c>
      <c r="B63" s="30" t="s">
        <v>447</v>
      </c>
      <c r="C63" s="14">
        <v>2</v>
      </c>
      <c r="D63" s="14">
        <v>2</v>
      </c>
      <c r="E63" s="31">
        <v>0</v>
      </c>
      <c r="F63" s="14">
        <v>0</v>
      </c>
      <c r="G63" s="14">
        <v>0</v>
      </c>
      <c r="H63" s="14">
        <v>6</v>
      </c>
      <c r="I63" s="14">
        <v>0</v>
      </c>
      <c r="J63" s="14">
        <v>1</v>
      </c>
      <c r="K63" s="14">
        <v>1</v>
      </c>
      <c r="L63" s="14">
        <v>0</v>
      </c>
      <c r="M63" s="14">
        <v>0</v>
      </c>
      <c r="N63" s="14">
        <v>0</v>
      </c>
      <c r="O63" s="14">
        <v>0</v>
      </c>
      <c r="P63" s="24">
        <v>1</v>
      </c>
    </row>
    <row r="64" spans="1:16" ht="22.5" x14ac:dyDescent="0.25">
      <c r="A64" s="30" t="s">
        <v>448</v>
      </c>
      <c r="B64" s="30" t="s">
        <v>449</v>
      </c>
      <c r="C64" s="14">
        <v>3</v>
      </c>
      <c r="D64" s="14">
        <v>0</v>
      </c>
      <c r="E64" s="31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450</v>
      </c>
      <c r="B65" s="30" t="s">
        <v>451</v>
      </c>
      <c r="C65" s="14">
        <v>0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3" t="s">
        <v>464</v>
      </c>
      <c r="B72" s="184"/>
      <c r="C72" s="27">
        <v>0</v>
      </c>
      <c r="D72" s="27">
        <v>0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3</v>
      </c>
    </row>
    <row r="73" spans="1:16" x14ac:dyDescent="0.25">
      <c r="A73" s="30" t="s">
        <v>465</v>
      </c>
      <c r="B73" s="30" t="s">
        <v>466</v>
      </c>
      <c r="C73" s="14">
        <v>0</v>
      </c>
      <c r="D73" s="14">
        <v>0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3</v>
      </c>
    </row>
    <row r="74" spans="1:16" x14ac:dyDescent="0.25">
      <c r="A74" s="183" t="s">
        <v>467</v>
      </c>
      <c r="B74" s="184"/>
      <c r="C74" s="27">
        <v>4</v>
      </c>
      <c r="D74" s="27">
        <v>12</v>
      </c>
      <c r="E74" s="28">
        <v>-0.66666666666666696</v>
      </c>
      <c r="F74" s="27">
        <v>0</v>
      </c>
      <c r="G74" s="27">
        <v>0</v>
      </c>
      <c r="H74" s="27">
        <v>1</v>
      </c>
      <c r="I74" s="27">
        <v>0</v>
      </c>
      <c r="J74" s="27">
        <v>0</v>
      </c>
      <c r="K74" s="27">
        <v>0</v>
      </c>
      <c r="L74" s="27">
        <v>0</v>
      </c>
      <c r="M74" s="27">
        <v>2</v>
      </c>
      <c r="N74" s="27">
        <v>0</v>
      </c>
      <c r="O74" s="27">
        <v>0</v>
      </c>
      <c r="P74" s="29">
        <v>0</v>
      </c>
    </row>
    <row r="75" spans="1:16" x14ac:dyDescent="0.25">
      <c r="A75" s="30" t="s">
        <v>468</v>
      </c>
      <c r="B75" s="30" t="s">
        <v>469</v>
      </c>
      <c r="C75" s="14">
        <v>1</v>
      </c>
      <c r="D75" s="14">
        <v>4</v>
      </c>
      <c r="E75" s="31">
        <v>-0.75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0</v>
      </c>
    </row>
    <row r="76" spans="1:16" ht="33.75" x14ac:dyDescent="0.25">
      <c r="A76" s="30" t="s">
        <v>470</v>
      </c>
      <c r="B76" s="30" t="s">
        <v>471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2</v>
      </c>
      <c r="D77" s="14">
        <v>5</v>
      </c>
      <c r="E77" s="31">
        <v>-0.6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2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1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0</v>
      </c>
      <c r="D79" s="14">
        <v>2</v>
      </c>
      <c r="E79" s="31">
        <v>-1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0</v>
      </c>
      <c r="D81" s="14">
        <v>1</v>
      </c>
      <c r="E81" s="31">
        <v>-1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3" t="s">
        <v>482</v>
      </c>
      <c r="B82" s="184"/>
      <c r="C82" s="27">
        <v>25</v>
      </c>
      <c r="D82" s="27">
        <v>32</v>
      </c>
      <c r="E82" s="28">
        <v>-0.21875</v>
      </c>
      <c r="F82" s="27">
        <v>0</v>
      </c>
      <c r="G82" s="27">
        <v>0</v>
      </c>
      <c r="H82" s="27">
        <v>3</v>
      </c>
      <c r="I82" s="27">
        <v>1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9</v>
      </c>
    </row>
    <row r="83" spans="1:16" x14ac:dyDescent="0.25">
      <c r="A83" s="30" t="s">
        <v>483</v>
      </c>
      <c r="B83" s="30" t="s">
        <v>484</v>
      </c>
      <c r="C83" s="14">
        <v>6</v>
      </c>
      <c r="D83" s="14">
        <v>9</v>
      </c>
      <c r="E83" s="31">
        <v>-0.33333333333333298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19</v>
      </c>
      <c r="D84" s="14">
        <v>23</v>
      </c>
      <c r="E84" s="31">
        <v>-0.173913043478261</v>
      </c>
      <c r="F84" s="14">
        <v>0</v>
      </c>
      <c r="G84" s="14">
        <v>0</v>
      </c>
      <c r="H84" s="14">
        <v>2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9</v>
      </c>
    </row>
    <row r="85" spans="1:16" x14ac:dyDescent="0.25">
      <c r="A85" s="183" t="s">
        <v>487</v>
      </c>
      <c r="B85" s="184"/>
      <c r="C85" s="27">
        <v>53</v>
      </c>
      <c r="D85" s="27">
        <v>46</v>
      </c>
      <c r="E85" s="28">
        <v>0.15217391304347799</v>
      </c>
      <c r="F85" s="27">
        <v>1</v>
      </c>
      <c r="G85" s="27">
        <v>0</v>
      </c>
      <c r="H85" s="27">
        <v>13</v>
      </c>
      <c r="I85" s="27">
        <v>10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13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27</v>
      </c>
      <c r="D89" s="14">
        <v>18</v>
      </c>
      <c r="E89" s="31">
        <v>0.5</v>
      </c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1</v>
      </c>
      <c r="E90" s="31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5</v>
      </c>
      <c r="D91" s="14">
        <v>3</v>
      </c>
      <c r="E91" s="31">
        <v>0.66666666666666696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3</v>
      </c>
      <c r="D92" s="14">
        <v>8</v>
      </c>
      <c r="E92" s="31">
        <v>-0.625</v>
      </c>
      <c r="F92" s="14">
        <v>0</v>
      </c>
      <c r="G92" s="14">
        <v>0</v>
      </c>
      <c r="H92" s="14">
        <v>1</v>
      </c>
      <c r="I92" s="14">
        <v>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11</v>
      </c>
    </row>
    <row r="93" spans="1:16" x14ac:dyDescent="0.25">
      <c r="A93" s="30" t="s">
        <v>502</v>
      </c>
      <c r="B93" s="30" t="s">
        <v>503</v>
      </c>
      <c r="C93" s="14">
        <v>0</v>
      </c>
      <c r="D93" s="14">
        <v>3</v>
      </c>
      <c r="E93" s="31">
        <v>-1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</v>
      </c>
    </row>
    <row r="94" spans="1:16" x14ac:dyDescent="0.25">
      <c r="A94" s="30" t="s">
        <v>504</v>
      </c>
      <c r="B94" s="30" t="s">
        <v>505</v>
      </c>
      <c r="C94" s="14">
        <v>17</v>
      </c>
      <c r="D94" s="14">
        <v>13</v>
      </c>
      <c r="E94" s="31">
        <v>0.30769230769230799</v>
      </c>
      <c r="F94" s="14">
        <v>0</v>
      </c>
      <c r="G94" s="14">
        <v>0</v>
      </c>
      <c r="H94" s="14">
        <v>11</v>
      </c>
      <c r="I94" s="14">
        <v>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1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3" t="s">
        <v>510</v>
      </c>
      <c r="B97" s="184"/>
      <c r="C97" s="27">
        <v>798</v>
      </c>
      <c r="D97" s="27">
        <v>787</v>
      </c>
      <c r="E97" s="28">
        <v>1.3977128335451099E-2</v>
      </c>
      <c r="F97" s="27">
        <v>8</v>
      </c>
      <c r="G97" s="27">
        <v>9</v>
      </c>
      <c r="H97" s="27">
        <v>207</v>
      </c>
      <c r="I97" s="27">
        <v>125</v>
      </c>
      <c r="J97" s="27">
        <v>0</v>
      </c>
      <c r="K97" s="27">
        <v>0</v>
      </c>
      <c r="L97" s="27">
        <v>1</v>
      </c>
      <c r="M97" s="27">
        <v>0</v>
      </c>
      <c r="N97" s="27">
        <v>0</v>
      </c>
      <c r="O97" s="27">
        <v>1</v>
      </c>
      <c r="P97" s="29">
        <v>153</v>
      </c>
    </row>
    <row r="98" spans="1:16" x14ac:dyDescent="0.25">
      <c r="A98" s="30" t="s">
        <v>511</v>
      </c>
      <c r="B98" s="30" t="s">
        <v>512</v>
      </c>
      <c r="C98" s="14">
        <v>91</v>
      </c>
      <c r="D98" s="14">
        <v>118</v>
      </c>
      <c r="E98" s="31">
        <v>-0.22881355932203401</v>
      </c>
      <c r="F98" s="14">
        <v>2</v>
      </c>
      <c r="G98" s="14">
        <v>2</v>
      </c>
      <c r="H98" s="14">
        <v>20</v>
      </c>
      <c r="I98" s="14">
        <v>15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23</v>
      </c>
    </row>
    <row r="99" spans="1:16" x14ac:dyDescent="0.25">
      <c r="A99" s="30" t="s">
        <v>513</v>
      </c>
      <c r="B99" s="30" t="s">
        <v>514</v>
      </c>
      <c r="C99" s="14">
        <v>69</v>
      </c>
      <c r="D99" s="14">
        <v>61</v>
      </c>
      <c r="E99" s="31">
        <v>0.13114754098360601</v>
      </c>
      <c r="F99" s="14">
        <v>1</v>
      </c>
      <c r="G99" s="14">
        <v>1</v>
      </c>
      <c r="H99" s="14">
        <v>35</v>
      </c>
      <c r="I99" s="14">
        <v>12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4">
        <v>24</v>
      </c>
    </row>
    <row r="100" spans="1:16" ht="33.75" x14ac:dyDescent="0.25">
      <c r="A100" s="30" t="s">
        <v>515</v>
      </c>
      <c r="B100" s="30" t="s">
        <v>516</v>
      </c>
      <c r="C100" s="14">
        <v>10</v>
      </c>
      <c r="D100" s="14">
        <v>9</v>
      </c>
      <c r="E100" s="31">
        <v>0.11111111111111099</v>
      </c>
      <c r="F100" s="14">
        <v>0</v>
      </c>
      <c r="G100" s="14">
        <v>0</v>
      </c>
      <c r="H100" s="14">
        <v>5</v>
      </c>
      <c r="I100" s="14">
        <v>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11</v>
      </c>
    </row>
    <row r="101" spans="1:16" ht="22.5" x14ac:dyDescent="0.25">
      <c r="A101" s="30" t="s">
        <v>517</v>
      </c>
      <c r="B101" s="30" t="s">
        <v>518</v>
      </c>
      <c r="C101" s="14">
        <v>22</v>
      </c>
      <c r="D101" s="14">
        <v>18</v>
      </c>
      <c r="E101" s="31">
        <v>0.22222222222222199</v>
      </c>
      <c r="F101" s="14">
        <v>0</v>
      </c>
      <c r="G101" s="14">
        <v>0</v>
      </c>
      <c r="H101" s="14">
        <v>3</v>
      </c>
      <c r="I101" s="14">
        <v>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</v>
      </c>
      <c r="P101" s="24">
        <v>4</v>
      </c>
    </row>
    <row r="102" spans="1:16" x14ac:dyDescent="0.25">
      <c r="A102" s="30" t="s">
        <v>519</v>
      </c>
      <c r="B102" s="30" t="s">
        <v>520</v>
      </c>
      <c r="C102" s="14">
        <v>0</v>
      </c>
      <c r="D102" s="14">
        <v>4</v>
      </c>
      <c r="E102" s="31">
        <v>-1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8</v>
      </c>
      <c r="D103" s="14">
        <v>6</v>
      </c>
      <c r="E103" s="31">
        <v>0.33333333333333298</v>
      </c>
      <c r="F103" s="14">
        <v>0</v>
      </c>
      <c r="G103" s="14">
        <v>0</v>
      </c>
      <c r="H103" s="14">
        <v>3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4</v>
      </c>
    </row>
    <row r="104" spans="1:16" x14ac:dyDescent="0.25">
      <c r="A104" s="30" t="s">
        <v>523</v>
      </c>
      <c r="B104" s="30" t="s">
        <v>524</v>
      </c>
      <c r="C104" s="14">
        <v>40</v>
      </c>
      <c r="D104" s="14">
        <v>39</v>
      </c>
      <c r="E104" s="31">
        <v>2.5641025641025599E-2</v>
      </c>
      <c r="F104" s="14">
        <v>1</v>
      </c>
      <c r="G104" s="14">
        <v>0</v>
      </c>
      <c r="H104" s="14">
        <v>2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3</v>
      </c>
    </row>
    <row r="105" spans="1:16" x14ac:dyDescent="0.25">
      <c r="A105" s="30" t="s">
        <v>525</v>
      </c>
      <c r="B105" s="30" t="s">
        <v>526</v>
      </c>
      <c r="C105" s="14">
        <v>309</v>
      </c>
      <c r="D105" s="14">
        <v>301</v>
      </c>
      <c r="E105" s="31">
        <v>2.6578073089701001E-2</v>
      </c>
      <c r="F105" s="14">
        <v>2</v>
      </c>
      <c r="G105" s="14">
        <v>1</v>
      </c>
      <c r="H105" s="14">
        <v>96</v>
      </c>
      <c r="I105" s="14">
        <v>51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4">
        <v>38</v>
      </c>
    </row>
    <row r="106" spans="1:16" ht="22.5" x14ac:dyDescent="0.25">
      <c r="A106" s="30" t="s">
        <v>527</v>
      </c>
      <c r="B106" s="30" t="s">
        <v>528</v>
      </c>
      <c r="C106" s="14">
        <v>58</v>
      </c>
      <c r="D106" s="14">
        <v>59</v>
      </c>
      <c r="E106" s="31">
        <v>-1.6949152542372899E-2</v>
      </c>
      <c r="F106" s="14">
        <v>0</v>
      </c>
      <c r="G106" s="14">
        <v>2</v>
      </c>
      <c r="H106" s="14">
        <v>13</v>
      </c>
      <c r="I106" s="14">
        <v>15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4">
        <v>11</v>
      </c>
    </row>
    <row r="107" spans="1:16" ht="22.5" x14ac:dyDescent="0.25">
      <c r="A107" s="30" t="s">
        <v>529</v>
      </c>
      <c r="B107" s="30" t="s">
        <v>530</v>
      </c>
      <c r="C107" s="14">
        <v>7</v>
      </c>
      <c r="D107" s="14">
        <v>4</v>
      </c>
      <c r="E107" s="31">
        <v>0.75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0</v>
      </c>
    </row>
    <row r="108" spans="1:16" x14ac:dyDescent="0.25">
      <c r="A108" s="30" t="s">
        <v>531</v>
      </c>
      <c r="B108" s="30" t="s">
        <v>532</v>
      </c>
      <c r="C108" s="14">
        <v>0</v>
      </c>
      <c r="D108" s="14">
        <v>2</v>
      </c>
      <c r="E108" s="31">
        <v>-1</v>
      </c>
      <c r="F108" s="14">
        <v>0</v>
      </c>
      <c r="G108" s="14">
        <v>0</v>
      </c>
      <c r="H108" s="14">
        <v>1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0</v>
      </c>
    </row>
    <row r="109" spans="1:16" x14ac:dyDescent="0.25">
      <c r="A109" s="30" t="s">
        <v>533</v>
      </c>
      <c r="B109" s="30" t="s">
        <v>534</v>
      </c>
      <c r="C109" s="14">
        <v>0</v>
      </c>
      <c r="D109" s="14">
        <v>0</v>
      </c>
      <c r="E109" s="31">
        <v>0</v>
      </c>
      <c r="F109" s="14">
        <v>0</v>
      </c>
      <c r="G109" s="14">
        <v>0</v>
      </c>
      <c r="H109" s="14">
        <v>1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159</v>
      </c>
      <c r="D111" s="14">
        <v>152</v>
      </c>
      <c r="E111" s="31">
        <v>4.6052631578947401E-2</v>
      </c>
      <c r="F111" s="14">
        <v>2</v>
      </c>
      <c r="G111" s="14">
        <v>3</v>
      </c>
      <c r="H111" s="14">
        <v>25</v>
      </c>
      <c r="I111" s="14">
        <v>14</v>
      </c>
      <c r="J111" s="14">
        <v>0</v>
      </c>
      <c r="K111" s="14">
        <v>0</v>
      </c>
      <c r="L111" s="14">
        <v>1</v>
      </c>
      <c r="M111" s="14">
        <v>0</v>
      </c>
      <c r="N111" s="14">
        <v>0</v>
      </c>
      <c r="O111" s="14">
        <v>0</v>
      </c>
      <c r="P111" s="24">
        <v>27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16</v>
      </c>
      <c r="D114" s="14">
        <v>7</v>
      </c>
      <c r="E114" s="31">
        <v>1.28571428571429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0</v>
      </c>
      <c r="D115" s="14">
        <v>1</v>
      </c>
      <c r="E115" s="31">
        <v>-1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2</v>
      </c>
    </row>
    <row r="116" spans="1:16" ht="33.75" x14ac:dyDescent="0.25">
      <c r="A116" s="30" t="s">
        <v>547</v>
      </c>
      <c r="B116" s="30" t="s">
        <v>548</v>
      </c>
      <c r="C116" s="14">
        <v>4</v>
      </c>
      <c r="D116" s="14">
        <v>3</v>
      </c>
      <c r="E116" s="31">
        <v>0.33333333333333298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2</v>
      </c>
      <c r="D120" s="14">
        <v>0</v>
      </c>
      <c r="E120" s="31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0</v>
      </c>
      <c r="D121" s="14">
        <v>3</v>
      </c>
      <c r="E121" s="31">
        <v>-1</v>
      </c>
      <c r="F121" s="14">
        <v>0</v>
      </c>
      <c r="G121" s="14">
        <v>0</v>
      </c>
      <c r="H121" s="14">
        <v>0</v>
      </c>
      <c r="I121" s="14">
        <v>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4</v>
      </c>
    </row>
    <row r="122" spans="1:16" x14ac:dyDescent="0.25">
      <c r="A122" s="30" t="s">
        <v>559</v>
      </c>
      <c r="B122" s="30" t="s">
        <v>560</v>
      </c>
      <c r="C122" s="14">
        <v>2</v>
      </c>
      <c r="D122" s="14">
        <v>0</v>
      </c>
      <c r="E122" s="31">
        <v>0</v>
      </c>
      <c r="F122" s="14">
        <v>0</v>
      </c>
      <c r="G122" s="14">
        <v>0</v>
      </c>
      <c r="H122" s="14">
        <v>1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561</v>
      </c>
      <c r="B123" s="30" t="s">
        <v>562</v>
      </c>
      <c r="C123" s="14">
        <v>0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1</v>
      </c>
      <c r="D126" s="14">
        <v>0</v>
      </c>
      <c r="E126" s="31">
        <v>0</v>
      </c>
      <c r="F126" s="14">
        <v>0</v>
      </c>
      <c r="G126" s="14">
        <v>0</v>
      </c>
      <c r="H126" s="14">
        <v>2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1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3" t="s">
        <v>577</v>
      </c>
      <c r="B131" s="184"/>
      <c r="C131" s="27">
        <v>0</v>
      </c>
      <c r="D131" s="27">
        <v>0</v>
      </c>
      <c r="E131" s="28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0</v>
      </c>
    </row>
    <row r="132" spans="1:16" x14ac:dyDescent="0.25">
      <c r="A132" s="30" t="s">
        <v>578</v>
      </c>
      <c r="B132" s="30" t="s">
        <v>579</v>
      </c>
      <c r="C132" s="14">
        <v>0</v>
      </c>
      <c r="D132" s="14">
        <v>0</v>
      </c>
      <c r="E132" s="31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0</v>
      </c>
      <c r="D134" s="14">
        <v>0</v>
      </c>
      <c r="E134" s="31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3" t="s">
        <v>588</v>
      </c>
      <c r="B137" s="184"/>
      <c r="C137" s="27">
        <v>8</v>
      </c>
      <c r="D137" s="27">
        <v>8</v>
      </c>
      <c r="E137" s="28">
        <v>0</v>
      </c>
      <c r="F137" s="27">
        <v>0</v>
      </c>
      <c r="G137" s="27">
        <v>0</v>
      </c>
      <c r="H137" s="27">
        <v>4</v>
      </c>
      <c r="I137" s="27">
        <v>4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0</v>
      </c>
    </row>
    <row r="138" spans="1:16" ht="22.5" x14ac:dyDescent="0.25">
      <c r="A138" s="30" t="s">
        <v>589</v>
      </c>
      <c r="B138" s="30" t="s">
        <v>590</v>
      </c>
      <c r="C138" s="14">
        <v>3</v>
      </c>
      <c r="D138" s="14">
        <v>3</v>
      </c>
      <c r="E138" s="31">
        <v>0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1</v>
      </c>
      <c r="I139" s="14">
        <v>2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1</v>
      </c>
      <c r="E140" s="31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2</v>
      </c>
      <c r="D142" s="14">
        <v>3</v>
      </c>
      <c r="E142" s="31">
        <v>-0.33333333333333298</v>
      </c>
      <c r="F142" s="14">
        <v>0</v>
      </c>
      <c r="G142" s="14">
        <v>0</v>
      </c>
      <c r="H142" s="14">
        <v>1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0</v>
      </c>
    </row>
    <row r="143" spans="1:16" ht="33.75" x14ac:dyDescent="0.25">
      <c r="A143" s="30" t="s">
        <v>599</v>
      </c>
      <c r="B143" s="30" t="s">
        <v>600</v>
      </c>
      <c r="C143" s="14">
        <v>3</v>
      </c>
      <c r="D143" s="14">
        <v>1</v>
      </c>
      <c r="E143" s="31">
        <v>2</v>
      </c>
      <c r="F143" s="14">
        <v>0</v>
      </c>
      <c r="G143" s="14">
        <v>0</v>
      </c>
      <c r="H143" s="14">
        <v>2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83" t="s">
        <v>601</v>
      </c>
      <c r="B144" s="184"/>
      <c r="C144" s="27">
        <v>0</v>
      </c>
      <c r="D144" s="27">
        <v>1</v>
      </c>
      <c r="E144" s="28">
        <v>-1</v>
      </c>
      <c r="F144" s="27">
        <v>0</v>
      </c>
      <c r="G144" s="27">
        <v>0</v>
      </c>
      <c r="H144" s="27">
        <v>1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0</v>
      </c>
      <c r="D146" s="14">
        <v>1</v>
      </c>
      <c r="E146" s="31">
        <v>-1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3" t="s">
        <v>606</v>
      </c>
      <c r="B147" s="184"/>
      <c r="C147" s="27">
        <v>18</v>
      </c>
      <c r="D147" s="27">
        <v>16</v>
      </c>
      <c r="E147" s="28">
        <v>0.125</v>
      </c>
      <c r="F147" s="27">
        <v>0</v>
      </c>
      <c r="G147" s="27">
        <v>0</v>
      </c>
      <c r="H147" s="27">
        <v>6</v>
      </c>
      <c r="I147" s="27">
        <v>3</v>
      </c>
      <c r="J147" s="27">
        <v>0</v>
      </c>
      <c r="K147" s="27">
        <v>0</v>
      </c>
      <c r="L147" s="27">
        <v>0</v>
      </c>
      <c r="M147" s="27">
        <v>0</v>
      </c>
      <c r="N147" s="27">
        <v>4</v>
      </c>
      <c r="O147" s="27">
        <v>0</v>
      </c>
      <c r="P147" s="29">
        <v>4</v>
      </c>
    </row>
    <row r="148" spans="1:16" ht="22.5" x14ac:dyDescent="0.25">
      <c r="A148" s="30" t="s">
        <v>607</v>
      </c>
      <c r="B148" s="30" t="s">
        <v>608</v>
      </c>
      <c r="C148" s="14">
        <v>3</v>
      </c>
      <c r="D148" s="14">
        <v>3</v>
      </c>
      <c r="E148" s="31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4">
        <v>1</v>
      </c>
    </row>
    <row r="149" spans="1:16" ht="22.5" x14ac:dyDescent="0.25">
      <c r="A149" s="30" t="s">
        <v>609</v>
      </c>
      <c r="B149" s="30" t="s">
        <v>610</v>
      </c>
      <c r="C149" s="14">
        <v>1</v>
      </c>
      <c r="D149" s="14">
        <v>1</v>
      </c>
      <c r="E149" s="31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3</v>
      </c>
      <c r="D151" s="14">
        <v>6</v>
      </c>
      <c r="E151" s="31">
        <v>-0.5</v>
      </c>
      <c r="F151" s="14">
        <v>0</v>
      </c>
      <c r="G151" s="14">
        <v>0</v>
      </c>
      <c r="H151" s="14">
        <v>2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4">
        <v>1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0</v>
      </c>
      <c r="D153" s="14">
        <v>0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5</v>
      </c>
      <c r="D154" s="14">
        <v>4</v>
      </c>
      <c r="E154" s="31">
        <v>0.25</v>
      </c>
      <c r="F154" s="14">
        <v>0</v>
      </c>
      <c r="G154" s="14">
        <v>0</v>
      </c>
      <c r="H154" s="14">
        <v>3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4">
        <v>1</v>
      </c>
    </row>
    <row r="155" spans="1:16" ht="22.5" x14ac:dyDescent="0.25">
      <c r="A155" s="30" t="s">
        <v>621</v>
      </c>
      <c r="B155" s="30" t="s">
        <v>622</v>
      </c>
      <c r="C155" s="14">
        <v>6</v>
      </c>
      <c r="D155" s="14">
        <v>2</v>
      </c>
      <c r="E155" s="31">
        <v>2</v>
      </c>
      <c r="F155" s="14">
        <v>0</v>
      </c>
      <c r="G155" s="14">
        <v>0</v>
      </c>
      <c r="H155" s="14">
        <v>1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1</v>
      </c>
    </row>
    <row r="156" spans="1:16" x14ac:dyDescent="0.25">
      <c r="A156" s="183" t="s">
        <v>623</v>
      </c>
      <c r="B156" s="184"/>
      <c r="C156" s="27">
        <v>7</v>
      </c>
      <c r="D156" s="27">
        <v>23</v>
      </c>
      <c r="E156" s="28">
        <v>-0.69565217391304301</v>
      </c>
      <c r="F156" s="27">
        <v>0</v>
      </c>
      <c r="G156" s="27">
        <v>0</v>
      </c>
      <c r="H156" s="27">
        <v>5</v>
      </c>
      <c r="I156" s="27">
        <v>2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5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1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0</v>
      </c>
      <c r="D161" s="14">
        <v>4</v>
      </c>
      <c r="E161" s="31">
        <v>-1</v>
      </c>
      <c r="F161" s="14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2</v>
      </c>
      <c r="D162" s="14">
        <v>8</v>
      </c>
      <c r="E162" s="31">
        <v>-0.75</v>
      </c>
      <c r="F162" s="14">
        <v>0</v>
      </c>
      <c r="G162" s="14">
        <v>0</v>
      </c>
      <c r="H162" s="14">
        <v>4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3</v>
      </c>
    </row>
    <row r="163" spans="1:16" ht="22.5" x14ac:dyDescent="0.25">
      <c r="A163" s="30" t="s">
        <v>636</v>
      </c>
      <c r="B163" s="30" t="s">
        <v>637</v>
      </c>
      <c r="C163" s="14">
        <v>1</v>
      </c>
      <c r="D163" s="14">
        <v>2</v>
      </c>
      <c r="E163" s="31">
        <v>-0.5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0</v>
      </c>
      <c r="D164" s="14">
        <v>0</v>
      </c>
      <c r="E164" s="31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4</v>
      </c>
      <c r="D165" s="14">
        <v>9</v>
      </c>
      <c r="E165" s="31">
        <v>-0.55555555555555503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1</v>
      </c>
    </row>
    <row r="166" spans="1:16" x14ac:dyDescent="0.25">
      <c r="A166" s="183" t="s">
        <v>642</v>
      </c>
      <c r="B166" s="184"/>
      <c r="C166" s="27">
        <v>49</v>
      </c>
      <c r="D166" s="27">
        <v>47</v>
      </c>
      <c r="E166" s="28">
        <v>4.2553191489361701E-2</v>
      </c>
      <c r="F166" s="27">
        <v>1</v>
      </c>
      <c r="G166" s="27">
        <v>1</v>
      </c>
      <c r="H166" s="27">
        <v>48</v>
      </c>
      <c r="I166" s="27">
        <v>29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2</v>
      </c>
      <c r="P166" s="29">
        <v>32</v>
      </c>
    </row>
    <row r="167" spans="1:16" ht="22.5" x14ac:dyDescent="0.25">
      <c r="A167" s="30" t="s">
        <v>643</v>
      </c>
      <c r="B167" s="30" t="s">
        <v>644</v>
      </c>
      <c r="C167" s="14">
        <v>19</v>
      </c>
      <c r="D167" s="14">
        <v>14</v>
      </c>
      <c r="E167" s="31">
        <v>0.35714285714285698</v>
      </c>
      <c r="F167" s="14">
        <v>0</v>
      </c>
      <c r="G167" s="14">
        <v>0</v>
      </c>
      <c r="H167" s="14">
        <v>16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0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2</v>
      </c>
      <c r="E171" s="31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14</v>
      </c>
      <c r="D173" s="14">
        <v>21</v>
      </c>
      <c r="E173" s="31">
        <v>-0.33333333333333298</v>
      </c>
      <c r="F173" s="14">
        <v>0</v>
      </c>
      <c r="G173" s="14">
        <v>0</v>
      </c>
      <c r="H173" s="14">
        <v>21</v>
      </c>
      <c r="I173" s="14">
        <v>7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4">
        <v>13</v>
      </c>
    </row>
    <row r="174" spans="1:16" ht="22.5" x14ac:dyDescent="0.25">
      <c r="A174" s="30" t="s">
        <v>657</v>
      </c>
      <c r="B174" s="30" t="s">
        <v>658</v>
      </c>
      <c r="C174" s="14">
        <v>12</v>
      </c>
      <c r="D174" s="14">
        <v>8</v>
      </c>
      <c r="E174" s="31">
        <v>0.5</v>
      </c>
      <c r="F174" s="14">
        <v>1</v>
      </c>
      <c r="G174" s="14">
        <v>1</v>
      </c>
      <c r="H174" s="14">
        <v>10</v>
      </c>
      <c r="I174" s="14">
        <v>17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4">
        <v>19</v>
      </c>
    </row>
    <row r="175" spans="1:16" x14ac:dyDescent="0.25">
      <c r="A175" s="30" t="s">
        <v>659</v>
      </c>
      <c r="B175" s="30" t="s">
        <v>660</v>
      </c>
      <c r="C175" s="14">
        <v>3</v>
      </c>
      <c r="D175" s="14">
        <v>2</v>
      </c>
      <c r="E175" s="31">
        <v>0.5</v>
      </c>
      <c r="F175" s="14">
        <v>0</v>
      </c>
      <c r="G175" s="14">
        <v>0</v>
      </c>
      <c r="H175" s="14">
        <v>1</v>
      </c>
      <c r="I175" s="14">
        <v>5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</v>
      </c>
      <c r="P175" s="24">
        <v>0</v>
      </c>
    </row>
    <row r="176" spans="1:16" ht="22.5" x14ac:dyDescent="0.25">
      <c r="A176" s="30" t="s">
        <v>661</v>
      </c>
      <c r="B176" s="30" t="s">
        <v>662</v>
      </c>
      <c r="C176" s="14">
        <v>1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3" t="s">
        <v>665</v>
      </c>
      <c r="B178" s="184"/>
      <c r="C178" s="27">
        <v>131</v>
      </c>
      <c r="D178" s="27">
        <v>112</v>
      </c>
      <c r="E178" s="28">
        <v>0.16964285714285701</v>
      </c>
      <c r="F178" s="27">
        <v>229</v>
      </c>
      <c r="G178" s="27">
        <v>203</v>
      </c>
      <c r="H178" s="27">
        <v>66</v>
      </c>
      <c r="I178" s="27">
        <v>62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290</v>
      </c>
    </row>
    <row r="179" spans="1:16" ht="22.5" x14ac:dyDescent="0.25">
      <c r="A179" s="30" t="s">
        <v>666</v>
      </c>
      <c r="B179" s="30" t="s">
        <v>667</v>
      </c>
      <c r="C179" s="14">
        <v>1</v>
      </c>
      <c r="D179" s="14">
        <v>0</v>
      </c>
      <c r="E179" s="31">
        <v>0</v>
      </c>
      <c r="F179" s="14">
        <v>1</v>
      </c>
      <c r="G179" s="14">
        <v>3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</v>
      </c>
    </row>
    <row r="180" spans="1:16" ht="22.5" x14ac:dyDescent="0.25">
      <c r="A180" s="30" t="s">
        <v>668</v>
      </c>
      <c r="B180" s="30" t="s">
        <v>669</v>
      </c>
      <c r="C180" s="14">
        <v>64</v>
      </c>
      <c r="D180" s="14">
        <v>75</v>
      </c>
      <c r="E180" s="31">
        <v>-0.146666666666667</v>
      </c>
      <c r="F180" s="14">
        <v>127</v>
      </c>
      <c r="G180" s="14">
        <v>108</v>
      </c>
      <c r="H180" s="14">
        <v>27</v>
      </c>
      <c r="I180" s="14">
        <v>22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152</v>
      </c>
    </row>
    <row r="181" spans="1:16" x14ac:dyDescent="0.25">
      <c r="A181" s="30" t="s">
        <v>670</v>
      </c>
      <c r="B181" s="30" t="s">
        <v>671</v>
      </c>
      <c r="C181" s="14">
        <v>4</v>
      </c>
      <c r="D181" s="14">
        <v>3</v>
      </c>
      <c r="E181" s="31">
        <v>0.33333333333333298</v>
      </c>
      <c r="F181" s="14">
        <v>2</v>
      </c>
      <c r="G181" s="14">
        <v>2</v>
      </c>
      <c r="H181" s="14">
        <v>0</v>
      </c>
      <c r="I181" s="14">
        <v>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7</v>
      </c>
    </row>
    <row r="182" spans="1:16" ht="22.5" x14ac:dyDescent="0.25">
      <c r="A182" s="30" t="s">
        <v>672</v>
      </c>
      <c r="B182" s="30" t="s">
        <v>673</v>
      </c>
      <c r="C182" s="14">
        <v>2</v>
      </c>
      <c r="D182" s="14">
        <v>0</v>
      </c>
      <c r="E182" s="31">
        <v>0</v>
      </c>
      <c r="F182" s="14">
        <v>1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674</v>
      </c>
      <c r="B183" s="30" t="s">
        <v>675</v>
      </c>
      <c r="C183" s="14">
        <v>3</v>
      </c>
      <c r="D183" s="14">
        <v>0</v>
      </c>
      <c r="E183" s="31">
        <v>0</v>
      </c>
      <c r="F183" s="14">
        <v>0</v>
      </c>
      <c r="G183" s="14">
        <v>2</v>
      </c>
      <c r="H183" s="14">
        <v>2</v>
      </c>
      <c r="I183" s="14">
        <v>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5</v>
      </c>
    </row>
    <row r="184" spans="1:16" ht="22.5" x14ac:dyDescent="0.25">
      <c r="A184" s="30" t="s">
        <v>676</v>
      </c>
      <c r="B184" s="30" t="s">
        <v>677</v>
      </c>
      <c r="C184" s="14">
        <v>56</v>
      </c>
      <c r="D184" s="14">
        <v>34</v>
      </c>
      <c r="E184" s="31">
        <v>0.64705882352941202</v>
      </c>
      <c r="F184" s="14">
        <v>97</v>
      </c>
      <c r="G184" s="14">
        <v>87</v>
      </c>
      <c r="H184" s="14">
        <v>37</v>
      </c>
      <c r="I184" s="14">
        <v>37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125</v>
      </c>
    </row>
    <row r="185" spans="1:16" ht="22.5" x14ac:dyDescent="0.25">
      <c r="A185" s="30" t="s">
        <v>678</v>
      </c>
      <c r="B185" s="30" t="s">
        <v>679</v>
      </c>
      <c r="C185" s="14">
        <v>1</v>
      </c>
      <c r="D185" s="14">
        <v>0</v>
      </c>
      <c r="E185" s="31">
        <v>0</v>
      </c>
      <c r="F185" s="14"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3" t="s">
        <v>680</v>
      </c>
      <c r="B186" s="184"/>
      <c r="C186" s="27">
        <v>51</v>
      </c>
      <c r="D186" s="27">
        <v>36</v>
      </c>
      <c r="E186" s="28">
        <v>0.41666666666666702</v>
      </c>
      <c r="F186" s="27">
        <v>1</v>
      </c>
      <c r="G186" s="27">
        <v>2</v>
      </c>
      <c r="H186" s="27">
        <v>7</v>
      </c>
      <c r="I186" s="27">
        <v>10</v>
      </c>
      <c r="J186" s="27">
        <v>0</v>
      </c>
      <c r="K186" s="27">
        <v>0</v>
      </c>
      <c r="L186" s="27">
        <v>0</v>
      </c>
      <c r="M186" s="27">
        <v>0</v>
      </c>
      <c r="N186" s="27">
        <v>2</v>
      </c>
      <c r="O186" s="27">
        <v>0</v>
      </c>
      <c r="P186" s="29">
        <v>21</v>
      </c>
    </row>
    <row r="187" spans="1:16" x14ac:dyDescent="0.25">
      <c r="A187" s="30" t="s">
        <v>681</v>
      </c>
      <c r="B187" s="30" t="s">
        <v>682</v>
      </c>
      <c r="C187" s="14">
        <v>4</v>
      </c>
      <c r="D187" s="14">
        <v>2</v>
      </c>
      <c r="E187" s="31">
        <v>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19</v>
      </c>
      <c r="D189" s="14">
        <v>10</v>
      </c>
      <c r="E189" s="31">
        <v>0.9</v>
      </c>
      <c r="F189" s="14">
        <v>0</v>
      </c>
      <c r="G189" s="14">
        <v>0</v>
      </c>
      <c r="H189" s="14">
        <v>2</v>
      </c>
      <c r="I189" s="14">
        <v>3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4">
        <v>5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689</v>
      </c>
      <c r="B191" s="30" t="s">
        <v>690</v>
      </c>
      <c r="C191" s="14">
        <v>0</v>
      </c>
      <c r="D191" s="14">
        <v>1</v>
      </c>
      <c r="E191" s="31">
        <v>-1</v>
      </c>
      <c r="F191" s="14">
        <v>0</v>
      </c>
      <c r="G191" s="14">
        <v>2</v>
      </c>
      <c r="H191" s="14">
        <v>0</v>
      </c>
      <c r="I191" s="14">
        <v>5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11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6</v>
      </c>
      <c r="D193" s="14">
        <v>4</v>
      </c>
      <c r="E193" s="31">
        <v>0.5</v>
      </c>
      <c r="F193" s="14">
        <v>0</v>
      </c>
      <c r="G193" s="14">
        <v>0</v>
      </c>
      <c r="H193" s="14">
        <v>0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2</v>
      </c>
    </row>
    <row r="194" spans="1:16" x14ac:dyDescent="0.25">
      <c r="A194" s="30" t="s">
        <v>695</v>
      </c>
      <c r="B194" s="30" t="s">
        <v>696</v>
      </c>
      <c r="C194" s="14">
        <v>1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1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0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21</v>
      </c>
      <c r="D197" s="14">
        <v>17</v>
      </c>
      <c r="E197" s="31">
        <v>0.23529411764705899</v>
      </c>
      <c r="F197" s="14">
        <v>1</v>
      </c>
      <c r="G197" s="14">
        <v>0</v>
      </c>
      <c r="H197" s="14">
        <v>5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0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1</v>
      </c>
      <c r="E199" s="31">
        <v>-1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1</v>
      </c>
      <c r="E200" s="31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3" t="s">
        <v>709</v>
      </c>
      <c r="B201" s="184"/>
      <c r="C201" s="27">
        <v>9</v>
      </c>
      <c r="D201" s="27">
        <v>6</v>
      </c>
      <c r="E201" s="28">
        <v>0.5</v>
      </c>
      <c r="F201" s="27">
        <v>0</v>
      </c>
      <c r="G201" s="27">
        <v>1</v>
      </c>
      <c r="H201" s="27">
        <v>5</v>
      </c>
      <c r="I201" s="27">
        <v>6</v>
      </c>
      <c r="J201" s="27">
        <v>0</v>
      </c>
      <c r="K201" s="27">
        <v>0</v>
      </c>
      <c r="L201" s="27">
        <v>0</v>
      </c>
      <c r="M201" s="27">
        <v>0</v>
      </c>
      <c r="N201" s="27">
        <v>3</v>
      </c>
      <c r="O201" s="27">
        <v>0</v>
      </c>
      <c r="P201" s="29">
        <v>3</v>
      </c>
    </row>
    <row r="202" spans="1:16" x14ac:dyDescent="0.25">
      <c r="A202" s="30" t="s">
        <v>710</v>
      </c>
      <c r="B202" s="30" t="s">
        <v>711</v>
      </c>
      <c r="C202" s="14">
        <v>6</v>
      </c>
      <c r="D202" s="14">
        <v>4</v>
      </c>
      <c r="E202" s="31">
        <v>0.5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4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1</v>
      </c>
      <c r="D206" s="14">
        <v>1</v>
      </c>
      <c r="E206" s="31">
        <v>0</v>
      </c>
      <c r="F206" s="14">
        <v>0</v>
      </c>
      <c r="G206" s="14">
        <v>1</v>
      </c>
      <c r="H206" s="14">
        <v>3</v>
      </c>
      <c r="I206" s="14">
        <v>6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2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1</v>
      </c>
      <c r="E212" s="31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2</v>
      </c>
      <c r="D214" s="14">
        <v>0</v>
      </c>
      <c r="E214" s="31">
        <v>0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1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3" t="s">
        <v>752</v>
      </c>
      <c r="B223" s="184"/>
      <c r="C223" s="27">
        <v>161</v>
      </c>
      <c r="D223" s="27">
        <v>158</v>
      </c>
      <c r="E223" s="28">
        <v>1.8987341772151899E-2</v>
      </c>
      <c r="F223" s="27">
        <v>35</v>
      </c>
      <c r="G223" s="27">
        <v>23</v>
      </c>
      <c r="H223" s="27">
        <v>54</v>
      </c>
      <c r="I223" s="27">
        <v>35</v>
      </c>
      <c r="J223" s="27">
        <v>0</v>
      </c>
      <c r="K223" s="27">
        <v>0</v>
      </c>
      <c r="L223" s="27">
        <v>0</v>
      </c>
      <c r="M223" s="27">
        <v>0</v>
      </c>
      <c r="N223" s="27">
        <v>1</v>
      </c>
      <c r="O223" s="27">
        <v>1</v>
      </c>
      <c r="P223" s="29">
        <v>58</v>
      </c>
    </row>
    <row r="224" spans="1:16" x14ac:dyDescent="0.25">
      <c r="A224" s="30" t="s">
        <v>753</v>
      </c>
      <c r="B224" s="30" t="s">
        <v>754</v>
      </c>
      <c r="C224" s="14">
        <v>0</v>
      </c>
      <c r="D224" s="14">
        <v>1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1</v>
      </c>
      <c r="E227" s="31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9</v>
      </c>
      <c r="D231" s="14">
        <v>1</v>
      </c>
      <c r="E231" s="31">
        <v>8</v>
      </c>
      <c r="F231" s="14">
        <v>0</v>
      </c>
      <c r="G231" s="14">
        <v>0</v>
      </c>
      <c r="H231" s="14">
        <v>1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1</v>
      </c>
    </row>
    <row r="232" spans="1:16" x14ac:dyDescent="0.25">
      <c r="A232" s="30" t="s">
        <v>769</v>
      </c>
      <c r="B232" s="30" t="s">
        <v>770</v>
      </c>
      <c r="C232" s="14">
        <v>7</v>
      </c>
      <c r="D232" s="14">
        <v>5</v>
      </c>
      <c r="E232" s="31">
        <v>0.4</v>
      </c>
      <c r="F232" s="14">
        <v>0</v>
      </c>
      <c r="G232" s="14">
        <v>0</v>
      </c>
      <c r="H232" s="14">
        <v>3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3</v>
      </c>
    </row>
    <row r="233" spans="1:16" x14ac:dyDescent="0.25">
      <c r="A233" s="30" t="s">
        <v>771</v>
      </c>
      <c r="B233" s="30" t="s">
        <v>772</v>
      </c>
      <c r="C233" s="14">
        <v>6</v>
      </c>
      <c r="D233" s="14">
        <v>1</v>
      </c>
      <c r="E233" s="31">
        <v>5</v>
      </c>
      <c r="F233" s="14">
        <v>0</v>
      </c>
      <c r="G233" s="14">
        <v>0</v>
      </c>
      <c r="H233" s="14">
        <v>2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1</v>
      </c>
    </row>
    <row r="234" spans="1:16" ht="22.5" x14ac:dyDescent="0.25">
      <c r="A234" s="30" t="s">
        <v>773</v>
      </c>
      <c r="B234" s="30" t="s">
        <v>774</v>
      </c>
      <c r="C234" s="14">
        <v>1</v>
      </c>
      <c r="D234" s="14">
        <v>0</v>
      </c>
      <c r="E234" s="31">
        <v>0</v>
      </c>
      <c r="F234" s="14">
        <v>0</v>
      </c>
      <c r="G234" s="14">
        <v>0</v>
      </c>
      <c r="H234" s="14">
        <v>0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0</v>
      </c>
      <c r="D235" s="14">
        <v>0</v>
      </c>
      <c r="E235" s="31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777</v>
      </c>
      <c r="B236" s="30" t="s">
        <v>778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138</v>
      </c>
      <c r="D238" s="14">
        <v>148</v>
      </c>
      <c r="E238" s="31">
        <v>-6.7567567567567599E-2</v>
      </c>
      <c r="F238" s="14">
        <v>35</v>
      </c>
      <c r="G238" s="14">
        <v>23</v>
      </c>
      <c r="H238" s="14">
        <v>48</v>
      </c>
      <c r="I238" s="14">
        <v>31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</v>
      </c>
      <c r="P238" s="24">
        <v>52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1</v>
      </c>
      <c r="E242" s="31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1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3" t="s">
        <v>793</v>
      </c>
      <c r="B244" s="184"/>
      <c r="C244" s="27">
        <v>1</v>
      </c>
      <c r="D244" s="27">
        <v>0</v>
      </c>
      <c r="E244" s="28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1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3" t="s">
        <v>846</v>
      </c>
      <c r="B271" s="184"/>
      <c r="C271" s="27">
        <v>47</v>
      </c>
      <c r="D271" s="27">
        <v>70</v>
      </c>
      <c r="E271" s="28">
        <v>-0.32857142857142801</v>
      </c>
      <c r="F271" s="27">
        <v>3</v>
      </c>
      <c r="G271" s="27">
        <v>2</v>
      </c>
      <c r="H271" s="27">
        <v>38</v>
      </c>
      <c r="I271" s="27">
        <v>42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9">
        <v>57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15</v>
      </c>
      <c r="D273" s="14">
        <v>11</v>
      </c>
      <c r="E273" s="31">
        <v>0.36363636363636398</v>
      </c>
      <c r="F273" s="14">
        <v>1</v>
      </c>
      <c r="G273" s="14">
        <v>1</v>
      </c>
      <c r="H273" s="14">
        <v>15</v>
      </c>
      <c r="I273" s="14">
        <v>29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31</v>
      </c>
    </row>
    <row r="274" spans="1:16" ht="33.75" x14ac:dyDescent="0.25">
      <c r="A274" s="30" t="s">
        <v>851</v>
      </c>
      <c r="B274" s="30" t="s">
        <v>852</v>
      </c>
      <c r="C274" s="14">
        <v>31</v>
      </c>
      <c r="D274" s="14">
        <v>54</v>
      </c>
      <c r="E274" s="31">
        <v>-0.42592592592592599</v>
      </c>
      <c r="F274" s="14">
        <v>2</v>
      </c>
      <c r="G274" s="14">
        <v>1</v>
      </c>
      <c r="H274" s="14">
        <v>22</v>
      </c>
      <c r="I274" s="14">
        <v>12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21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1</v>
      </c>
      <c r="E275" s="31">
        <v>-1</v>
      </c>
      <c r="F275" s="14">
        <v>0</v>
      </c>
      <c r="G275" s="14">
        <v>0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855</v>
      </c>
      <c r="B276" s="30" t="s">
        <v>856</v>
      </c>
      <c r="C276" s="14">
        <v>1</v>
      </c>
      <c r="D276" s="14">
        <v>0</v>
      </c>
      <c r="E276" s="31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ht="22.5" x14ac:dyDescent="0.25">
      <c r="A277" s="30" t="s">
        <v>857</v>
      </c>
      <c r="B277" s="30" t="s">
        <v>858</v>
      </c>
      <c r="C277" s="14">
        <v>0</v>
      </c>
      <c r="D277" s="14">
        <v>1</v>
      </c>
      <c r="E277" s="31">
        <v>-1</v>
      </c>
      <c r="F277" s="14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2.5" x14ac:dyDescent="0.25">
      <c r="A278" s="30" t="s">
        <v>859</v>
      </c>
      <c r="B278" s="30" t="s">
        <v>860</v>
      </c>
      <c r="C278" s="14">
        <v>0</v>
      </c>
      <c r="D278" s="14">
        <v>1</v>
      </c>
      <c r="E278" s="31">
        <v>-1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1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1</v>
      </c>
      <c r="E289" s="31">
        <v>-1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1</v>
      </c>
      <c r="E295" s="31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3" t="s">
        <v>905</v>
      </c>
      <c r="B301" s="18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3" t="s">
        <v>912</v>
      </c>
      <c r="B305" s="184"/>
      <c r="C305" s="27">
        <v>0</v>
      </c>
      <c r="D305" s="27">
        <v>1</v>
      </c>
      <c r="E305" s="28">
        <v>-1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1</v>
      </c>
      <c r="E308" s="31">
        <v>-1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3" t="s">
        <v>925</v>
      </c>
      <c r="B312" s="184"/>
      <c r="C312" s="27">
        <v>0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1</v>
      </c>
    </row>
    <row r="313" spans="1:16" x14ac:dyDescent="0.25">
      <c r="A313" s="30" t="s">
        <v>926</v>
      </c>
      <c r="B313" s="30" t="s">
        <v>927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3" t="s">
        <v>936</v>
      </c>
      <c r="B318" s="184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3" t="s">
        <v>944</v>
      </c>
      <c r="B323" s="184"/>
      <c r="C323" s="27">
        <v>1171</v>
      </c>
      <c r="D323" s="27">
        <v>1053</v>
      </c>
      <c r="E323" s="28">
        <v>0.11206077872744501</v>
      </c>
      <c r="F323" s="27">
        <v>8</v>
      </c>
      <c r="G323" s="27">
        <v>0</v>
      </c>
      <c r="H323" s="27">
        <v>32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7</v>
      </c>
      <c r="O323" s="27">
        <v>0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1171</v>
      </c>
      <c r="D324" s="14">
        <v>1053</v>
      </c>
      <c r="E324" s="31">
        <v>0.11206077872744501</v>
      </c>
      <c r="F324" s="14">
        <v>8</v>
      </c>
      <c r="G324" s="14">
        <v>0</v>
      </c>
      <c r="H324" s="14">
        <v>32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7</v>
      </c>
      <c r="O324" s="14">
        <v>0</v>
      </c>
      <c r="P324" s="24">
        <v>0</v>
      </c>
    </row>
    <row r="325" spans="1:16" x14ac:dyDescent="0.25">
      <c r="A325" s="183" t="s">
        <v>947</v>
      </c>
      <c r="B325" s="184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3" t="s">
        <v>970</v>
      </c>
      <c r="B337" s="18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5" t="s">
        <v>976</v>
      </c>
      <c r="B341" s="186"/>
      <c r="C341" s="32">
        <v>4819</v>
      </c>
      <c r="D341" s="32">
        <v>4474</v>
      </c>
      <c r="E341" s="33">
        <v>7.7112203844434499E-2</v>
      </c>
      <c r="F341" s="32">
        <v>452</v>
      </c>
      <c r="G341" s="32">
        <v>313</v>
      </c>
      <c r="H341" s="32">
        <v>673</v>
      </c>
      <c r="I341" s="32">
        <v>447</v>
      </c>
      <c r="J341" s="32">
        <v>4</v>
      </c>
      <c r="K341" s="32">
        <v>7</v>
      </c>
      <c r="L341" s="32">
        <v>5</v>
      </c>
      <c r="M341" s="32">
        <v>3</v>
      </c>
      <c r="N341" s="32">
        <v>21</v>
      </c>
      <c r="O341" s="32">
        <v>5</v>
      </c>
      <c r="P341" s="32">
        <v>860</v>
      </c>
    </row>
  </sheetData>
  <sheetProtection algorithmName="SHA-512" hashValue="wO05fy/yv8OJ+roXErZXnKix30rEQNRntu0jhmHCYKmXZSc/Z3OQ3+BO0KmGc/10ZDpIC18c/tVVkra/N6ffvg==" saltValue="DIk3LtDi0wGgJIxPP3WLu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3"/>
    </row>
    <row r="6" spans="1:3" x14ac:dyDescent="0.25">
      <c r="A6" s="178"/>
      <c r="B6" s="13" t="s">
        <v>354</v>
      </c>
      <c r="C6" s="24">
        <v>27</v>
      </c>
    </row>
    <row r="7" spans="1:3" x14ac:dyDescent="0.25">
      <c r="A7" s="178"/>
      <c r="B7" s="13" t="s">
        <v>981</v>
      </c>
      <c r="C7" s="24">
        <v>1</v>
      </c>
    </row>
    <row r="8" spans="1:3" x14ac:dyDescent="0.25">
      <c r="A8" s="178"/>
      <c r="B8" s="13" t="s">
        <v>982</v>
      </c>
      <c r="C8" s="24">
        <v>4</v>
      </c>
    </row>
    <row r="9" spans="1:3" x14ac:dyDescent="0.25">
      <c r="A9" s="178"/>
      <c r="B9" s="13" t="s">
        <v>983</v>
      </c>
      <c r="C9" s="24">
        <v>4</v>
      </c>
    </row>
    <row r="10" spans="1:3" x14ac:dyDescent="0.25">
      <c r="A10" s="178"/>
      <c r="B10" s="13" t="s">
        <v>984</v>
      </c>
      <c r="C10" s="24">
        <v>9</v>
      </c>
    </row>
    <row r="11" spans="1:3" x14ac:dyDescent="0.25">
      <c r="A11" s="178"/>
      <c r="B11" s="13" t="s">
        <v>985</v>
      </c>
      <c r="C11" s="24">
        <v>16</v>
      </c>
    </row>
    <row r="12" spans="1:3" x14ac:dyDescent="0.25">
      <c r="A12" s="178"/>
      <c r="B12" s="13" t="s">
        <v>538</v>
      </c>
      <c r="C12" s="24">
        <v>19</v>
      </c>
    </row>
    <row r="13" spans="1:3" x14ac:dyDescent="0.25">
      <c r="A13" s="178"/>
      <c r="B13" s="13" t="s">
        <v>986</v>
      </c>
      <c r="C13" s="24">
        <v>2</v>
      </c>
    </row>
    <row r="14" spans="1:3" x14ac:dyDescent="0.25">
      <c r="A14" s="178"/>
      <c r="B14" s="13" t="s">
        <v>987</v>
      </c>
      <c r="C14" s="24">
        <v>0</v>
      </c>
    </row>
    <row r="15" spans="1:3" x14ac:dyDescent="0.25">
      <c r="A15" s="178"/>
      <c r="B15" s="13" t="s">
        <v>671</v>
      </c>
      <c r="C15" s="24">
        <v>0</v>
      </c>
    </row>
    <row r="16" spans="1:3" x14ac:dyDescent="0.25">
      <c r="A16" s="178"/>
      <c r="B16" s="13" t="s">
        <v>988</v>
      </c>
      <c r="C16" s="24">
        <v>5</v>
      </c>
    </row>
    <row r="17" spans="1:3" x14ac:dyDescent="0.25">
      <c r="A17" s="178"/>
      <c r="B17" s="13" t="s">
        <v>989</v>
      </c>
      <c r="C17" s="24">
        <v>14</v>
      </c>
    </row>
    <row r="18" spans="1:3" x14ac:dyDescent="0.25">
      <c r="A18" s="178"/>
      <c r="B18" s="13" t="s">
        <v>990</v>
      </c>
      <c r="C18" s="24">
        <v>2</v>
      </c>
    </row>
    <row r="19" spans="1:3" x14ac:dyDescent="0.25">
      <c r="A19" s="179"/>
      <c r="B19" s="13" t="s">
        <v>110</v>
      </c>
      <c r="C19" s="24">
        <v>31</v>
      </c>
    </row>
    <row r="20" spans="1:3" x14ac:dyDescent="0.25">
      <c r="A20" s="177" t="s">
        <v>991</v>
      </c>
      <c r="B20" s="13" t="s">
        <v>992</v>
      </c>
      <c r="C20" s="24">
        <v>0</v>
      </c>
    </row>
    <row r="21" spans="1:3" x14ac:dyDescent="0.25">
      <c r="A21" s="179"/>
      <c r="B21" s="13" t="s">
        <v>993</v>
      </c>
      <c r="C21" s="24">
        <v>0</v>
      </c>
    </row>
    <row r="22" spans="1:3" x14ac:dyDescent="0.25">
      <c r="A22" s="177" t="s">
        <v>994</v>
      </c>
      <c r="B22" s="13" t="s">
        <v>995</v>
      </c>
      <c r="C22" s="24">
        <v>0</v>
      </c>
    </row>
    <row r="23" spans="1:3" x14ac:dyDescent="0.25">
      <c r="A23" s="178"/>
      <c r="B23" s="13" t="s">
        <v>996</v>
      </c>
      <c r="C23" s="24">
        <v>0</v>
      </c>
    </row>
    <row r="24" spans="1:3" x14ac:dyDescent="0.25">
      <c r="A24" s="179"/>
      <c r="B24" s="13" t="s">
        <v>997</v>
      </c>
      <c r="C24" s="24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/>
    </row>
    <row r="29" spans="1:3" x14ac:dyDescent="0.25">
      <c r="A29" s="177" t="s">
        <v>316</v>
      </c>
      <c r="B29" s="13" t="s">
        <v>1000</v>
      </c>
      <c r="C29" s="24">
        <v>1</v>
      </c>
    </row>
    <row r="30" spans="1:3" x14ac:dyDescent="0.25">
      <c r="A30" s="178"/>
      <c r="B30" s="13" t="s">
        <v>1001</v>
      </c>
      <c r="C30" s="24">
        <v>3</v>
      </c>
    </row>
    <row r="31" spans="1:3" x14ac:dyDescent="0.25">
      <c r="A31" s="178"/>
      <c r="B31" s="13" t="s">
        <v>1002</v>
      </c>
      <c r="C31" s="24">
        <v>0</v>
      </c>
    </row>
    <row r="32" spans="1:3" x14ac:dyDescent="0.25">
      <c r="A32" s="179"/>
      <c r="B32" s="13" t="s">
        <v>1003</v>
      </c>
      <c r="C32" s="24">
        <v>1</v>
      </c>
    </row>
    <row r="33" spans="1:3" x14ac:dyDescent="0.25">
      <c r="A33" s="12" t="s">
        <v>1004</v>
      </c>
      <c r="B33" s="17"/>
      <c r="C33" s="24">
        <v>3</v>
      </c>
    </row>
    <row r="34" spans="1:3" x14ac:dyDescent="0.25">
      <c r="A34" s="12" t="s">
        <v>1005</v>
      </c>
      <c r="B34" s="17"/>
      <c r="C34" s="24">
        <v>13</v>
      </c>
    </row>
    <row r="35" spans="1:3" x14ac:dyDescent="0.25">
      <c r="A35" s="12" t="s">
        <v>1006</v>
      </c>
      <c r="B35" s="17"/>
      <c r="C35" s="24">
        <v>18</v>
      </c>
    </row>
    <row r="36" spans="1:3" x14ac:dyDescent="0.25">
      <c r="A36" s="12" t="s">
        <v>1007</v>
      </c>
      <c r="B36" s="17"/>
      <c r="C36" s="24">
        <v>0</v>
      </c>
    </row>
    <row r="37" spans="1:3" x14ac:dyDescent="0.25">
      <c r="A37" s="12" t="s">
        <v>1008</v>
      </c>
      <c r="B37" s="17"/>
      <c r="C37" s="24">
        <v>2</v>
      </c>
    </row>
    <row r="38" spans="1:3" x14ac:dyDescent="0.25">
      <c r="A38" s="12" t="s">
        <v>1009</v>
      </c>
      <c r="B38" s="17"/>
      <c r="C38" s="24">
        <v>5</v>
      </c>
    </row>
    <row r="39" spans="1:3" x14ac:dyDescent="0.25">
      <c r="A39" s="12" t="s">
        <v>997</v>
      </c>
      <c r="B39" s="17"/>
      <c r="C39" s="24">
        <v>26</v>
      </c>
    </row>
    <row r="40" spans="1:3" x14ac:dyDescent="0.25">
      <c r="A40" s="177" t="s">
        <v>1010</v>
      </c>
      <c r="B40" s="13" t="s">
        <v>1011</v>
      </c>
      <c r="C40" s="23"/>
    </row>
    <row r="41" spans="1:3" x14ac:dyDescent="0.25">
      <c r="A41" s="178"/>
      <c r="B41" s="13" t="s">
        <v>1012</v>
      </c>
      <c r="C41" s="23"/>
    </row>
    <row r="42" spans="1:3" x14ac:dyDescent="0.25">
      <c r="A42" s="178"/>
      <c r="B42" s="13" t="s">
        <v>1013</v>
      </c>
      <c r="C42" s="23"/>
    </row>
    <row r="43" spans="1:3" x14ac:dyDescent="0.25">
      <c r="A43" s="178"/>
      <c r="B43" s="13" t="s">
        <v>1014</v>
      </c>
      <c r="C43" s="23"/>
    </row>
    <row r="44" spans="1:3" x14ac:dyDescent="0.25">
      <c r="A44" s="179"/>
      <c r="B44" s="13" t="s">
        <v>1015</v>
      </c>
      <c r="C44" s="23"/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12</v>
      </c>
    </row>
    <row r="49" spans="1:3" x14ac:dyDescent="0.25">
      <c r="A49" s="177" t="s">
        <v>80</v>
      </c>
      <c r="B49" s="13" t="s">
        <v>1017</v>
      </c>
      <c r="C49" s="24">
        <v>4</v>
      </c>
    </row>
    <row r="50" spans="1:3" x14ac:dyDescent="0.25">
      <c r="A50" s="179"/>
      <c r="B50" s="13" t="s">
        <v>1018</v>
      </c>
      <c r="C50" s="24">
        <v>60</v>
      </c>
    </row>
    <row r="51" spans="1:3" x14ac:dyDescent="0.25">
      <c r="A51" s="177" t="s">
        <v>1019</v>
      </c>
      <c r="B51" s="13" t="s">
        <v>1020</v>
      </c>
      <c r="C51" s="23"/>
    </row>
    <row r="52" spans="1:3" x14ac:dyDescent="0.25">
      <c r="A52" s="179"/>
      <c r="B52" s="13" t="s">
        <v>1021</v>
      </c>
      <c r="C52" s="23"/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4">
        <v>241</v>
      </c>
    </row>
    <row r="57" spans="1:3" x14ac:dyDescent="0.25">
      <c r="A57" s="178"/>
      <c r="B57" s="13" t="s">
        <v>1023</v>
      </c>
      <c r="C57" s="24">
        <v>35</v>
      </c>
    </row>
    <row r="58" spans="1:3" x14ac:dyDescent="0.25">
      <c r="A58" s="178"/>
      <c r="B58" s="13" t="s">
        <v>1024</v>
      </c>
      <c r="C58" s="24">
        <v>2</v>
      </c>
    </row>
    <row r="59" spans="1:3" x14ac:dyDescent="0.25">
      <c r="A59" s="178"/>
      <c r="B59" s="13" t="s">
        <v>1025</v>
      </c>
      <c r="C59" s="24">
        <v>67</v>
      </c>
    </row>
    <row r="60" spans="1:3" x14ac:dyDescent="0.25">
      <c r="A60" s="179"/>
      <c r="B60" s="13" t="s">
        <v>1026</v>
      </c>
      <c r="C60" s="24">
        <v>2</v>
      </c>
    </row>
    <row r="61" spans="1:3" x14ac:dyDescent="0.25">
      <c r="A61" s="177" t="s">
        <v>1027</v>
      </c>
      <c r="B61" s="13" t="s">
        <v>1028</v>
      </c>
      <c r="C61" s="24">
        <v>134</v>
      </c>
    </row>
    <row r="62" spans="1:3" x14ac:dyDescent="0.25">
      <c r="A62" s="178"/>
      <c r="B62" s="13" t="s">
        <v>1029</v>
      </c>
      <c r="C62" s="24">
        <v>4</v>
      </c>
    </row>
    <row r="63" spans="1:3" x14ac:dyDescent="0.25">
      <c r="A63" s="178"/>
      <c r="B63" s="13" t="s">
        <v>1030</v>
      </c>
      <c r="C63" s="23"/>
    </row>
    <row r="64" spans="1:3" x14ac:dyDescent="0.25">
      <c r="A64" s="178"/>
      <c r="B64" s="13" t="s">
        <v>1031</v>
      </c>
      <c r="C64" s="24">
        <v>50</v>
      </c>
    </row>
    <row r="65" spans="1:3" x14ac:dyDescent="0.25">
      <c r="A65" s="179"/>
      <c r="B65" s="13" t="s">
        <v>1026</v>
      </c>
      <c r="C65" s="24">
        <v>64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24</v>
      </c>
    </row>
    <row r="70" spans="1:3" ht="22.5" x14ac:dyDescent="0.25">
      <c r="A70" s="12" t="s">
        <v>1034</v>
      </c>
      <c r="B70" s="17"/>
      <c r="C70" s="24">
        <v>10</v>
      </c>
    </row>
    <row r="71" spans="1:3" ht="22.5" x14ac:dyDescent="0.25">
      <c r="A71" s="12" t="s">
        <v>1035</v>
      </c>
      <c r="B71" s="17"/>
      <c r="C71" s="24">
        <v>66</v>
      </c>
    </row>
    <row r="72" spans="1:3" x14ac:dyDescent="0.25">
      <c r="A72" s="177" t="s">
        <v>1036</v>
      </c>
      <c r="B72" s="13" t="s">
        <v>1037</v>
      </c>
      <c r="C72" s="23"/>
    </row>
    <row r="73" spans="1:3" x14ac:dyDescent="0.25">
      <c r="A73" s="179"/>
      <c r="B73" s="13" t="s">
        <v>1038</v>
      </c>
      <c r="C73" s="24">
        <v>1</v>
      </c>
    </row>
    <row r="74" spans="1:3" x14ac:dyDescent="0.25">
      <c r="A74" s="12" t="s">
        <v>1039</v>
      </c>
      <c r="B74" s="17"/>
      <c r="C74" s="23"/>
    </row>
    <row r="75" spans="1:3" x14ac:dyDescent="0.25">
      <c r="A75" s="12" t="s">
        <v>1040</v>
      </c>
      <c r="B75" s="17"/>
      <c r="C75" s="23"/>
    </row>
    <row r="76" spans="1:3" ht="22.5" x14ac:dyDescent="0.25">
      <c r="A76" s="12" t="s">
        <v>1041</v>
      </c>
      <c r="B76" s="17"/>
      <c r="C76" s="23"/>
    </row>
    <row r="77" spans="1:3" x14ac:dyDescent="0.25">
      <c r="A77" s="12" t="s">
        <v>1042</v>
      </c>
      <c r="B77" s="17"/>
      <c r="C77" s="23"/>
    </row>
    <row r="78" spans="1:3" x14ac:dyDescent="0.25">
      <c r="A78" s="12" t="s">
        <v>1043</v>
      </c>
      <c r="B78" s="17"/>
      <c r="C78" s="23"/>
    </row>
    <row r="79" spans="1:3" x14ac:dyDescent="0.25">
      <c r="A79" s="12" t="s">
        <v>1044</v>
      </c>
      <c r="B79" s="17"/>
      <c r="C79" s="23"/>
    </row>
  </sheetData>
  <sheetProtection algorithmName="SHA-512" hashValue="8JI4STFUW1agBQK2I2bDUwjBdsv1V0kWASHzGB1gXT2izJepSxKqseT1PINakGkwT6NIWZ/CAfqbLCbFYs+jqA==" saltValue="dcQGN0g1+RjRt0cPMydrk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0</v>
      </c>
    </row>
    <row r="6" spans="1:3" x14ac:dyDescent="0.25">
      <c r="A6" s="190"/>
      <c r="B6" s="39" t="s">
        <v>325</v>
      </c>
      <c r="C6" s="40">
        <v>15</v>
      </c>
    </row>
    <row r="7" spans="1:3" x14ac:dyDescent="0.25">
      <c r="A7" s="190"/>
      <c r="B7" s="39" t="s">
        <v>1049</v>
      </c>
      <c r="C7" s="40">
        <v>18</v>
      </c>
    </row>
    <row r="8" spans="1:3" x14ac:dyDescent="0.25">
      <c r="A8" s="190"/>
      <c r="B8" s="39" t="s">
        <v>1050</v>
      </c>
      <c r="C8" s="40">
        <v>0</v>
      </c>
    </row>
    <row r="9" spans="1:3" x14ac:dyDescent="0.25">
      <c r="A9" s="190"/>
      <c r="B9" s="39" t="s">
        <v>1051</v>
      </c>
      <c r="C9" s="40">
        <v>0</v>
      </c>
    </row>
    <row r="10" spans="1:3" x14ac:dyDescent="0.25">
      <c r="A10" s="190"/>
      <c r="B10" s="39" t="s">
        <v>1052</v>
      </c>
      <c r="C10" s="40">
        <v>0</v>
      </c>
    </row>
    <row r="11" spans="1:3" x14ac:dyDescent="0.25">
      <c r="A11" s="191"/>
      <c r="B11" s="39" t="s">
        <v>1053</v>
      </c>
      <c r="C11" s="40">
        <v>0</v>
      </c>
    </row>
    <row r="12" spans="1:3" x14ac:dyDescent="0.25">
      <c r="A12" s="189" t="s">
        <v>1054</v>
      </c>
      <c r="B12" s="39" t="s">
        <v>64</v>
      </c>
      <c r="C12" s="40">
        <v>18</v>
      </c>
    </row>
    <row r="13" spans="1:3" x14ac:dyDescent="0.25">
      <c r="A13" s="190"/>
      <c r="B13" s="39" t="s">
        <v>1055</v>
      </c>
      <c r="C13" s="40">
        <v>0</v>
      </c>
    </row>
    <row r="14" spans="1:3" x14ac:dyDescent="0.25">
      <c r="A14" s="190"/>
      <c r="B14" s="39" t="s">
        <v>1056</v>
      </c>
      <c r="C14" s="40">
        <v>3</v>
      </c>
    </row>
    <row r="15" spans="1:3" x14ac:dyDescent="0.25">
      <c r="A15" s="191"/>
      <c r="B15" s="39" t="s">
        <v>1057</v>
      </c>
      <c r="C15" s="40">
        <v>5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2</v>
      </c>
    </row>
    <row r="20" spans="1:3" x14ac:dyDescent="0.25">
      <c r="A20" s="38" t="s">
        <v>1060</v>
      </c>
      <c r="B20" s="41"/>
      <c r="C20" s="40">
        <v>0</v>
      </c>
    </row>
    <row r="21" spans="1:3" x14ac:dyDescent="0.25">
      <c r="A21" s="38" t="s">
        <v>1061</v>
      </c>
      <c r="B21" s="41"/>
      <c r="C21" s="40">
        <v>1</v>
      </c>
    </row>
    <row r="22" spans="1:3" x14ac:dyDescent="0.25">
      <c r="A22" s="38" t="s">
        <v>1062</v>
      </c>
      <c r="B22" s="41"/>
      <c r="C22" s="40">
        <v>2</v>
      </c>
    </row>
    <row r="23" spans="1:3" x14ac:dyDescent="0.25">
      <c r="A23" s="38" t="s">
        <v>1063</v>
      </c>
      <c r="B23" s="41"/>
      <c r="C23" s="40">
        <v>11</v>
      </c>
    </row>
    <row r="24" spans="1:3" x14ac:dyDescent="0.25">
      <c r="A24" s="38" t="s">
        <v>1064</v>
      </c>
      <c r="B24" s="41"/>
      <c r="C24" s="40">
        <v>6</v>
      </c>
    </row>
    <row r="25" spans="1:3" x14ac:dyDescent="0.25">
      <c r="A25" s="38" t="s">
        <v>1065</v>
      </c>
      <c r="B25" s="41"/>
      <c r="C25" s="40">
        <v>0</v>
      </c>
    </row>
    <row r="26" spans="1:3" x14ac:dyDescent="0.25">
      <c r="A26" s="38" t="s">
        <v>1066</v>
      </c>
      <c r="B26" s="41"/>
      <c r="C26" s="40">
        <v>1</v>
      </c>
    </row>
    <row r="27" spans="1:3" x14ac:dyDescent="0.25">
      <c r="A27" s="38" t="s">
        <v>1067</v>
      </c>
      <c r="B27" s="41"/>
      <c r="C27" s="40">
        <v>6</v>
      </c>
    </row>
    <row r="28" spans="1:3" x14ac:dyDescent="0.25">
      <c r="A28" s="38" t="s">
        <v>1068</v>
      </c>
      <c r="B28" s="41"/>
      <c r="C28" s="40">
        <v>0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23"/>
    </row>
    <row r="33" spans="1:6" x14ac:dyDescent="0.25">
      <c r="A33" s="38" t="s">
        <v>1071</v>
      </c>
      <c r="B33" s="41"/>
      <c r="C33" s="23"/>
    </row>
    <row r="34" spans="1:6" x14ac:dyDescent="0.25">
      <c r="A34" s="38" t="s">
        <v>1072</v>
      </c>
      <c r="B34" s="41"/>
      <c r="C34" s="40">
        <v>1</v>
      </c>
    </row>
    <row r="35" spans="1:6" x14ac:dyDescent="0.25">
      <c r="A35" s="38" t="s">
        <v>1073</v>
      </c>
      <c r="B35" s="41"/>
      <c r="C35" s="40">
        <v>1</v>
      </c>
    </row>
    <row r="36" spans="1:6" x14ac:dyDescent="0.25">
      <c r="A36" s="38" t="s">
        <v>1074</v>
      </c>
      <c r="B36" s="41"/>
      <c r="C36" s="23"/>
    </row>
    <row r="37" spans="1:6" x14ac:dyDescent="0.25">
      <c r="A37" s="38" t="s">
        <v>1075</v>
      </c>
      <c r="B37" s="41"/>
      <c r="C37" s="40">
        <v>1</v>
      </c>
    </row>
    <row r="38" spans="1:6" x14ac:dyDescent="0.25">
      <c r="A38" s="38" t="s">
        <v>1076</v>
      </c>
      <c r="B38" s="41"/>
      <c r="C38" s="23"/>
    </row>
    <row r="39" spans="1:6" x14ac:dyDescent="0.25">
      <c r="A39" s="38" t="s">
        <v>1077</v>
      </c>
      <c r="B39" s="41"/>
      <c r="C39" s="23"/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23"/>
    </row>
    <row r="44" spans="1:6" x14ac:dyDescent="0.25">
      <c r="A44" s="38" t="s">
        <v>113</v>
      </c>
      <c r="B44" s="41"/>
      <c r="C44" s="23"/>
    </row>
    <row r="45" spans="1:6" x14ac:dyDescent="0.25">
      <c r="A45" s="38" t="s">
        <v>1079</v>
      </c>
      <c r="B45" s="41"/>
      <c r="C45" s="23"/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18"/>
      <c r="D48" s="18"/>
      <c r="E48" s="18"/>
      <c r="F48" s="23"/>
    </row>
    <row r="49" spans="1:6" x14ac:dyDescent="0.25">
      <c r="A49" s="193"/>
      <c r="B49" s="43" t="s">
        <v>1083</v>
      </c>
      <c r="C49" s="18"/>
      <c r="D49" s="18"/>
      <c r="E49" s="18"/>
      <c r="F49" s="23"/>
    </row>
    <row r="50" spans="1:6" x14ac:dyDescent="0.25">
      <c r="A50" s="193"/>
      <c r="B50" s="43" t="s">
        <v>1084</v>
      </c>
      <c r="C50" s="18"/>
      <c r="D50" s="18"/>
      <c r="E50" s="18"/>
      <c r="F50" s="23"/>
    </row>
    <row r="51" spans="1:6" x14ac:dyDescent="0.25">
      <c r="A51" s="193"/>
      <c r="B51" s="43" t="s">
        <v>1085</v>
      </c>
      <c r="C51" s="18"/>
      <c r="D51" s="18"/>
      <c r="E51" s="18"/>
      <c r="F51" s="23"/>
    </row>
    <row r="52" spans="1:6" x14ac:dyDescent="0.25">
      <c r="A52" s="193"/>
      <c r="B52" s="43" t="s">
        <v>354</v>
      </c>
      <c r="C52" s="44">
        <v>1</v>
      </c>
      <c r="D52" s="44">
        <v>4</v>
      </c>
      <c r="E52" s="44">
        <v>0</v>
      </c>
      <c r="F52" s="40">
        <v>0</v>
      </c>
    </row>
    <row r="53" spans="1:6" x14ac:dyDescent="0.25">
      <c r="A53" s="193"/>
      <c r="B53" s="43" t="s">
        <v>1086</v>
      </c>
      <c r="C53" s="44">
        <v>0</v>
      </c>
      <c r="D53" s="44">
        <v>5</v>
      </c>
      <c r="E53" s="44">
        <v>0</v>
      </c>
      <c r="F53" s="40">
        <v>0</v>
      </c>
    </row>
    <row r="54" spans="1:6" x14ac:dyDescent="0.25">
      <c r="A54" s="193"/>
      <c r="B54" s="43" t="s">
        <v>1087</v>
      </c>
      <c r="C54" s="44">
        <v>4</v>
      </c>
      <c r="D54" s="44">
        <v>4</v>
      </c>
      <c r="E54" s="44">
        <v>0</v>
      </c>
      <c r="F54" s="40">
        <v>0</v>
      </c>
    </row>
    <row r="55" spans="1:6" x14ac:dyDescent="0.25">
      <c r="A55" s="193"/>
      <c r="B55" s="43" t="s">
        <v>1088</v>
      </c>
      <c r="C55" s="18"/>
      <c r="D55" s="18"/>
      <c r="E55" s="18"/>
      <c r="F55" s="23"/>
    </row>
    <row r="56" spans="1:6" x14ac:dyDescent="0.25">
      <c r="A56" s="193"/>
      <c r="B56" s="43" t="s">
        <v>1089</v>
      </c>
      <c r="C56" s="18"/>
      <c r="D56" s="18"/>
      <c r="E56" s="18"/>
      <c r="F56" s="23"/>
    </row>
    <row r="57" spans="1:6" x14ac:dyDescent="0.25">
      <c r="A57" s="193"/>
      <c r="B57" s="43" t="s">
        <v>1090</v>
      </c>
      <c r="C57" s="44">
        <v>0</v>
      </c>
      <c r="D57" s="44">
        <v>1</v>
      </c>
      <c r="E57" s="44">
        <v>0</v>
      </c>
      <c r="F57" s="40">
        <v>0</v>
      </c>
    </row>
    <row r="58" spans="1:6" x14ac:dyDescent="0.25">
      <c r="A58" s="193"/>
      <c r="B58" s="43" t="s">
        <v>1091</v>
      </c>
      <c r="C58" s="18"/>
      <c r="D58" s="18"/>
      <c r="E58" s="18"/>
      <c r="F58" s="23"/>
    </row>
    <row r="59" spans="1:6" x14ac:dyDescent="0.25">
      <c r="A59" s="193"/>
      <c r="B59" s="43" t="s">
        <v>1092</v>
      </c>
      <c r="C59" s="18"/>
      <c r="D59" s="18"/>
      <c r="E59" s="18"/>
      <c r="F59" s="23"/>
    </row>
    <row r="60" spans="1:6" x14ac:dyDescent="0.25">
      <c r="A60" s="193"/>
      <c r="B60" s="43" t="s">
        <v>425</v>
      </c>
      <c r="C60" s="18"/>
      <c r="D60" s="18"/>
      <c r="E60" s="18"/>
      <c r="F60" s="23"/>
    </row>
    <row r="61" spans="1:6" x14ac:dyDescent="0.25">
      <c r="A61" s="193"/>
      <c r="B61" s="43" t="s">
        <v>1093</v>
      </c>
      <c r="C61" s="18"/>
      <c r="D61" s="18"/>
      <c r="E61" s="18"/>
      <c r="F61" s="23"/>
    </row>
    <row r="62" spans="1:6" x14ac:dyDescent="0.25">
      <c r="A62" s="193"/>
      <c r="B62" s="43" t="s">
        <v>1094</v>
      </c>
      <c r="C62" s="18"/>
      <c r="D62" s="18"/>
      <c r="E62" s="18"/>
      <c r="F62" s="23"/>
    </row>
    <row r="63" spans="1:6" x14ac:dyDescent="0.25">
      <c r="A63" s="193"/>
      <c r="B63" s="43" t="s">
        <v>1095</v>
      </c>
      <c r="C63" s="18"/>
      <c r="D63" s="18"/>
      <c r="E63" s="18"/>
      <c r="F63" s="23"/>
    </row>
    <row r="64" spans="1:6" x14ac:dyDescent="0.25">
      <c r="A64" s="193"/>
      <c r="B64" s="43" t="s">
        <v>1096</v>
      </c>
      <c r="C64" s="44">
        <v>0</v>
      </c>
      <c r="D64" s="44">
        <v>0</v>
      </c>
      <c r="E64" s="44">
        <v>1</v>
      </c>
      <c r="F64" s="40">
        <v>0</v>
      </c>
    </row>
    <row r="65" spans="1:6" x14ac:dyDescent="0.25">
      <c r="A65" s="193"/>
      <c r="B65" s="43" t="s">
        <v>1097</v>
      </c>
      <c r="C65" s="44">
        <v>0</v>
      </c>
      <c r="D65" s="44">
        <v>1</v>
      </c>
      <c r="E65" s="44">
        <v>0</v>
      </c>
      <c r="F65" s="40">
        <v>0</v>
      </c>
    </row>
    <row r="66" spans="1:6" x14ac:dyDescent="0.25">
      <c r="A66" s="194"/>
      <c r="B66" s="43" t="s">
        <v>1098</v>
      </c>
      <c r="C66" s="18"/>
      <c r="D66" s="18"/>
      <c r="E66" s="18"/>
      <c r="F66" s="23"/>
    </row>
    <row r="67" spans="1:6" x14ac:dyDescent="0.25">
      <c r="A67" s="187" t="s">
        <v>1099</v>
      </c>
      <c r="B67" s="188"/>
      <c r="C67" s="45">
        <v>5</v>
      </c>
      <c r="D67" s="45">
        <v>15</v>
      </c>
      <c r="E67" s="45">
        <v>1</v>
      </c>
      <c r="F67" s="45">
        <v>0</v>
      </c>
    </row>
    <row r="68" spans="1:6" x14ac:dyDescent="0.25">
      <c r="A68" s="192" t="s">
        <v>994</v>
      </c>
      <c r="B68" s="43" t="s">
        <v>1100</v>
      </c>
      <c r="C68" s="18"/>
      <c r="D68" s="18"/>
      <c r="E68" s="18"/>
      <c r="F68" s="23"/>
    </row>
    <row r="69" spans="1:6" x14ac:dyDescent="0.25">
      <c r="A69" s="193"/>
      <c r="B69" s="43" t="s">
        <v>1101</v>
      </c>
      <c r="C69" s="18"/>
      <c r="D69" s="18"/>
      <c r="E69" s="18"/>
      <c r="F69" s="23"/>
    </row>
    <row r="70" spans="1:6" x14ac:dyDescent="0.25">
      <c r="A70" s="194"/>
      <c r="B70" s="43" t="s">
        <v>110</v>
      </c>
      <c r="C70" s="18"/>
      <c r="D70" s="18"/>
      <c r="E70" s="18"/>
      <c r="F70" s="23"/>
    </row>
    <row r="71" spans="1:6" x14ac:dyDescent="0.25">
      <c r="A71" s="187" t="s">
        <v>1102</v>
      </c>
      <c r="B71" s="188"/>
      <c r="C71" s="46"/>
      <c r="D71" s="46"/>
      <c r="E71" s="46"/>
      <c r="F71" s="46"/>
    </row>
  </sheetData>
  <sheetProtection algorithmName="SHA-512" hashValue="eL2t+iQyIiCyaF+wm26FLF0PMpNmxbpO3bRTXKUAjIeYd4LxM9sb1FLuZcEy+enAorINSJRQJdB5TetVyGT90g==" saltValue="aOw4R2zflUx40k8wFl/fF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7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4">
        <v>112</v>
      </c>
    </row>
    <row r="6" spans="1:3" x14ac:dyDescent="0.25">
      <c r="A6" s="175"/>
      <c r="B6" s="13" t="s">
        <v>1048</v>
      </c>
      <c r="C6" s="24">
        <v>77</v>
      </c>
    </row>
    <row r="7" spans="1:3" x14ac:dyDescent="0.25">
      <c r="A7" s="175"/>
      <c r="B7" s="13" t="s">
        <v>1107</v>
      </c>
      <c r="C7" s="24">
        <v>130</v>
      </c>
    </row>
    <row r="8" spans="1:3" x14ac:dyDescent="0.25">
      <c r="A8" s="175"/>
      <c r="B8" s="13" t="s">
        <v>1108</v>
      </c>
      <c r="C8" s="24">
        <v>109</v>
      </c>
    </row>
    <row r="9" spans="1:3" x14ac:dyDescent="0.25">
      <c r="A9" s="175"/>
      <c r="B9" s="13" t="s">
        <v>1050</v>
      </c>
      <c r="C9" s="24">
        <v>0</v>
      </c>
    </row>
    <row r="10" spans="1:3" x14ac:dyDescent="0.25">
      <c r="A10" s="175"/>
      <c r="B10" s="13" t="s">
        <v>1051</v>
      </c>
      <c r="C10" s="24">
        <v>1</v>
      </c>
    </row>
    <row r="11" spans="1:3" x14ac:dyDescent="0.25">
      <c r="A11" s="175"/>
      <c r="B11" s="13" t="s">
        <v>1109</v>
      </c>
      <c r="C11" s="24">
        <v>0</v>
      </c>
    </row>
    <row r="12" spans="1:3" x14ac:dyDescent="0.25">
      <c r="A12" s="176"/>
      <c r="B12" s="13" t="s">
        <v>1110</v>
      </c>
      <c r="C12" s="24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7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153</v>
      </c>
    </row>
    <row r="17" spans="1:3" x14ac:dyDescent="0.25">
      <c r="A17" s="22" t="s">
        <v>1113</v>
      </c>
      <c r="B17" s="17"/>
      <c r="C17" s="24">
        <v>38</v>
      </c>
    </row>
    <row r="18" spans="1:3" x14ac:dyDescent="0.25">
      <c r="A18" s="22" t="s">
        <v>1114</v>
      </c>
      <c r="B18" s="17"/>
      <c r="C18" s="24">
        <v>27</v>
      </c>
    </row>
    <row r="19" spans="1:3" x14ac:dyDescent="0.25">
      <c r="A19" s="22" t="s">
        <v>1115</v>
      </c>
      <c r="B19" s="17"/>
      <c r="C19" s="24">
        <v>50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7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0</v>
      </c>
    </row>
    <row r="24" spans="1:3" x14ac:dyDescent="0.25">
      <c r="A24" s="22" t="s">
        <v>1118</v>
      </c>
      <c r="B24" s="17"/>
      <c r="C24" s="24">
        <v>9</v>
      </c>
    </row>
    <row r="25" spans="1:3" x14ac:dyDescent="0.25">
      <c r="A25" s="22" t="s">
        <v>1119</v>
      </c>
      <c r="B25" s="17"/>
      <c r="C25" s="24">
        <v>0</v>
      </c>
    </row>
    <row r="26" spans="1:3" x14ac:dyDescent="0.25">
      <c r="A26" s="22" t="s">
        <v>1120</v>
      </c>
      <c r="B26" s="17"/>
      <c r="C26" s="24">
        <v>0</v>
      </c>
    </row>
    <row r="27" spans="1:3" x14ac:dyDescent="0.25">
      <c r="A27" s="22" t="s">
        <v>1121</v>
      </c>
      <c r="B27" s="17"/>
      <c r="C27" s="24">
        <v>0</v>
      </c>
    </row>
    <row r="28" spans="1:3" x14ac:dyDescent="0.25">
      <c r="A28" s="22" t="s">
        <v>1122</v>
      </c>
      <c r="B28" s="17"/>
      <c r="C28" s="24">
        <v>53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7" t="s">
        <v>14</v>
      </c>
      <c r="C31" s="11" t="s">
        <v>2</v>
      </c>
    </row>
    <row r="32" spans="1:3" x14ac:dyDescent="0.25">
      <c r="A32" s="22" t="s">
        <v>1124</v>
      </c>
      <c r="B32" s="17"/>
      <c r="C32" s="23"/>
    </row>
    <row r="33" spans="1:3" x14ac:dyDescent="0.25">
      <c r="A33" s="22" t="s">
        <v>1125</v>
      </c>
      <c r="B33" s="17"/>
      <c r="C33" s="24">
        <v>1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7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2</v>
      </c>
    </row>
    <row r="38" spans="1:3" x14ac:dyDescent="0.25">
      <c r="A38" s="22" t="s">
        <v>1127</v>
      </c>
      <c r="B38" s="17"/>
      <c r="C38" s="24">
        <v>1</v>
      </c>
    </row>
    <row r="39" spans="1:3" x14ac:dyDescent="0.25">
      <c r="A39" s="22" t="s">
        <v>1128</v>
      </c>
      <c r="B39" s="17"/>
      <c r="C39" s="24">
        <v>106</v>
      </c>
    </row>
    <row r="40" spans="1:3" x14ac:dyDescent="0.25">
      <c r="A40" s="22" t="s">
        <v>1129</v>
      </c>
      <c r="B40" s="17"/>
      <c r="C40" s="24">
        <v>30</v>
      </c>
    </row>
    <row r="41" spans="1:3" x14ac:dyDescent="0.25">
      <c r="A41" s="22" t="s">
        <v>1130</v>
      </c>
      <c r="B41" s="17"/>
      <c r="C41" s="24">
        <v>50</v>
      </c>
    </row>
    <row r="42" spans="1:3" x14ac:dyDescent="0.25">
      <c r="A42" s="22" t="s">
        <v>1131</v>
      </c>
      <c r="B42" s="17"/>
      <c r="C42" s="24">
        <v>19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7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2</v>
      </c>
    </row>
    <row r="47" spans="1:3" x14ac:dyDescent="0.25">
      <c r="A47" s="22" t="s">
        <v>1134</v>
      </c>
      <c r="B47" s="17"/>
      <c r="C47" s="23"/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7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4">
        <v>92</v>
      </c>
    </row>
    <row r="52" spans="1:6" x14ac:dyDescent="0.25">
      <c r="A52" s="175"/>
      <c r="B52" s="13" t="s">
        <v>1138</v>
      </c>
      <c r="C52" s="24">
        <v>54</v>
      </c>
    </row>
    <row r="53" spans="1:6" x14ac:dyDescent="0.25">
      <c r="A53" s="175"/>
      <c r="B53" s="13" t="s">
        <v>1139</v>
      </c>
      <c r="C53" s="24">
        <v>62</v>
      </c>
    </row>
    <row r="54" spans="1:6" x14ac:dyDescent="0.25">
      <c r="A54" s="176"/>
      <c r="B54" s="13" t="s">
        <v>1140</v>
      </c>
      <c r="C54" s="24">
        <v>17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7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0</v>
      </c>
    </row>
    <row r="59" spans="1:6" x14ac:dyDescent="0.25">
      <c r="A59" s="22" t="s">
        <v>113</v>
      </c>
      <c r="B59" s="17"/>
      <c r="C59" s="24">
        <v>0</v>
      </c>
    </row>
    <row r="60" spans="1:6" x14ac:dyDescent="0.25">
      <c r="A60" s="22" t="s">
        <v>1079</v>
      </c>
      <c r="B60" s="17"/>
      <c r="C60" s="24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7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8"/>
      <c r="D63" s="18"/>
      <c r="E63" s="18"/>
      <c r="F63" s="23"/>
    </row>
    <row r="64" spans="1:6" x14ac:dyDescent="0.25">
      <c r="A64" s="175"/>
      <c r="B64" s="13" t="s">
        <v>1083</v>
      </c>
      <c r="C64" s="18"/>
      <c r="D64" s="18"/>
      <c r="E64" s="18"/>
      <c r="F64" s="23"/>
    </row>
    <row r="65" spans="1:6" x14ac:dyDescent="0.25">
      <c r="A65" s="175"/>
      <c r="B65" s="13" t="s">
        <v>1084</v>
      </c>
      <c r="C65" s="18"/>
      <c r="D65" s="18"/>
      <c r="E65" s="18"/>
      <c r="F65" s="23"/>
    </row>
    <row r="66" spans="1:6" x14ac:dyDescent="0.25">
      <c r="A66" s="175"/>
      <c r="B66" s="13" t="s">
        <v>1085</v>
      </c>
      <c r="C66" s="18"/>
      <c r="D66" s="18"/>
      <c r="E66" s="18"/>
      <c r="F66" s="23"/>
    </row>
    <row r="67" spans="1:6" x14ac:dyDescent="0.25">
      <c r="A67" s="175"/>
      <c r="B67" s="13" t="s">
        <v>354</v>
      </c>
      <c r="C67" s="14">
        <v>2</v>
      </c>
      <c r="D67" s="14">
        <v>25</v>
      </c>
      <c r="E67" s="14">
        <v>8</v>
      </c>
      <c r="F67" s="24">
        <v>1</v>
      </c>
    </row>
    <row r="68" spans="1:6" x14ac:dyDescent="0.25">
      <c r="A68" s="175"/>
      <c r="B68" s="13" t="s">
        <v>1141</v>
      </c>
      <c r="C68" s="14">
        <v>97</v>
      </c>
      <c r="D68" s="14">
        <v>48</v>
      </c>
      <c r="E68" s="14">
        <v>14</v>
      </c>
      <c r="F68" s="24">
        <v>10</v>
      </c>
    </row>
    <row r="69" spans="1:6" x14ac:dyDescent="0.25">
      <c r="A69" s="175"/>
      <c r="B69" s="13" t="s">
        <v>1142</v>
      </c>
      <c r="C69" s="14">
        <v>15</v>
      </c>
      <c r="D69" s="14">
        <v>10</v>
      </c>
      <c r="E69" s="14">
        <v>2</v>
      </c>
      <c r="F69" s="24">
        <v>3</v>
      </c>
    </row>
    <row r="70" spans="1:6" x14ac:dyDescent="0.25">
      <c r="A70" s="175"/>
      <c r="B70" s="13" t="s">
        <v>1088</v>
      </c>
      <c r="C70" s="14">
        <v>12</v>
      </c>
      <c r="D70" s="14">
        <v>6</v>
      </c>
      <c r="E70" s="14">
        <v>1</v>
      </c>
      <c r="F70" s="24">
        <v>2</v>
      </c>
    </row>
    <row r="71" spans="1:6" x14ac:dyDescent="0.25">
      <c r="A71" s="175"/>
      <c r="B71" s="13" t="s">
        <v>1143</v>
      </c>
      <c r="C71" s="14">
        <v>0</v>
      </c>
      <c r="D71" s="14">
        <v>1</v>
      </c>
      <c r="E71" s="14">
        <v>0</v>
      </c>
      <c r="F71" s="24">
        <v>0</v>
      </c>
    </row>
    <row r="72" spans="1:6" x14ac:dyDescent="0.25">
      <c r="A72" s="175"/>
      <c r="B72" s="13" t="s">
        <v>1144</v>
      </c>
      <c r="C72" s="14">
        <v>52</v>
      </c>
      <c r="D72" s="14">
        <v>37</v>
      </c>
      <c r="E72" s="14">
        <v>11</v>
      </c>
      <c r="F72" s="24">
        <v>9</v>
      </c>
    </row>
    <row r="73" spans="1:6" x14ac:dyDescent="0.25">
      <c r="A73" s="175"/>
      <c r="B73" s="13" t="s">
        <v>1145</v>
      </c>
      <c r="C73" s="14">
        <v>17</v>
      </c>
      <c r="D73" s="14">
        <v>7</v>
      </c>
      <c r="E73" s="14">
        <v>1</v>
      </c>
      <c r="F73" s="24">
        <v>3</v>
      </c>
    </row>
    <row r="74" spans="1:6" x14ac:dyDescent="0.25">
      <c r="A74" s="175"/>
      <c r="B74" s="13" t="s">
        <v>1092</v>
      </c>
      <c r="C74" s="14">
        <v>0</v>
      </c>
      <c r="D74" s="14">
        <v>1</v>
      </c>
      <c r="E74" s="14">
        <v>0</v>
      </c>
      <c r="F74" s="24">
        <v>0</v>
      </c>
    </row>
    <row r="75" spans="1:6" x14ac:dyDescent="0.25">
      <c r="A75" s="175"/>
      <c r="B75" s="13" t="s">
        <v>425</v>
      </c>
      <c r="C75" s="14">
        <v>0</v>
      </c>
      <c r="D75" s="14">
        <v>0</v>
      </c>
      <c r="E75" s="14">
        <v>0</v>
      </c>
      <c r="F75" s="24">
        <v>0</v>
      </c>
    </row>
    <row r="76" spans="1:6" x14ac:dyDescent="0.25">
      <c r="A76" s="175"/>
      <c r="B76" s="13" t="s">
        <v>1093</v>
      </c>
      <c r="C76" s="14">
        <v>2</v>
      </c>
      <c r="D76" s="14">
        <v>0</v>
      </c>
      <c r="E76" s="14">
        <v>0</v>
      </c>
      <c r="F76" s="24">
        <v>0</v>
      </c>
    </row>
    <row r="77" spans="1:6" x14ac:dyDescent="0.25">
      <c r="A77" s="175"/>
      <c r="B77" s="13" t="s">
        <v>1094</v>
      </c>
      <c r="C77" s="14">
        <v>0</v>
      </c>
      <c r="D77" s="14">
        <v>0</v>
      </c>
      <c r="E77" s="14">
        <v>0</v>
      </c>
      <c r="F77" s="24">
        <v>0</v>
      </c>
    </row>
    <row r="78" spans="1:6" x14ac:dyDescent="0.25">
      <c r="A78" s="175"/>
      <c r="B78" s="13" t="s">
        <v>1095</v>
      </c>
      <c r="C78" s="14">
        <v>2</v>
      </c>
      <c r="D78" s="14">
        <v>1</v>
      </c>
      <c r="E78" s="14">
        <v>0</v>
      </c>
      <c r="F78" s="24">
        <v>0</v>
      </c>
    </row>
    <row r="79" spans="1:6" x14ac:dyDescent="0.25">
      <c r="A79" s="175"/>
      <c r="B79" s="13" t="s">
        <v>1096</v>
      </c>
      <c r="C79" s="14">
        <v>66</v>
      </c>
      <c r="D79" s="14">
        <v>38</v>
      </c>
      <c r="E79" s="14">
        <v>14</v>
      </c>
      <c r="F79" s="24">
        <v>11</v>
      </c>
    </row>
    <row r="80" spans="1:6" x14ac:dyDescent="0.25">
      <c r="A80" s="175"/>
      <c r="B80" s="13" t="s">
        <v>1097</v>
      </c>
      <c r="C80" s="14">
        <v>3</v>
      </c>
      <c r="D80" s="14">
        <v>1</v>
      </c>
      <c r="E80" s="14">
        <v>2</v>
      </c>
      <c r="F80" s="24">
        <v>0</v>
      </c>
    </row>
    <row r="81" spans="1:6" x14ac:dyDescent="0.25">
      <c r="A81" s="176"/>
      <c r="B81" s="13" t="s">
        <v>1098</v>
      </c>
      <c r="C81" s="14">
        <v>4</v>
      </c>
      <c r="D81" s="14">
        <v>3</v>
      </c>
      <c r="E81" s="14">
        <v>0</v>
      </c>
      <c r="F81" s="24">
        <v>0</v>
      </c>
    </row>
    <row r="82" spans="1:6" x14ac:dyDescent="0.25">
      <c r="A82" s="195" t="s">
        <v>1099</v>
      </c>
      <c r="B82" s="196"/>
      <c r="C82" s="32">
        <v>272</v>
      </c>
      <c r="D82" s="32">
        <v>178</v>
      </c>
      <c r="E82" s="32">
        <v>53</v>
      </c>
      <c r="F82" s="32">
        <v>39</v>
      </c>
    </row>
    <row r="83" spans="1:6" x14ac:dyDescent="0.25">
      <c r="A83" s="174" t="s">
        <v>1146</v>
      </c>
      <c r="B83" s="13" t="s">
        <v>1100</v>
      </c>
      <c r="C83" s="14">
        <v>4</v>
      </c>
      <c r="D83" s="14">
        <v>0</v>
      </c>
      <c r="E83" s="14">
        <v>0</v>
      </c>
      <c r="F83" s="24">
        <v>0</v>
      </c>
    </row>
    <row r="84" spans="1:6" x14ac:dyDescent="0.25">
      <c r="A84" s="175"/>
      <c r="B84" s="13" t="s">
        <v>1101</v>
      </c>
      <c r="C84" s="14">
        <v>0</v>
      </c>
      <c r="D84" s="14">
        <v>0</v>
      </c>
      <c r="E84" s="14">
        <v>0</v>
      </c>
      <c r="F84" s="24">
        <v>0</v>
      </c>
    </row>
    <row r="85" spans="1:6" x14ac:dyDescent="0.25">
      <c r="A85" s="176"/>
      <c r="B85" s="13" t="s">
        <v>110</v>
      </c>
      <c r="C85" s="14">
        <v>1</v>
      </c>
      <c r="D85" s="14">
        <v>0</v>
      </c>
      <c r="E85" s="14">
        <v>0</v>
      </c>
      <c r="F85" s="24">
        <v>0</v>
      </c>
    </row>
    <row r="86" spans="1:6" x14ac:dyDescent="0.25">
      <c r="A86" s="195" t="s">
        <v>1147</v>
      </c>
      <c r="B86" s="196"/>
      <c r="C86" s="32">
        <v>5</v>
      </c>
      <c r="D86" s="32">
        <v>0</v>
      </c>
      <c r="E86" s="32">
        <v>0</v>
      </c>
      <c r="F86" s="32">
        <v>0</v>
      </c>
    </row>
  </sheetData>
  <sheetProtection algorithmName="SHA-512" hashValue="T+0X9/KbO3tgXJMBKm9U7DBrK1vVi3/dliN12reObwdPrSQzeEKu7augWSEZe+WCLU4LYf2HbNx3+y4VGaCsDg==" saltValue="RXIaaeoFQAmiCoftG0YR9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/>
    </row>
    <row r="6" spans="1:3" x14ac:dyDescent="0.25">
      <c r="A6" s="12" t="s">
        <v>1151</v>
      </c>
      <c r="B6" s="17"/>
      <c r="C6" s="24">
        <v>3</v>
      </c>
    </row>
    <row r="7" spans="1:3" x14ac:dyDescent="0.25">
      <c r="A7" s="12" t="s">
        <v>1152</v>
      </c>
      <c r="B7" s="17"/>
      <c r="C7" s="24">
        <v>1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/>
    </row>
    <row r="14" spans="1:3" x14ac:dyDescent="0.25">
      <c r="A14" s="12" t="s">
        <v>1151</v>
      </c>
      <c r="B14" s="17"/>
      <c r="C14" s="24">
        <v>8</v>
      </c>
    </row>
    <row r="15" spans="1:3" x14ac:dyDescent="0.25">
      <c r="A15" s="12" t="s">
        <v>1156</v>
      </c>
      <c r="B15" s="17"/>
      <c r="C15" s="24">
        <v>5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3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/>
    </row>
    <row r="22" spans="1:3" x14ac:dyDescent="0.25">
      <c r="A22" s="12" t="s">
        <v>1158</v>
      </c>
      <c r="B22" s="17"/>
      <c r="C22" s="23"/>
    </row>
    <row r="23" spans="1:3" x14ac:dyDescent="0.25">
      <c r="A23" s="12" t="s">
        <v>1159</v>
      </c>
      <c r="B23" s="17"/>
      <c r="C23" s="23"/>
    </row>
    <row r="24" spans="1:3" x14ac:dyDescent="0.25">
      <c r="A24" s="12" t="s">
        <v>1160</v>
      </c>
      <c r="B24" s="17"/>
      <c r="C24" s="23"/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1</v>
      </c>
    </row>
    <row r="29" spans="1:3" x14ac:dyDescent="0.25">
      <c r="A29" s="12" t="s">
        <v>1163</v>
      </c>
      <c r="B29" s="17"/>
      <c r="C29" s="23"/>
    </row>
    <row r="30" spans="1:3" x14ac:dyDescent="0.25">
      <c r="A30" s="12" t="s">
        <v>1164</v>
      </c>
      <c r="B30" s="17"/>
      <c r="C30" s="23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3"/>
    </row>
    <row r="36" spans="1:3" x14ac:dyDescent="0.25">
      <c r="A36" s="12" t="s">
        <v>1168</v>
      </c>
      <c r="B36" s="17"/>
      <c r="C36" s="23"/>
    </row>
  </sheetData>
  <sheetProtection algorithmName="SHA-512" hashValue="fsHI70Ni6vdsXQmn1AZf8GfvfRin+mUAr52EJ23L127JgROA4W3/h0fGy/h91hPopToDnB6KjGDfXBjq6X6emw==" saltValue="d8Gb+Uuc4UxeUCZN6zlPu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15</v>
      </c>
    </row>
    <row r="6" spans="1:3" x14ac:dyDescent="0.25">
      <c r="A6" s="12" t="s">
        <v>1172</v>
      </c>
      <c r="B6" s="17"/>
      <c r="C6" s="24">
        <v>0</v>
      </c>
    </row>
    <row r="7" spans="1:3" x14ac:dyDescent="0.25">
      <c r="A7" s="12" t="s">
        <v>1173</v>
      </c>
      <c r="B7" s="17"/>
      <c r="C7" s="24">
        <v>0</v>
      </c>
    </row>
    <row r="8" spans="1:3" x14ac:dyDescent="0.25">
      <c r="A8" s="12" t="s">
        <v>1174</v>
      </c>
      <c r="B8" s="17"/>
      <c r="C8" s="24">
        <v>0</v>
      </c>
    </row>
    <row r="9" spans="1:3" x14ac:dyDescent="0.25">
      <c r="A9" s="12" t="s">
        <v>1175</v>
      </c>
      <c r="B9" s="17"/>
      <c r="C9" s="24">
        <v>0</v>
      </c>
    </row>
    <row r="10" spans="1:3" x14ac:dyDescent="0.25">
      <c r="A10" s="12" t="s">
        <v>1176</v>
      </c>
      <c r="B10" s="17"/>
      <c r="C10" s="24">
        <v>1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3</v>
      </c>
    </row>
    <row r="15" spans="1:3" x14ac:dyDescent="0.25">
      <c r="A15" s="12" t="s">
        <v>1179</v>
      </c>
      <c r="B15" s="17"/>
      <c r="C15" s="24">
        <v>0</v>
      </c>
    </row>
    <row r="16" spans="1:3" x14ac:dyDescent="0.25">
      <c r="A16" s="12" t="s">
        <v>1180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0</v>
      </c>
    </row>
    <row r="21" spans="1:3" x14ac:dyDescent="0.25">
      <c r="A21" s="12" t="s">
        <v>1183</v>
      </c>
      <c r="B21" s="17"/>
      <c r="C21" s="24">
        <v>0</v>
      </c>
    </row>
    <row r="22" spans="1:3" x14ac:dyDescent="0.25">
      <c r="A22" s="12" t="s">
        <v>1184</v>
      </c>
      <c r="B22" s="17"/>
      <c r="C22" s="23"/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4">
        <v>15</v>
      </c>
    </row>
    <row r="27" spans="1:3" x14ac:dyDescent="0.25">
      <c r="A27" s="12" t="s">
        <v>1187</v>
      </c>
      <c r="B27" s="17"/>
      <c r="C27" s="23"/>
    </row>
    <row r="28" spans="1:3" x14ac:dyDescent="0.25">
      <c r="A28" s="12" t="s">
        <v>1188</v>
      </c>
      <c r="B28" s="17"/>
      <c r="C28" s="23"/>
    </row>
    <row r="29" spans="1:3" x14ac:dyDescent="0.25">
      <c r="A29" s="12" t="s">
        <v>1189</v>
      </c>
      <c r="B29" s="17"/>
      <c r="C29" s="23"/>
    </row>
    <row r="30" spans="1:3" x14ac:dyDescent="0.25">
      <c r="A30" s="12" t="s">
        <v>1190</v>
      </c>
      <c r="B30" s="17"/>
      <c r="C30" s="24">
        <v>4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4">
        <v>0</v>
      </c>
    </row>
    <row r="35" spans="1:3" x14ac:dyDescent="0.25">
      <c r="A35" s="12" t="s">
        <v>1193</v>
      </c>
      <c r="B35" s="17"/>
      <c r="C35" s="24">
        <v>0</v>
      </c>
    </row>
    <row r="36" spans="1:3" x14ac:dyDescent="0.25">
      <c r="A36" s="12" t="s">
        <v>1194</v>
      </c>
      <c r="B36" s="17"/>
      <c r="C36" s="24">
        <v>1</v>
      </c>
    </row>
    <row r="37" spans="1:3" x14ac:dyDescent="0.25">
      <c r="A37" s="12" t="s">
        <v>1112</v>
      </c>
      <c r="B37" s="17"/>
      <c r="C37" s="24">
        <v>0</v>
      </c>
    </row>
    <row r="38" spans="1:3" x14ac:dyDescent="0.25">
      <c r="A38" s="12" t="s">
        <v>1195</v>
      </c>
      <c r="B38" s="17"/>
      <c r="C38" s="24">
        <v>0</v>
      </c>
    </row>
    <row r="39" spans="1:3" x14ac:dyDescent="0.25">
      <c r="A39" s="12" t="s">
        <v>1196</v>
      </c>
      <c r="B39" s="17"/>
      <c r="C39" s="24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4">
        <v>0</v>
      </c>
    </row>
    <row r="44" spans="1:3" x14ac:dyDescent="0.25">
      <c r="A44" s="12" t="s">
        <v>1193</v>
      </c>
      <c r="B44" s="17"/>
      <c r="C44" s="24">
        <v>0</v>
      </c>
    </row>
    <row r="45" spans="1:3" x14ac:dyDescent="0.25">
      <c r="A45" s="12" t="s">
        <v>1194</v>
      </c>
      <c r="B45" s="17"/>
      <c r="C45" s="23"/>
    </row>
    <row r="46" spans="1:3" x14ac:dyDescent="0.25">
      <c r="A46" s="12" t="s">
        <v>1112</v>
      </c>
      <c r="B46" s="17"/>
      <c r="C46" s="23"/>
    </row>
    <row r="47" spans="1:3" x14ac:dyDescent="0.25">
      <c r="A47" s="12" t="s">
        <v>1195</v>
      </c>
      <c r="B47" s="17"/>
      <c r="C47" s="23"/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/>
    </row>
    <row r="52" spans="1:3" x14ac:dyDescent="0.25">
      <c r="A52" s="12" t="s">
        <v>1193</v>
      </c>
      <c r="B52" s="17"/>
      <c r="C52" s="23"/>
    </row>
    <row r="53" spans="1:3" x14ac:dyDescent="0.25">
      <c r="A53" s="12" t="s">
        <v>1194</v>
      </c>
      <c r="B53" s="17"/>
      <c r="C53" s="23"/>
    </row>
    <row r="54" spans="1:3" x14ac:dyDescent="0.25">
      <c r="A54" s="12" t="s">
        <v>1112</v>
      </c>
      <c r="B54" s="17"/>
      <c r="C54" s="24">
        <v>1</v>
      </c>
    </row>
    <row r="55" spans="1:3" x14ac:dyDescent="0.25">
      <c r="A55" s="12" t="s">
        <v>1195</v>
      </c>
      <c r="B55" s="17"/>
      <c r="C55" s="23"/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4">
        <v>0</v>
      </c>
    </row>
    <row r="60" spans="1:3" x14ac:dyDescent="0.25">
      <c r="A60" s="12" t="s">
        <v>1193</v>
      </c>
      <c r="B60" s="17"/>
      <c r="C60" s="24">
        <v>0</v>
      </c>
    </row>
    <row r="61" spans="1:3" x14ac:dyDescent="0.25">
      <c r="A61" s="12" t="s">
        <v>1194</v>
      </c>
      <c r="B61" s="17"/>
      <c r="C61" s="24">
        <v>0</v>
      </c>
    </row>
    <row r="62" spans="1:3" x14ac:dyDescent="0.25">
      <c r="A62" s="12" t="s">
        <v>1112</v>
      </c>
      <c r="B62" s="17"/>
      <c r="C62" s="24">
        <v>0</v>
      </c>
    </row>
    <row r="63" spans="1:3" x14ac:dyDescent="0.25">
      <c r="A63" s="12" t="s">
        <v>1195</v>
      </c>
      <c r="B63" s="17"/>
      <c r="C63" s="24">
        <v>0</v>
      </c>
    </row>
  </sheetData>
  <sheetProtection algorithmName="SHA-512" hashValue="1FZp4PDbZrY/21rnA7ACzfScnw8j6yTjrgxwHBQVhqX0nxazbJKuFhPbIplvmVKT7uZLyDnZ+Bn8tQUYhxVcCA==" saltValue="l767t6+RbQsULrxjSbSif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131</v>
      </c>
      <c r="D4" s="32">
        <v>112</v>
      </c>
      <c r="E4" s="33">
        <v>0</v>
      </c>
      <c r="F4" s="32">
        <v>229</v>
      </c>
      <c r="G4" s="32">
        <v>203</v>
      </c>
      <c r="H4" s="32">
        <v>66</v>
      </c>
      <c r="I4" s="32">
        <v>62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290</v>
      </c>
    </row>
    <row r="5" spans="1:16" ht="45" x14ac:dyDescent="0.25">
      <c r="A5" s="48" t="s">
        <v>666</v>
      </c>
      <c r="B5" s="48" t="s">
        <v>667</v>
      </c>
      <c r="C5" s="14">
        <v>1</v>
      </c>
      <c r="D5" s="14">
        <v>0</v>
      </c>
      <c r="E5" s="31">
        <v>0</v>
      </c>
      <c r="F5" s="14">
        <v>1</v>
      </c>
      <c r="G5" s="14">
        <v>3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</v>
      </c>
    </row>
    <row r="6" spans="1:16" ht="33.75" x14ac:dyDescent="0.25">
      <c r="A6" s="48" t="s">
        <v>668</v>
      </c>
      <c r="B6" s="48" t="s">
        <v>669</v>
      </c>
      <c r="C6" s="14">
        <v>64</v>
      </c>
      <c r="D6" s="14">
        <v>75</v>
      </c>
      <c r="E6" s="31">
        <v>-1</v>
      </c>
      <c r="F6" s="14">
        <v>127</v>
      </c>
      <c r="G6" s="14">
        <v>108</v>
      </c>
      <c r="H6" s="14">
        <v>27</v>
      </c>
      <c r="I6" s="14">
        <v>22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152</v>
      </c>
    </row>
    <row r="7" spans="1:16" ht="22.5" x14ac:dyDescent="0.25">
      <c r="A7" s="48" t="s">
        <v>670</v>
      </c>
      <c r="B7" s="48" t="s">
        <v>671</v>
      </c>
      <c r="C7" s="14">
        <v>4</v>
      </c>
      <c r="D7" s="14">
        <v>3</v>
      </c>
      <c r="E7" s="31">
        <v>0</v>
      </c>
      <c r="F7" s="14">
        <v>2</v>
      </c>
      <c r="G7" s="14">
        <v>2</v>
      </c>
      <c r="H7" s="14">
        <v>0</v>
      </c>
      <c r="I7" s="14">
        <v>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7</v>
      </c>
    </row>
    <row r="8" spans="1:16" ht="33.75" x14ac:dyDescent="0.25">
      <c r="A8" s="48" t="s">
        <v>672</v>
      </c>
      <c r="B8" s="48" t="s">
        <v>673</v>
      </c>
      <c r="C8" s="14">
        <v>2</v>
      </c>
      <c r="D8" s="14">
        <v>0</v>
      </c>
      <c r="E8" s="31">
        <v>0</v>
      </c>
      <c r="F8" s="14">
        <v>1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8" t="s">
        <v>674</v>
      </c>
      <c r="B9" s="48" t="s">
        <v>675</v>
      </c>
      <c r="C9" s="14">
        <v>3</v>
      </c>
      <c r="D9" s="14">
        <v>0</v>
      </c>
      <c r="E9" s="31">
        <v>0</v>
      </c>
      <c r="F9" s="14">
        <v>0</v>
      </c>
      <c r="G9" s="14">
        <v>2</v>
      </c>
      <c r="H9" s="14">
        <v>2</v>
      </c>
      <c r="I9" s="14">
        <v>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5</v>
      </c>
    </row>
    <row r="10" spans="1:16" ht="33.75" x14ac:dyDescent="0.25">
      <c r="A10" s="48" t="s">
        <v>676</v>
      </c>
      <c r="B10" s="48" t="s">
        <v>677</v>
      </c>
      <c r="C10" s="14">
        <v>56</v>
      </c>
      <c r="D10" s="14">
        <v>34</v>
      </c>
      <c r="E10" s="31">
        <v>0</v>
      </c>
      <c r="F10" s="14">
        <v>97</v>
      </c>
      <c r="G10" s="14">
        <v>87</v>
      </c>
      <c r="H10" s="14">
        <v>37</v>
      </c>
      <c r="I10" s="14">
        <v>37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125</v>
      </c>
    </row>
    <row r="11" spans="1:16" ht="45" x14ac:dyDescent="0.25">
      <c r="A11" s="48" t="s">
        <v>678</v>
      </c>
      <c r="B11" s="48" t="s">
        <v>679</v>
      </c>
      <c r="C11" s="14">
        <v>1</v>
      </c>
      <c r="D11" s="14">
        <v>0</v>
      </c>
      <c r="E11" s="31">
        <v>0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AFLuVYo1ZcEqEnUdNq9nAY1OXAg1RYeokK8lpq3ccuQR+Ti5w8Bo5vZvtJ5/zsTG3Qn+p4TYdm3KOO7yoSp4/w==" saltValue="4CiLz7jIgDlEf4NUIHLLh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2022-05-25T11:10:23Z</dcterms:created>
  <dcterms:modified xsi:type="dcterms:W3CDTF">2022-06-06T09:47:55Z</dcterms:modified>
</cp:coreProperties>
</file>