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40" documentId="13_ncr:1_{F2F7FEE4-1905-49E7-89AC-0AFF1297D527}" xr6:coauthVersionLast="47" xr6:coauthVersionMax="47" xr10:uidLastSave="{198CA3FC-9A49-44E4-BBCC-8CC8D1CD72EF}"/>
  <workbookProtection workbookAlgorithmName="SHA-512" workbookHashValue="+OSCH79CPNT/JYNEUEb1GoD3u60hcUjIpVEZzhce3WlxYc067+suAP36ptrFXIswCc9dMp9DsOpWX+6mMC3MBw==" workbookSaltValue="egAd6dRIaqfpVnjjkKnfq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23" i="15" s="1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I43" i="15" s="1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G43" i="15" s="1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E82" i="15"/>
  <c r="D82" i="15"/>
  <c r="L43" i="15"/>
  <c r="K43" i="15"/>
  <c r="J43" i="15"/>
  <c r="H43" i="15"/>
  <c r="F43" i="15"/>
  <c r="E43" i="15"/>
  <c r="D43" i="15"/>
  <c r="V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48EB9E8-487D-4A25-8A5F-5FD6DA9AE3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5E5CBD9-5631-4DD1-AD50-3643B7C200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F651AC3-9E86-4B91-9BD7-70E9F07CE1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17A4B8D-54DB-4F81-8364-00B904838E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16A16FD-3746-425A-B7A9-4B022FD6CD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72A1DCE-CCDE-475D-AC07-196130F410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E092611-B4BA-4F33-A16C-ABECC3F121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DA678CE-C0ED-4AB8-BCFF-950DBED5C6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43AA5CC-2138-483F-B7A4-675279C2E4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ADDC311-9492-4BBA-A72F-4AB0354C0F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E6D7281-31D1-4CFB-B5F7-13ADE4232A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5D1B238-82E5-4E2B-A09C-42BD170738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2B19B72-3688-4847-AF8B-FFD8528F45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F7696C0-D2CF-41DE-9411-1D7D16DCC5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9CFB3B6-BD1D-4DD7-B53F-50D53A7589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89CC85B-D900-4FDA-AA5C-A95309206E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26147A5-52B4-4FC3-B491-61624621D5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B4AC5F1-0488-4E48-8EB5-E590BB05AB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A926D28-4288-46CC-BDA7-355C1B58BE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B7BD293-7229-48DA-8AB6-DDF087C9C4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4EE3526-E3DE-4E40-8AEF-50A549E3A8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DFF2F0B-F879-428A-A01F-9AEF2F3962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3707EC8-2DD0-4307-A680-7EFE002EF7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5BAFAC1-10AE-4DBB-ACCB-01783A1498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5EA53FB-79A2-4DB4-94C8-8EE0DFBCC7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C45E974-8081-43B5-A628-2A594DC281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237D549-E3B7-4134-A804-0878F93CBF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994FC3A-40D7-49F3-BFC6-E923E62BB9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0FF1CB3-A2A5-4372-9FE9-A87862F7AA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23F861A-2287-4E67-8649-EB7D05C251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10822E9-8962-4504-9E1F-6C61376181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36855B0-3C6A-4620-B927-5AC18A69AE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<sst xmlns="http://schemas.openxmlformats.org/spreadsheetml/2006/main" count="2862" uniqueCount="1826">
  <si>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</si>
  <si>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</si>
  <si>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</si>
  <si>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</si>
  <si>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</si>
  <si>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</si>
  <si>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Salamanca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</si>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</sst>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0596EB2D-C584-486B-A60A-2CDFC90BD243}"/>
    <cellStyle name="Normal" xfId="0" builtinId="0"/>
    <cellStyle name="Normal 2" xfId="1" xr:uid="{8008D9CF-166E-4D31-8F1F-57E0A3152AF6}"/>
    <cellStyle name="Normal 3" xfId="3" xr:uid="{717E30FD-C4AF-40DE-A9FA-C725295731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5F-4FB4-90CA-176F5F5C5A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5F-4FB4-90CA-176F5F5C5A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2074</c:v>
                </c:pt>
                <c:pt idx="1">
                  <c:v>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5F-4FB4-90CA-176F5F5C5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E9-4055-8EAF-3AA363DDED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E9-4055-8EAF-3AA363DDED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E9-4055-8EAF-3AA363DDEDA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11</c:v>
                </c:pt>
                <c:pt idx="1">
                  <c:v>252</c:v>
                </c:pt>
                <c:pt idx="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E9-4055-8EAF-3AA363DD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82-40C2-A5B0-92FE628D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82-40C2-A5B0-92FE628D51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82-40C2-A5B0-92FE628D51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547</c:v>
                </c:pt>
                <c:pt idx="1">
                  <c:v>73</c:v>
                </c:pt>
                <c:pt idx="2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82-40C2-A5B0-92FE628D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5D-445E-B91E-9CF677C5F4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5D-445E-B91E-9CF677C5F4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123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D-445E-B91E-9CF677C5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BB-4EBD-B8A3-07BDED3FD1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BB-4EBD-B8A3-07BDED3FD1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1948</c:v>
                </c:pt>
                <c:pt idx="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BB-4EBD-B8A3-07BDED3FD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932</c:v>
              </c:pt>
              <c:pt idx="1">
                <c:v>930</c:v>
              </c:pt>
              <c:pt idx="2">
                <c:v>10</c:v>
              </c:pt>
              <c:pt idx="3">
                <c:v>2</c:v>
              </c:pt>
              <c:pt idx="4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3-8F65-47FA-89DD-BE1B004FD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448</c:v>
              </c:pt>
              <c:pt idx="1">
                <c:v>830</c:v>
              </c:pt>
              <c:pt idx="2">
                <c:v>20</c:v>
              </c:pt>
              <c:pt idx="3">
                <c:v>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A37C-4FA4-B22E-9F576385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6</c:v>
              </c:pt>
              <c:pt idx="2">
                <c:v>1</c:v>
              </c:pt>
              <c:pt idx="3">
                <c:v>5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036E-487E-9C56-9BF820C54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32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21AB-4469-916D-06AC2B5D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926</c:v>
              </c:pt>
              <c:pt idx="1">
                <c:v>13</c:v>
              </c:pt>
              <c:pt idx="2">
                <c:v>187</c:v>
              </c:pt>
              <c:pt idx="3">
                <c:v>13</c:v>
              </c:pt>
              <c:pt idx="4">
                <c:v>17</c:v>
              </c:pt>
              <c:pt idx="5">
                <c:v>15</c:v>
              </c:pt>
              <c:pt idx="6">
                <c:v>238</c:v>
              </c:pt>
              <c:pt idx="7">
                <c:v>16</c:v>
              </c:pt>
              <c:pt idx="8">
                <c:v>1016</c:v>
              </c:pt>
            </c:numLit>
          </c:val>
          <c:extLst>
            <c:ext xmlns:c16="http://schemas.microsoft.com/office/drawing/2014/chart" uri="{C3380CC4-5D6E-409C-BE32-E72D297353CC}">
              <c16:uniqueId val="{00000003-B991-4793-B4A5-207BB8F80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88</c:v>
              </c:pt>
              <c:pt idx="1">
                <c:v>164</c:v>
              </c:pt>
              <c:pt idx="2">
                <c:v>170</c:v>
              </c:pt>
              <c:pt idx="3">
                <c:v>160</c:v>
              </c:pt>
              <c:pt idx="4">
                <c:v>52</c:v>
              </c:pt>
              <c:pt idx="5">
                <c:v>88</c:v>
              </c:pt>
              <c:pt idx="6">
                <c:v>84</c:v>
              </c:pt>
              <c:pt idx="7">
                <c:v>109</c:v>
              </c:pt>
              <c:pt idx="8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244E-4E9B-92D1-0D3420D2B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13-4DDD-B2EB-79CC696488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13-4DDD-B2EB-79CC696488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13-4DDD-B2EB-79CC696488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</c:v>
                </c:pt>
                <c:pt idx="1">
                  <c:v>16</c:v>
                </c:pt>
                <c:pt idx="2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13-4DDD-B2EB-79CC69648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1767</c:v>
              </c:pt>
              <c:pt idx="1">
                <c:v>381</c:v>
              </c:pt>
              <c:pt idx="2">
                <c:v>504</c:v>
              </c:pt>
              <c:pt idx="3">
                <c:v>166</c:v>
              </c:pt>
              <c:pt idx="4">
                <c:v>148</c:v>
              </c:pt>
              <c:pt idx="5">
                <c:v>2271</c:v>
              </c:pt>
              <c:pt idx="6">
                <c:v>109</c:v>
              </c:pt>
              <c:pt idx="7">
                <c:v>304</c:v>
              </c:pt>
              <c:pt idx="8">
                <c:v>140</c:v>
              </c:pt>
              <c:pt idx="9">
                <c:v>296</c:v>
              </c:pt>
              <c:pt idx="10">
                <c:v>121</c:v>
              </c:pt>
              <c:pt idx="11">
                <c:v>2370</c:v>
              </c:pt>
              <c:pt idx="12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C4F9-453C-A07C-3C1D8D185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8547007874015748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409</c:v>
              </c:pt>
              <c:pt idx="1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4680-4B21-9F00-BEE77355A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Patrimonio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41</c:v>
              </c:pt>
              <c:pt idx="2">
                <c:v>366</c:v>
              </c:pt>
              <c:pt idx="3">
                <c:v>35</c:v>
              </c:pt>
              <c:pt idx="4">
                <c:v>13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8299-4F26-A5F3-8F23854A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91</c:v>
              </c:pt>
              <c:pt idx="1">
                <c:v>107</c:v>
              </c:pt>
              <c:pt idx="2">
                <c:v>332</c:v>
              </c:pt>
              <c:pt idx="3">
                <c:v>75</c:v>
              </c:pt>
              <c:pt idx="4">
                <c:v>89</c:v>
              </c:pt>
              <c:pt idx="5">
                <c:v>98</c:v>
              </c:pt>
              <c:pt idx="6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0-6086-4305-BB03-CC3AE7BCD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90</c:v>
              </c:pt>
              <c:pt idx="1">
                <c:v>252</c:v>
              </c:pt>
              <c:pt idx="2">
                <c:v>72</c:v>
              </c:pt>
              <c:pt idx="3">
                <c:v>63</c:v>
              </c:pt>
              <c:pt idx="4">
                <c:v>94</c:v>
              </c:pt>
              <c:pt idx="5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0-DB69-4FAE-BCDC-03E1602C8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Violencia doméstica / género</c:v>
                </c:pt>
                <c:pt idx="1">
                  <c:v>Libertad sexual</c:v>
                </c:pt>
                <c:pt idx="2">
                  <c:v>Falsedades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BEA-41DF-87D5-9797F3AF4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Seguridad Vial 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5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BE-4268-A4A4-B136DD101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C7-4030-A3C8-58631F81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720-4DD4-B81C-8451FE703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5A61-4B35-B960-9FFD8C01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A5-4909-A920-096109E975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A5-4909-A920-096109E975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437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A5-4909-A920-096109E9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Leyes especiales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4</c:v>
              </c:pt>
              <c:pt idx="2">
                <c:v>5</c:v>
              </c:pt>
              <c:pt idx="3">
                <c:v>27</c:v>
              </c:pt>
              <c:pt idx="4">
                <c:v>2</c:v>
              </c:pt>
              <c:pt idx="5">
                <c:v>8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3F-40D1-94A1-6976B1362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132</c:v>
              </c:pt>
              <c:pt idx="1">
                <c:v>57</c:v>
              </c:pt>
              <c:pt idx="2">
                <c:v>306</c:v>
              </c:pt>
              <c:pt idx="3">
                <c:v>484</c:v>
              </c:pt>
              <c:pt idx="4">
                <c:v>114</c:v>
              </c:pt>
              <c:pt idx="5">
                <c:v>125</c:v>
              </c:pt>
              <c:pt idx="6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08A8-4653-9823-6BEBB80B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38-41F7-99A4-52E03630AC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38-41F7-99A4-52E03630AC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38-41F7-99A4-52E03630AC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E38-41F7-99A4-52E03630AC2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38-41F7-99A4-52E03630AC2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38-41F7-99A4-52E03630AC2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38-41F7-99A4-52E03630AC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38-41F7-99A4-52E03630A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1C-494A-9D78-FC9B569B19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1C-494A-9D78-FC9B569B19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1C-494A-9D78-FC9B569B19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C1C-494A-9D78-FC9B569B190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C1C-494A-9D78-FC9B569B190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1C-494A-9D78-FC9B569B190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1C-494A-9D78-FC9B569B19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1C-494A-9D78-FC9B569B19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1C-494A-9D78-FC9B569B1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12</c:v>
                </c:pt>
                <c:pt idx="1">
                  <c:v>7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1C-494A-9D78-FC9B569B1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otras causas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328</c:v>
              </c:pt>
              <c:pt idx="1">
                <c:v>39</c:v>
              </c:pt>
              <c:pt idx="2">
                <c:v>120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C6F9-4D6C-B9A8-1D070B63F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149</c:v>
              </c:pt>
              <c:pt idx="1">
                <c:v>6</c:v>
              </c:pt>
              <c:pt idx="2">
                <c:v>5</c:v>
              </c:pt>
              <c:pt idx="3">
                <c:v>128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8732-408F-BBEA-F0929F1B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13</c:v>
              </c:pt>
              <c:pt idx="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C887-492E-9D88-EAFD7070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192</c:v>
              </c:pt>
              <c:pt idx="1">
                <c:v>9</c:v>
              </c:pt>
              <c:pt idx="2">
                <c:v>3</c:v>
              </c:pt>
              <c:pt idx="3">
                <c:v>59</c:v>
              </c:pt>
              <c:pt idx="4">
                <c:v>45</c:v>
              </c:pt>
              <c:pt idx="5">
                <c:v>8</c:v>
              </c:pt>
              <c:pt idx="6">
                <c:v>8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2FCA-4F1D-8C2C-1E1901C6F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6</c:v>
              </c:pt>
              <c:pt idx="3">
                <c:v>12</c:v>
              </c:pt>
              <c:pt idx="4">
                <c:v>8</c:v>
              </c:pt>
              <c:pt idx="5">
                <c:v>3</c:v>
              </c:pt>
              <c:pt idx="6">
                <c:v>3</c:v>
              </c:pt>
              <c:pt idx="7">
                <c:v>7</c:v>
              </c:pt>
              <c:pt idx="8">
                <c:v>5</c:v>
              </c:pt>
              <c:pt idx="9">
                <c:v>2</c:v>
              </c:pt>
              <c:pt idx="10">
                <c:v>22</c:v>
              </c:pt>
              <c:pt idx="11">
                <c:v>5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CE1-4491-97C6-972644BD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48</c:v>
              </c:pt>
              <c:pt idx="1">
                <c:v>17</c:v>
              </c:pt>
              <c:pt idx="2">
                <c:v>2</c:v>
              </c:pt>
              <c:pt idx="3">
                <c:v>53</c:v>
              </c:pt>
              <c:pt idx="4">
                <c:v>11</c:v>
              </c:pt>
              <c:pt idx="5">
                <c:v>9</c:v>
              </c:pt>
              <c:pt idx="6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1234-4F8D-8B18-3140D3DD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67-49B0-8494-121A43EDB3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67-49B0-8494-121A43EDB3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513</c:v>
                </c:pt>
                <c:pt idx="1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67-49B0-8494-121A43ED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81-4233-A8C0-D2203D7E25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81-4233-A8C0-D2203D7E252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1-4233-A8C0-D2203D7E2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81-4233-A8C0-D2203D7E2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8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B571-4F1F-9EE8-7260196BA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4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4D2-4C9A-BA7E-E936DAC3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Ex 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</c:v>
              </c:pt>
              <c:pt idx="2">
                <c:v>10</c:v>
              </c:pt>
              <c:pt idx="3">
                <c:v>5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A9B-415C-B90F-9866B2DB6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97-4943-91D7-D46C9FCED8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97-4943-91D7-D46C9FCED8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97-4943-91D7-D46C9FCED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9D-4226-AD90-566459C995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9D-4226-AD90-566459C995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9D-4226-AD90-566459C995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09D-4226-AD90-566459C995FD}"/>
              </c:ext>
            </c:extLst>
          </c:dPt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9D-4226-AD90-566459C99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245</c:v>
              </c:pt>
              <c:pt idx="1">
                <c:v>65</c:v>
              </c:pt>
              <c:pt idx="2">
                <c:v>2</c:v>
              </c:pt>
              <c:pt idx="3">
                <c:v>5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A66C-4FC6-9A37-6208F478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84</c:v>
              </c:pt>
              <c:pt idx="1">
                <c:v>36</c:v>
              </c:pt>
              <c:pt idx="2">
                <c:v>4</c:v>
              </c:pt>
              <c:pt idx="3">
                <c:v>2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A37A-43E8-9A23-47D5664A2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94-4147-B3D2-59635253F3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94-4147-B3D2-59635253F3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495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4-4147-B3D2-59635253F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FD29-4F2A-A913-0CC82F42E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CF8-4AB5-B862-77EE51A72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A6-4598-AF68-9B2737A98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1C-4980-AE7F-B75216C4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174</c:v>
              </c:pt>
              <c:pt idx="2">
                <c:v>17</c:v>
              </c:pt>
              <c:pt idx="3">
                <c:v>2</c:v>
              </c:pt>
              <c:pt idx="4">
                <c:v>3</c:v>
              </c:pt>
              <c:pt idx="5">
                <c:v>94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702-47D5-9371-84C0DF0EF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225</c:v>
              </c:pt>
              <c:pt idx="2">
                <c:v>15</c:v>
              </c:pt>
              <c:pt idx="3">
                <c:v>4</c:v>
              </c:pt>
              <c:pt idx="4">
                <c:v>149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F4A-45F6-8CED-AC5CB177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207</c:v>
              </c:pt>
              <c:pt idx="2">
                <c:v>7</c:v>
              </c:pt>
              <c:pt idx="3">
                <c:v>1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9BBD-48ED-BB4B-BBA2E96BC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24</c:v>
              </c:pt>
              <c:pt idx="2">
                <c:v>7</c:v>
              </c:pt>
              <c:pt idx="3">
                <c:v>1</c:v>
              </c:pt>
              <c:pt idx="4">
                <c:v>35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5BD-446B-89EB-FE03E53B1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20</c:v>
              </c:pt>
              <c:pt idx="2">
                <c:v>5</c:v>
              </c:pt>
              <c:pt idx="3">
                <c:v>3</c:v>
              </c:pt>
              <c:pt idx="4">
                <c:v>40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E87-4317-AD9E-1266ED71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6B-4D92-A219-98201BA7F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15-41C7-A2D5-E9230E5599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15-41C7-A2D5-E9230E5599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24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5-41C7-A2D5-E9230E559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0A5-43B7-9583-F154500B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250</c:v>
              </c:pt>
              <c:pt idx="2">
                <c:v>18</c:v>
              </c:pt>
              <c:pt idx="3">
                <c:v>19</c:v>
              </c:pt>
              <c:pt idx="4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115D-45E8-B482-CF20C30D4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C905-49CD-885A-9DE984A0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4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E0D1-479F-87E8-58598B9BF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9B06-4C5E-B9E3-735832D6E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Patrimonio histórico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7D9-4B3F-9774-AA6773FC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88-4192-848A-F9C13852D5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88-4192-848A-F9C13852D5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35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88-4192-848A-F9C13852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65-4846-883F-9178F563BF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65-4846-883F-9178F563BF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65-4846-883F-9178F563BF35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65-4846-883F-9178F563BF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56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65-4846-883F-9178F563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31-45F0-9DCC-A8A24D0FBC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31-45F0-9DCC-A8A24D0FBC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173</c:v>
                </c:pt>
                <c:pt idx="1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1-45F0-9DCC-A8A24D0F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1.xml"/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847E147-8899-4688-B83A-4DFEB9DDD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291F5B9-81A3-46FF-9924-CFA067AD8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D2037F7-520D-4F5A-BA18-52D26C43D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BEA2986-269F-4509-8263-679CA7A27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B87377F-4DC2-4880-8071-980924A31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6AFF92D-8589-4741-ABC9-114B795A4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86519BA-2C60-471A-A116-AEED3A31F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3BF4B3A-EFDD-4189-AD58-FCFE41759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A2D5672-F1A1-4525-A1DC-A85022E5D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02F7F48-BD7B-48C0-8A45-5532A6AF3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F180C9F-7328-4B28-9F38-72BD2FFEE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914B023-D8C3-4448-B2AC-DF9A43019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7B31C9-76C6-4508-817B-891957D4E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B71C15-3CCD-4165-8942-88EDECFC8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23F4E8D-080B-4565-9F2A-FEB6E9029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C301646-09DA-4698-BC88-9BDDC986C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D054A0B-C82C-42F3-898A-72772A0E6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FD4BBEE8-E755-4DD4-87C3-9178D78D8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D75012D-C989-4B30-8F2C-7C0BA7486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D43D2806-8180-4B15-872F-FB82716E4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362A721-9BB1-40BD-942B-39A35569D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4DE6AB9-A6A4-4251-991C-6CA6B8503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7385527-EB0C-4D8A-85D9-313F7F677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A6365A4-3944-42D8-B170-E97AB44F4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F911E77-2EF3-4770-B88B-B9A37D14B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24846A7-9355-4AFF-98D2-2854F5803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AF51D8E-C5B9-4FEA-BB91-014550E8C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B35C2E3-EAF5-4C80-945A-123A7F449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9892E44-C671-4227-A4DC-808E82021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B78F42B-F78D-400F-9150-4441AADFC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C7235D7-A53F-4BB8-B383-AC1346BAC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7949CCD-BB1B-42B5-A114-F86E13666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FB852F7-FC0B-447A-99DE-714B1AA17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0E57659-EE31-4E51-96FB-F94F533B8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593725</xdr:colOff>
      <xdr:row>6</xdr:row>
      <xdr:rowOff>85725</xdr:rowOff>
    </xdr:from>
    <xdr:to>
      <xdr:col>22</xdr:col>
      <xdr:colOff>276225</xdr:colOff>
      <xdr:row>17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1B8D800-89CB-4B68-A969-FF571BEB5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D83A2FE-A81E-4A74-A07A-EE71891A1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485775</xdr:colOff>
      <xdr:row>6</xdr:row>
      <xdr:rowOff>212725</xdr:rowOff>
    </xdr:from>
    <xdr:to>
      <xdr:col>60</xdr:col>
      <xdr:colOff>381000</xdr:colOff>
      <xdr:row>16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8C00879-CBC5-4ADC-829E-56EFDA4E1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36643EE-1662-4386-A0EF-87A5A5926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38</xdr:row>
      <xdr:rowOff>66674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FC25723-86A3-445D-9086-D1B47B18F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880654F-55CA-4B3C-800B-80330396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DC02394-5A22-4578-BFA4-ECEDB600C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4A7A314-1C55-49FA-9485-FB33CF9B6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07F3242-84BD-4589-8525-C5C70C195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177E3DC-9B86-4831-A066-1347F3089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883043A-F7CA-44CA-B0C9-19EF8E03D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50D4816-78EC-4F1E-B782-8F88BD04E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D53F7FE-9CCB-4679-A802-605D0F42B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2B77A0D-9D17-40A0-94F6-FF4EF6680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206361E-E5B8-42C7-A0E1-EDA117A5E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35A0D8A-60FD-4541-BF7C-CE7C2EB39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E84C223-E58A-4603-8695-9E0575B3A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A60AC386-0BD2-4D2F-99E8-B30B0468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01615FD4-DC1C-4278-ACB8-5886C4E8C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5FCB142-84DB-4476-A3E5-02BF76E61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288D1D6-A223-4F42-88CF-9B14F54E9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203867C-344B-4091-A9E6-A4C60BB03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8601D03-817B-4D29-9F39-555C5E267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D2973BB-8687-434A-B80B-84118AB74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F60D0DA9-5CC3-4265-8B77-F3489E23E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A1A0294C-1674-4593-955E-72F98064C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05DF92B1-9F1A-465D-B37F-73049511C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D3E4E98-26D4-4C92-B4F0-BBD18C67E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7DD5CAD-DD80-46F7-A196-CF15A7452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95E6CC2-AD40-46C3-81DE-2B9F9591C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0D7FF96-7190-4BCE-92B2-DC80655FC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>
      <selection activeCell="D21" sqref="D21"/>
    </sheetView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xFP1mdxZtKWynHYb6QNpUqMe/Z9DKGsJi+DuQyzf8f5Nf114GAhlTqUE+KVg2cbvvsnRMMcC/Xg9DgSWwT7xZQ==" saltValue="1A0vhgewlU8zYymJVUD4v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8"/>
      <c r="C5" s="14">
        <v>1</v>
      </c>
      <c r="D5" s="14">
        <v>1</v>
      </c>
      <c r="E5" s="24">
        <v>0</v>
      </c>
    </row>
    <row r="6" spans="1:5" x14ac:dyDescent="0.25">
      <c r="A6" s="22" t="s">
        <v>1204</v>
      </c>
      <c r="B6" s="18"/>
      <c r="C6" s="14">
        <v>2</v>
      </c>
      <c r="D6" s="14">
        <v>0</v>
      </c>
      <c r="E6" s="24">
        <v>2</v>
      </c>
    </row>
    <row r="7" spans="1:5" x14ac:dyDescent="0.25">
      <c r="A7" s="22" t="s">
        <v>1205</v>
      </c>
      <c r="B7" s="18"/>
      <c r="C7" s="14">
        <v>0</v>
      </c>
      <c r="D7" s="14">
        <v>0</v>
      </c>
      <c r="E7" s="24">
        <v>0</v>
      </c>
    </row>
    <row r="8" spans="1:5" x14ac:dyDescent="0.25">
      <c r="A8" s="22" t="s">
        <v>1206</v>
      </c>
      <c r="B8" s="18"/>
      <c r="C8" s="14">
        <v>0</v>
      </c>
      <c r="D8" s="14">
        <v>0</v>
      </c>
      <c r="E8" s="24">
        <v>0</v>
      </c>
    </row>
    <row r="9" spans="1:5" x14ac:dyDescent="0.25">
      <c r="A9" s="22" t="s">
        <v>635</v>
      </c>
      <c r="B9" s="18"/>
      <c r="C9" s="14">
        <v>0</v>
      </c>
      <c r="D9" s="14">
        <v>0</v>
      </c>
      <c r="E9" s="24">
        <v>0</v>
      </c>
    </row>
    <row r="10" spans="1:5" x14ac:dyDescent="0.25">
      <c r="A10" s="22" t="s">
        <v>1207</v>
      </c>
      <c r="B10" s="18"/>
      <c r="C10" s="14">
        <v>0</v>
      </c>
      <c r="D10" s="14">
        <v>0</v>
      </c>
      <c r="E10" s="24">
        <v>0</v>
      </c>
    </row>
    <row r="11" spans="1:5" x14ac:dyDescent="0.25">
      <c r="A11" s="196" t="s">
        <v>976</v>
      </c>
      <c r="B11" s="197"/>
      <c r="C11" s="32">
        <v>3</v>
      </c>
      <c r="D11" s="32">
        <v>1</v>
      </c>
      <c r="E11" s="32">
        <v>2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8"/>
      <c r="C14" s="24">
        <v>0</v>
      </c>
    </row>
    <row r="15" spans="1:5" x14ac:dyDescent="0.25">
      <c r="A15" s="22" t="s">
        <v>1210</v>
      </c>
      <c r="B15" s="18"/>
      <c r="C15" s="24">
        <v>0</v>
      </c>
    </row>
    <row r="16" spans="1:5" x14ac:dyDescent="0.25">
      <c r="A16" s="22" t="s">
        <v>1211</v>
      </c>
      <c r="B16" s="18"/>
      <c r="C16" s="24">
        <v>0</v>
      </c>
    </row>
    <row r="17" spans="1:3" x14ac:dyDescent="0.25">
      <c r="A17" s="196" t="s">
        <v>976</v>
      </c>
      <c r="B17" s="197"/>
      <c r="C17" s="32">
        <v>0</v>
      </c>
    </row>
    <row r="18" spans="1:3" x14ac:dyDescent="0.25">
      <c r="A18" s="17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8"/>
      <c r="C21" s="24">
        <v>1</v>
      </c>
    </row>
    <row r="22" spans="1:3" x14ac:dyDescent="0.25">
      <c r="A22" s="22" t="s">
        <v>1204</v>
      </c>
      <c r="B22" s="18"/>
      <c r="C22" s="24">
        <v>0</v>
      </c>
    </row>
    <row r="23" spans="1:3" x14ac:dyDescent="0.25">
      <c r="A23" s="22" t="s">
        <v>1205</v>
      </c>
      <c r="B23" s="18"/>
      <c r="C23" s="24">
        <v>0</v>
      </c>
    </row>
    <row r="24" spans="1:3" x14ac:dyDescent="0.25">
      <c r="A24" s="22" t="s">
        <v>1206</v>
      </c>
      <c r="B24" s="18"/>
      <c r="C24" s="24">
        <v>4</v>
      </c>
    </row>
    <row r="25" spans="1:3" x14ac:dyDescent="0.25">
      <c r="A25" s="22" t="s">
        <v>635</v>
      </c>
      <c r="B25" s="18"/>
      <c r="C25" s="24">
        <v>7</v>
      </c>
    </row>
    <row r="26" spans="1:3" x14ac:dyDescent="0.25">
      <c r="A26" s="22" t="s">
        <v>1207</v>
      </c>
      <c r="B26" s="18"/>
      <c r="C26" s="24">
        <v>2</v>
      </c>
    </row>
    <row r="27" spans="1:3" x14ac:dyDescent="0.25">
      <c r="A27" s="196" t="s">
        <v>976</v>
      </c>
      <c r="B27" s="197"/>
      <c r="C27" s="32">
        <v>14</v>
      </c>
    </row>
    <row r="28" spans="1:3" x14ac:dyDescent="0.25">
      <c r="A28" s="17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8"/>
      <c r="C31" s="24">
        <v>0</v>
      </c>
    </row>
    <row r="32" spans="1:3" x14ac:dyDescent="0.25">
      <c r="A32" s="22" t="s">
        <v>1048</v>
      </c>
      <c r="B32" s="18"/>
      <c r="C32" s="24">
        <v>0</v>
      </c>
    </row>
    <row r="33" spans="1:3" x14ac:dyDescent="0.25">
      <c r="A33" s="22" t="s">
        <v>1213</v>
      </c>
      <c r="B33" s="18"/>
      <c r="C33" s="24">
        <v>17</v>
      </c>
    </row>
    <row r="34" spans="1:3" x14ac:dyDescent="0.25">
      <c r="A34" s="22" t="s">
        <v>1146</v>
      </c>
      <c r="B34" s="18"/>
      <c r="C34" s="24">
        <v>4</v>
      </c>
    </row>
    <row r="35" spans="1:3" x14ac:dyDescent="0.25">
      <c r="A35" s="22" t="s">
        <v>1214</v>
      </c>
      <c r="B35" s="18"/>
      <c r="C35" s="24">
        <v>6</v>
      </c>
    </row>
    <row r="36" spans="1:3" x14ac:dyDescent="0.25">
      <c r="A36" s="22" t="s">
        <v>1050</v>
      </c>
      <c r="B36" s="18"/>
      <c r="C36" s="24">
        <v>0</v>
      </c>
    </row>
    <row r="37" spans="1:3" x14ac:dyDescent="0.25">
      <c r="A37" s="22" t="s">
        <v>1051</v>
      </c>
      <c r="B37" s="18"/>
      <c r="C37" s="24">
        <v>0</v>
      </c>
    </row>
    <row r="38" spans="1:3" x14ac:dyDescent="0.25">
      <c r="A38" s="22" t="s">
        <v>1109</v>
      </c>
      <c r="B38" s="18"/>
      <c r="C38" s="24">
        <v>0</v>
      </c>
    </row>
    <row r="39" spans="1:3" x14ac:dyDescent="0.25">
      <c r="A39" s="22" t="s">
        <v>1110</v>
      </c>
      <c r="B39" s="18"/>
      <c r="C39" s="24">
        <v>0</v>
      </c>
    </row>
    <row r="40" spans="1:3" x14ac:dyDescent="0.25">
      <c r="A40" s="196" t="s">
        <v>976</v>
      </c>
      <c r="B40" s="197"/>
      <c r="C40" s="32">
        <v>27</v>
      </c>
    </row>
    <row r="41" spans="1:3" x14ac:dyDescent="0.25">
      <c r="A41" s="17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8"/>
      <c r="C44" s="24">
        <v>0</v>
      </c>
    </row>
    <row r="45" spans="1:3" x14ac:dyDescent="0.25">
      <c r="A45" s="22" t="s">
        <v>1204</v>
      </c>
      <c r="B45" s="18"/>
      <c r="C45" s="24">
        <v>1</v>
      </c>
    </row>
    <row r="46" spans="1:3" x14ac:dyDescent="0.25">
      <c r="A46" s="22" t="s">
        <v>1205</v>
      </c>
      <c r="B46" s="18"/>
      <c r="C46" s="24">
        <v>1</v>
      </c>
    </row>
    <row r="47" spans="1:3" x14ac:dyDescent="0.25">
      <c r="A47" s="22" t="s">
        <v>1206</v>
      </c>
      <c r="B47" s="18"/>
      <c r="C47" s="24">
        <v>1</v>
      </c>
    </row>
    <row r="48" spans="1:3" x14ac:dyDescent="0.25">
      <c r="A48" s="22" t="s">
        <v>635</v>
      </c>
      <c r="B48" s="18"/>
      <c r="C48" s="24">
        <v>0</v>
      </c>
    </row>
    <row r="49" spans="1:3" x14ac:dyDescent="0.25">
      <c r="A49" s="22" t="s">
        <v>1207</v>
      </c>
      <c r="B49" s="18"/>
      <c r="C49" s="24">
        <v>2</v>
      </c>
    </row>
    <row r="50" spans="1:3" x14ac:dyDescent="0.25">
      <c r="A50" s="196" t="s">
        <v>976</v>
      </c>
      <c r="B50" s="197"/>
      <c r="C50" s="32">
        <v>5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3" t="s">
        <v>1203</v>
      </c>
      <c r="B53" s="13" t="s">
        <v>80</v>
      </c>
      <c r="C53" s="24">
        <v>1</v>
      </c>
    </row>
    <row r="54" spans="1:3" x14ac:dyDescent="0.25">
      <c r="A54" s="175"/>
      <c r="B54" s="13" t="s">
        <v>81</v>
      </c>
      <c r="C54" s="24">
        <v>0</v>
      </c>
    </row>
    <row r="55" spans="1:3" x14ac:dyDescent="0.25">
      <c r="A55" s="173" t="s">
        <v>1204</v>
      </c>
      <c r="B55" s="13" t="s">
        <v>80</v>
      </c>
      <c r="C55" s="24">
        <v>0</v>
      </c>
    </row>
    <row r="56" spans="1:3" x14ac:dyDescent="0.25">
      <c r="A56" s="175"/>
      <c r="B56" s="13" t="s">
        <v>81</v>
      </c>
      <c r="C56" s="24">
        <v>0</v>
      </c>
    </row>
    <row r="57" spans="1:3" x14ac:dyDescent="0.25">
      <c r="A57" s="173" t="s">
        <v>1205</v>
      </c>
      <c r="B57" s="13" t="s">
        <v>80</v>
      </c>
      <c r="C57" s="24">
        <v>0</v>
      </c>
    </row>
    <row r="58" spans="1:3" x14ac:dyDescent="0.25">
      <c r="A58" s="175"/>
      <c r="B58" s="13" t="s">
        <v>81</v>
      </c>
      <c r="C58" s="24">
        <v>1</v>
      </c>
    </row>
    <row r="59" spans="1:3" x14ac:dyDescent="0.25">
      <c r="A59" s="173" t="s">
        <v>1206</v>
      </c>
      <c r="B59" s="13" t="s">
        <v>80</v>
      </c>
      <c r="C59" s="24">
        <v>1</v>
      </c>
    </row>
    <row r="60" spans="1:3" x14ac:dyDescent="0.25">
      <c r="A60" s="175"/>
      <c r="B60" s="13" t="s">
        <v>81</v>
      </c>
      <c r="C60" s="24">
        <v>0</v>
      </c>
    </row>
    <row r="61" spans="1:3" x14ac:dyDescent="0.25">
      <c r="A61" s="173" t="s">
        <v>635</v>
      </c>
      <c r="B61" s="13" t="s">
        <v>80</v>
      </c>
      <c r="C61" s="24">
        <v>0</v>
      </c>
    </row>
    <row r="62" spans="1:3" x14ac:dyDescent="0.25">
      <c r="A62" s="175"/>
      <c r="B62" s="13" t="s">
        <v>81</v>
      </c>
      <c r="C62" s="24">
        <v>1</v>
      </c>
    </row>
    <row r="63" spans="1:3" x14ac:dyDescent="0.25">
      <c r="A63" s="173" t="s">
        <v>1207</v>
      </c>
      <c r="B63" s="13" t="s">
        <v>80</v>
      </c>
      <c r="C63" s="24">
        <v>8</v>
      </c>
    </row>
    <row r="64" spans="1:3" x14ac:dyDescent="0.25">
      <c r="A64" s="175"/>
      <c r="B64" s="13" t="s">
        <v>81</v>
      </c>
      <c r="C64" s="24">
        <v>0</v>
      </c>
    </row>
    <row r="65" spans="1:3" x14ac:dyDescent="0.25">
      <c r="A65" s="196" t="s">
        <v>976</v>
      </c>
      <c r="B65" s="197"/>
      <c r="C65" s="32">
        <v>12</v>
      </c>
    </row>
  </sheetData>
  <sheetProtection algorithmName="SHA-512" hashValue="vM3FMWKqTtDDYOOKC4DRpsxiJbgbgZFpIbZ5gXHLXdygzAtvLLk31YTHrPh09EF+RnHgiGCgBLwV9Kv2rTMeBQ==" saltValue="/peTMVYSlJbd0YCRwfW01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6" t="s">
        <v>1221</v>
      </c>
      <c r="B5" s="48" t="s">
        <v>1222</v>
      </c>
      <c r="C5" s="14">
        <v>0</v>
      </c>
      <c r="D5" s="14">
        <v>0</v>
      </c>
      <c r="E5" s="14">
        <v>1</v>
      </c>
      <c r="F5" s="24">
        <v>1</v>
      </c>
    </row>
    <row r="6" spans="1:6" x14ac:dyDescent="0.25">
      <c r="A6" s="178"/>
      <c r="B6" s="48" t="s">
        <v>1223</v>
      </c>
      <c r="C6" s="14">
        <v>0</v>
      </c>
      <c r="D6" s="14">
        <v>0</v>
      </c>
      <c r="E6" s="14">
        <v>0</v>
      </c>
      <c r="F6" s="24">
        <v>0</v>
      </c>
    </row>
    <row r="7" spans="1:6" x14ac:dyDescent="0.25">
      <c r="A7" s="12" t="s">
        <v>1224</v>
      </c>
      <c r="B7" s="48" t="s">
        <v>1225</v>
      </c>
      <c r="C7" s="14">
        <v>0</v>
      </c>
      <c r="D7" s="14">
        <v>0</v>
      </c>
      <c r="E7" s="14">
        <v>0</v>
      </c>
      <c r="F7" s="24">
        <v>0</v>
      </c>
    </row>
    <row r="8" spans="1:6" ht="22.5" x14ac:dyDescent="0.25">
      <c r="A8" s="176" t="s">
        <v>1226</v>
      </c>
      <c r="B8" s="48" t="s">
        <v>1227</v>
      </c>
      <c r="C8" s="14">
        <v>1</v>
      </c>
      <c r="D8" s="14">
        <v>3</v>
      </c>
      <c r="E8" s="14">
        <v>2</v>
      </c>
      <c r="F8" s="24">
        <v>0</v>
      </c>
    </row>
    <row r="9" spans="1:6" x14ac:dyDescent="0.25">
      <c r="A9" s="177"/>
      <c r="B9" s="48" t="s">
        <v>1228</v>
      </c>
      <c r="C9" s="14">
        <v>0</v>
      </c>
      <c r="D9" s="14">
        <v>0</v>
      </c>
      <c r="E9" s="14">
        <v>0</v>
      </c>
      <c r="F9" s="24">
        <v>0</v>
      </c>
    </row>
    <row r="10" spans="1:6" ht="22.5" x14ac:dyDescent="0.25">
      <c r="A10" s="178"/>
      <c r="B10" s="48" t="s">
        <v>1229</v>
      </c>
      <c r="C10" s="14">
        <v>0</v>
      </c>
      <c r="D10" s="14">
        <v>0</v>
      </c>
      <c r="E10" s="14">
        <v>0</v>
      </c>
      <c r="F10" s="24">
        <v>0</v>
      </c>
    </row>
    <row r="11" spans="1:6" ht="22.5" x14ac:dyDescent="0.25">
      <c r="A11" s="176" t="s">
        <v>1230</v>
      </c>
      <c r="B11" s="48" t="s">
        <v>1231</v>
      </c>
      <c r="C11" s="14">
        <v>0</v>
      </c>
      <c r="D11" s="14">
        <v>0</v>
      </c>
      <c r="E11" s="14">
        <v>0</v>
      </c>
      <c r="F11" s="24">
        <v>0</v>
      </c>
    </row>
    <row r="12" spans="1:6" x14ac:dyDescent="0.25">
      <c r="A12" s="177"/>
      <c r="B12" s="48" t="s">
        <v>1232</v>
      </c>
      <c r="C12" s="14">
        <v>0</v>
      </c>
      <c r="D12" s="14">
        <v>0</v>
      </c>
      <c r="E12" s="14">
        <v>0</v>
      </c>
      <c r="F12" s="24">
        <v>0</v>
      </c>
    </row>
    <row r="13" spans="1:6" ht="22.5" x14ac:dyDescent="0.25">
      <c r="A13" s="178"/>
      <c r="B13" s="48" t="s">
        <v>1233</v>
      </c>
      <c r="C13" s="14">
        <v>0</v>
      </c>
      <c r="D13" s="14">
        <v>2</v>
      </c>
      <c r="E13" s="14">
        <v>2</v>
      </c>
      <c r="F13" s="24">
        <v>0</v>
      </c>
    </row>
    <row r="14" spans="1:6" ht="22.5" x14ac:dyDescent="0.25">
      <c r="A14" s="12" t="s">
        <v>1234</v>
      </c>
      <c r="B14" s="48" t="s">
        <v>1235</v>
      </c>
      <c r="C14" s="14">
        <v>0</v>
      </c>
      <c r="D14" s="14">
        <v>0</v>
      </c>
      <c r="E14" s="14">
        <v>0</v>
      </c>
      <c r="F14" s="24">
        <v>0</v>
      </c>
    </row>
    <row r="15" spans="1:6" x14ac:dyDescent="0.25">
      <c r="A15" s="176" t="s">
        <v>1236</v>
      </c>
      <c r="B15" s="48" t="s">
        <v>1237</v>
      </c>
      <c r="C15" s="14">
        <v>224</v>
      </c>
      <c r="D15" s="14">
        <v>18</v>
      </c>
      <c r="E15" s="14">
        <v>35</v>
      </c>
      <c r="F15" s="24">
        <v>0</v>
      </c>
    </row>
    <row r="16" spans="1:6" x14ac:dyDescent="0.25">
      <c r="A16" s="177"/>
      <c r="B16" s="48" t="s">
        <v>1238</v>
      </c>
      <c r="C16" s="14">
        <v>0</v>
      </c>
      <c r="D16" s="14">
        <v>0</v>
      </c>
      <c r="E16" s="14">
        <v>0</v>
      </c>
      <c r="F16" s="24">
        <v>0</v>
      </c>
    </row>
    <row r="17" spans="1:6" ht="22.5" x14ac:dyDescent="0.25">
      <c r="A17" s="177"/>
      <c r="B17" s="48" t="s">
        <v>1239</v>
      </c>
      <c r="C17" s="14">
        <v>0</v>
      </c>
      <c r="D17" s="14">
        <v>0</v>
      </c>
      <c r="E17" s="14">
        <v>0</v>
      </c>
      <c r="F17" s="24">
        <v>0</v>
      </c>
    </row>
    <row r="18" spans="1:6" x14ac:dyDescent="0.25">
      <c r="A18" s="177"/>
      <c r="B18" s="48" t="s">
        <v>1240</v>
      </c>
      <c r="C18" s="14">
        <v>0</v>
      </c>
      <c r="D18" s="14">
        <v>0</v>
      </c>
      <c r="E18" s="14">
        <v>0</v>
      </c>
      <c r="F18" s="24">
        <v>0</v>
      </c>
    </row>
    <row r="19" spans="1:6" ht="22.5" x14ac:dyDescent="0.25">
      <c r="A19" s="178"/>
      <c r="B19" s="48" t="s">
        <v>1241</v>
      </c>
      <c r="C19" s="14">
        <v>0</v>
      </c>
      <c r="D19" s="14">
        <v>1</v>
      </c>
      <c r="E19" s="14">
        <v>1</v>
      </c>
      <c r="F19" s="24">
        <v>0</v>
      </c>
    </row>
    <row r="20" spans="1:6" x14ac:dyDescent="0.25">
      <c r="A20" s="12" t="s">
        <v>1242</v>
      </c>
      <c r="B20" s="48" t="s">
        <v>1243</v>
      </c>
      <c r="C20" s="14">
        <v>1</v>
      </c>
      <c r="D20" s="14">
        <v>0</v>
      </c>
      <c r="E20" s="14">
        <v>2</v>
      </c>
      <c r="F20" s="24">
        <v>0</v>
      </c>
    </row>
    <row r="21" spans="1:6" ht="22.5" x14ac:dyDescent="0.25">
      <c r="A21" s="12" t="s">
        <v>1244</v>
      </c>
      <c r="B21" s="48" t="s">
        <v>1245</v>
      </c>
      <c r="C21" s="14">
        <v>0</v>
      </c>
      <c r="D21" s="14">
        <v>0</v>
      </c>
      <c r="E21" s="14">
        <v>0</v>
      </c>
      <c r="F21" s="24">
        <v>0</v>
      </c>
    </row>
    <row r="22" spans="1:6" x14ac:dyDescent="0.25">
      <c r="A22" s="196" t="s">
        <v>976</v>
      </c>
      <c r="B22" s="197"/>
      <c r="C22" s="32">
        <v>226</v>
      </c>
      <c r="D22" s="32">
        <v>24</v>
      </c>
      <c r="E22" s="32">
        <v>43</v>
      </c>
      <c r="F22" s="32">
        <v>1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8"/>
      <c r="C25" s="24">
        <v>2</v>
      </c>
    </row>
    <row r="26" spans="1:6" x14ac:dyDescent="0.25">
      <c r="A26" s="22" t="s">
        <v>113</v>
      </c>
      <c r="B26" s="18"/>
      <c r="C26" s="24">
        <v>2</v>
      </c>
    </row>
    <row r="27" spans="1:6" x14ac:dyDescent="0.25">
      <c r="A27" s="22" t="s">
        <v>1079</v>
      </c>
      <c r="B27" s="18"/>
      <c r="C27" s="24">
        <v>2</v>
      </c>
    </row>
    <row r="28" spans="1:6" x14ac:dyDescent="0.25">
      <c r="A28" s="196" t="s">
        <v>976</v>
      </c>
      <c r="B28" s="197"/>
      <c r="C28" s="32">
        <v>6</v>
      </c>
    </row>
    <row r="29" spans="1:6" x14ac:dyDescent="0.25">
      <c r="A29" s="17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8"/>
      <c r="C32" s="24">
        <v>10</v>
      </c>
    </row>
    <row r="33" spans="1:3" x14ac:dyDescent="0.25">
      <c r="A33" s="22" t="s">
        <v>1248</v>
      </c>
      <c r="B33" s="18"/>
      <c r="C33" s="24">
        <v>38</v>
      </c>
    </row>
    <row r="34" spans="1:3" x14ac:dyDescent="0.25">
      <c r="A34" s="22" t="s">
        <v>81</v>
      </c>
      <c r="B34" s="18"/>
      <c r="C34" s="24">
        <v>6</v>
      </c>
    </row>
    <row r="35" spans="1:3" x14ac:dyDescent="0.25">
      <c r="A35" s="196" t="s">
        <v>976</v>
      </c>
      <c r="B35" s="197"/>
      <c r="C35" s="32">
        <v>54</v>
      </c>
    </row>
    <row r="36" spans="1:3" x14ac:dyDescent="0.25">
      <c r="A36" s="17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8"/>
      <c r="C39" s="24">
        <v>25</v>
      </c>
    </row>
    <row r="40" spans="1:3" x14ac:dyDescent="0.25">
      <c r="A40" s="22" t="s">
        <v>1251</v>
      </c>
      <c r="B40" s="18"/>
      <c r="C40" s="24">
        <v>51</v>
      </c>
    </row>
    <row r="41" spans="1:3" x14ac:dyDescent="0.25">
      <c r="A41" s="196" t="s">
        <v>976</v>
      </c>
      <c r="B41" s="197"/>
      <c r="C41" s="32">
        <v>76</v>
      </c>
    </row>
    <row r="42" spans="1:3" ht="15.95" customHeight="1" x14ac:dyDescent="0.25"/>
  </sheetData>
  <sheetProtection algorithmName="SHA-512" hashValue="UBSSRyJ2rnl+iOUzv5ikdo9LHbm6OjfI/YP32z2G4ISsx/OJ3mibnRFYl+5idIXcePLM7jZmUo9wb8y9v8zZRg==" saltValue="qfrDuDsoAMqL4DLabnsdd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9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6" t="s">
        <v>1254</v>
      </c>
      <c r="B5" s="13" t="s">
        <v>1255</v>
      </c>
      <c r="C5" s="14">
        <v>235</v>
      </c>
      <c r="D5" s="16"/>
      <c r="E5" s="15">
        <v>0</v>
      </c>
    </row>
    <row r="6" spans="1:5" x14ac:dyDescent="0.25">
      <c r="A6" s="177"/>
      <c r="B6" s="13" t="s">
        <v>1256</v>
      </c>
      <c r="C6" s="14">
        <v>28</v>
      </c>
      <c r="D6" s="16"/>
      <c r="E6" s="15">
        <v>0</v>
      </c>
    </row>
    <row r="7" spans="1:5" x14ac:dyDescent="0.25">
      <c r="A7" s="178"/>
      <c r="B7" s="13" t="s">
        <v>1257</v>
      </c>
      <c r="C7" s="14">
        <v>15</v>
      </c>
      <c r="D7" s="16"/>
      <c r="E7" s="15">
        <v>0</v>
      </c>
    </row>
    <row r="8" spans="1:5" x14ac:dyDescent="0.25">
      <c r="A8" s="17"/>
    </row>
    <row r="9" spans="1:5" x14ac:dyDescent="0.25">
      <c r="A9" s="49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6" t="s">
        <v>1259</v>
      </c>
      <c r="B11" s="13" t="s">
        <v>1260</v>
      </c>
      <c r="C11" s="14">
        <v>2</v>
      </c>
      <c r="D11" s="16"/>
      <c r="E11" s="15">
        <v>0</v>
      </c>
    </row>
    <row r="12" spans="1:5" x14ac:dyDescent="0.25">
      <c r="A12" s="177"/>
      <c r="B12" s="13" t="s">
        <v>1261</v>
      </c>
      <c r="C12" s="14">
        <v>2</v>
      </c>
      <c r="D12" s="16"/>
      <c r="E12" s="15">
        <v>0</v>
      </c>
    </row>
    <row r="13" spans="1:5" x14ac:dyDescent="0.25">
      <c r="A13" s="177"/>
      <c r="B13" s="13" t="s">
        <v>1262</v>
      </c>
      <c r="C13" s="14">
        <v>6</v>
      </c>
      <c r="D13" s="16"/>
      <c r="E13" s="15">
        <v>0</v>
      </c>
    </row>
    <row r="14" spans="1:5" x14ac:dyDescent="0.25">
      <c r="A14" s="177"/>
      <c r="B14" s="13" t="s">
        <v>1263</v>
      </c>
      <c r="C14" s="14">
        <v>48</v>
      </c>
      <c r="D14" s="16"/>
      <c r="E14" s="15">
        <v>0</v>
      </c>
    </row>
    <row r="15" spans="1:5" x14ac:dyDescent="0.25">
      <c r="A15" s="177"/>
      <c r="B15" s="13" t="s">
        <v>1264</v>
      </c>
      <c r="C15" s="14">
        <v>0</v>
      </c>
      <c r="D15" s="16"/>
      <c r="E15" s="15">
        <v>0</v>
      </c>
    </row>
    <row r="16" spans="1:5" x14ac:dyDescent="0.25">
      <c r="A16" s="177"/>
      <c r="B16" s="13" t="s">
        <v>1265</v>
      </c>
      <c r="C16" s="14">
        <v>16</v>
      </c>
      <c r="D16" s="16"/>
      <c r="E16" s="15">
        <v>0</v>
      </c>
    </row>
    <row r="17" spans="1:5" x14ac:dyDescent="0.25">
      <c r="A17" s="177"/>
      <c r="B17" s="13" t="s">
        <v>1266</v>
      </c>
      <c r="C17" s="14">
        <v>0</v>
      </c>
      <c r="D17" s="16"/>
      <c r="E17" s="15">
        <v>0</v>
      </c>
    </row>
    <row r="18" spans="1:5" x14ac:dyDescent="0.25">
      <c r="A18" s="177"/>
      <c r="B18" s="13" t="s">
        <v>1267</v>
      </c>
      <c r="C18" s="14">
        <v>0</v>
      </c>
      <c r="D18" s="16"/>
      <c r="E18" s="15">
        <v>0</v>
      </c>
    </row>
    <row r="19" spans="1:5" x14ac:dyDescent="0.25">
      <c r="A19" s="178"/>
      <c r="B19" s="13" t="s">
        <v>1268</v>
      </c>
      <c r="C19" s="14">
        <v>1</v>
      </c>
      <c r="D19" s="16"/>
      <c r="E19" s="15">
        <v>0</v>
      </c>
    </row>
    <row r="20" spans="1:5" x14ac:dyDescent="0.25">
      <c r="A20" s="17"/>
    </row>
    <row r="21" spans="1:5" x14ac:dyDescent="0.25">
      <c r="A21" s="49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6" t="s">
        <v>1270</v>
      </c>
      <c r="B23" s="13" t="s">
        <v>1271</v>
      </c>
      <c r="C23" s="14">
        <v>0</v>
      </c>
      <c r="D23" s="16"/>
      <c r="E23" s="15">
        <v>0</v>
      </c>
    </row>
    <row r="24" spans="1:5" x14ac:dyDescent="0.25">
      <c r="A24" s="177"/>
      <c r="B24" s="13" t="s">
        <v>1272</v>
      </c>
      <c r="C24" s="14">
        <v>19</v>
      </c>
      <c r="D24" s="16"/>
      <c r="E24" s="15">
        <v>0</v>
      </c>
    </row>
    <row r="25" spans="1:5" x14ac:dyDescent="0.25">
      <c r="A25" s="177"/>
      <c r="B25" s="13" t="s">
        <v>181</v>
      </c>
      <c r="C25" s="14">
        <v>1</v>
      </c>
      <c r="D25" s="16"/>
      <c r="E25" s="15">
        <v>0</v>
      </c>
    </row>
    <row r="26" spans="1:5" x14ac:dyDescent="0.25">
      <c r="A26" s="178"/>
      <c r="B26" s="13" t="s">
        <v>1273</v>
      </c>
      <c r="C26" s="14">
        <v>0</v>
      </c>
      <c r="D26" s="16"/>
      <c r="E26" s="15">
        <v>0</v>
      </c>
    </row>
    <row r="27" spans="1:5" x14ac:dyDescent="0.25">
      <c r="A27" s="17"/>
    </row>
    <row r="28" spans="1:5" x14ac:dyDescent="0.25">
      <c r="A28" s="49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6" t="s">
        <v>1275</v>
      </c>
      <c r="B30" s="13" t="s">
        <v>1276</v>
      </c>
      <c r="C30" s="14">
        <v>1</v>
      </c>
      <c r="D30" s="16"/>
      <c r="E30" s="15">
        <v>0</v>
      </c>
    </row>
    <row r="31" spans="1:5" x14ac:dyDescent="0.25">
      <c r="A31" s="177"/>
      <c r="B31" s="13" t="s">
        <v>1277</v>
      </c>
      <c r="C31" s="14">
        <v>0</v>
      </c>
      <c r="D31" s="16"/>
      <c r="E31" s="15">
        <v>0</v>
      </c>
    </row>
    <row r="32" spans="1:5" x14ac:dyDescent="0.25">
      <c r="A32" s="178"/>
      <c r="B32" s="13" t="s">
        <v>1278</v>
      </c>
      <c r="C32" s="14">
        <v>1</v>
      </c>
      <c r="D32" s="16"/>
      <c r="E32" s="15">
        <v>0</v>
      </c>
    </row>
  </sheetData>
  <sheetProtection algorithmName="SHA-512" hashValue="jwBQANqnUhDZQtwZzGCUBAgXYYHyPfa4+TXSI1erXw0IbJjLw9L4JagvXfcVeqT+b7uvj0dpCzZYJ0MuTgCF/w==" saltValue="yxVF5x04rKzjZbx9zMuBZ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9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6" t="s">
        <v>1281</v>
      </c>
      <c r="B5" s="13" t="s">
        <v>1282</v>
      </c>
      <c r="C5" s="14">
        <v>2</v>
      </c>
      <c r="D5" s="16"/>
      <c r="E5" s="15">
        <v>0</v>
      </c>
    </row>
    <row r="6" spans="1:5" x14ac:dyDescent="0.25">
      <c r="A6" s="177"/>
      <c r="B6" s="13" t="s">
        <v>1283</v>
      </c>
      <c r="C6" s="14">
        <v>1</v>
      </c>
      <c r="D6" s="16"/>
      <c r="E6" s="15">
        <v>0</v>
      </c>
    </row>
    <row r="7" spans="1:5" x14ac:dyDescent="0.25">
      <c r="A7" s="177"/>
      <c r="B7" s="13" t="s">
        <v>1284</v>
      </c>
      <c r="C7" s="14">
        <v>3</v>
      </c>
      <c r="D7" s="16"/>
      <c r="E7" s="15">
        <v>0</v>
      </c>
    </row>
    <row r="8" spans="1:5" x14ac:dyDescent="0.25">
      <c r="A8" s="177"/>
      <c r="B8" s="13" t="s">
        <v>1285</v>
      </c>
      <c r="C8" s="14">
        <v>3</v>
      </c>
      <c r="D8" s="16"/>
      <c r="E8" s="15">
        <v>0</v>
      </c>
    </row>
    <row r="9" spans="1:5" x14ac:dyDescent="0.25">
      <c r="A9" s="177"/>
      <c r="B9" s="13" t="s">
        <v>1286</v>
      </c>
      <c r="C9" s="14">
        <v>2</v>
      </c>
      <c r="D9" s="16"/>
      <c r="E9" s="15">
        <v>0</v>
      </c>
    </row>
    <row r="10" spans="1:5" x14ac:dyDescent="0.25">
      <c r="A10" s="177"/>
      <c r="B10" s="13" t="s">
        <v>1287</v>
      </c>
      <c r="C10" s="14">
        <v>0</v>
      </c>
      <c r="D10" s="16"/>
      <c r="E10" s="15">
        <v>0</v>
      </c>
    </row>
    <row r="11" spans="1:5" x14ac:dyDescent="0.25">
      <c r="A11" s="177"/>
      <c r="B11" s="13" t="s">
        <v>1288</v>
      </c>
      <c r="C11" s="14">
        <v>8</v>
      </c>
      <c r="D11" s="16"/>
      <c r="E11" s="15">
        <v>0</v>
      </c>
    </row>
    <row r="12" spans="1:5" x14ac:dyDescent="0.25">
      <c r="A12" s="177"/>
      <c r="B12" s="13" t="s">
        <v>1289</v>
      </c>
      <c r="C12" s="14">
        <v>2</v>
      </c>
      <c r="D12" s="16"/>
      <c r="E12" s="15">
        <v>0</v>
      </c>
    </row>
    <row r="13" spans="1:5" x14ac:dyDescent="0.25">
      <c r="A13" s="177"/>
      <c r="B13" s="13" t="s">
        <v>1290</v>
      </c>
      <c r="C13" s="14">
        <v>2</v>
      </c>
      <c r="D13" s="16"/>
      <c r="E13" s="15">
        <v>0</v>
      </c>
    </row>
    <row r="14" spans="1:5" x14ac:dyDescent="0.25">
      <c r="A14" s="177"/>
      <c r="B14" s="13" t="s">
        <v>1291</v>
      </c>
      <c r="C14" s="14">
        <v>1</v>
      </c>
      <c r="D14" s="16"/>
      <c r="E14" s="15">
        <v>0</v>
      </c>
    </row>
    <row r="15" spans="1:5" x14ac:dyDescent="0.25">
      <c r="A15" s="177"/>
      <c r="B15" s="13" t="s">
        <v>1292</v>
      </c>
      <c r="C15" s="14">
        <v>0</v>
      </c>
      <c r="D15" s="16"/>
      <c r="E15" s="15">
        <v>0</v>
      </c>
    </row>
    <row r="16" spans="1:5" x14ac:dyDescent="0.25">
      <c r="A16" s="178"/>
      <c r="B16" s="13" t="s">
        <v>110</v>
      </c>
      <c r="C16" s="14">
        <v>28</v>
      </c>
      <c r="D16" s="16"/>
      <c r="E16" s="15">
        <v>0</v>
      </c>
    </row>
  </sheetData>
  <sheetProtection algorithmName="SHA-512" hashValue="lX9d56e2GzR8lUCCCoqnJqJx9NYugqExFULh1EBwBJnf52bJZ4hbhW6djWm2BKtmbq9jOhsnx1TokJCAdnrqCw==" saltValue="VfVh4o+8i6E1GVKpdlfHt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0"/>
      <c r="B3" s="51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6" t="s">
        <v>1304</v>
      </c>
      <c r="B4" s="48" t="s">
        <v>1305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177"/>
      <c r="B5" s="48" t="s">
        <v>1047</v>
      </c>
      <c r="C5" s="52">
        <v>4</v>
      </c>
      <c r="D5" s="52">
        <v>0</v>
      </c>
      <c r="E5" s="52">
        <v>4</v>
      </c>
      <c r="F5" s="52">
        <v>7</v>
      </c>
      <c r="G5" s="52">
        <v>0</v>
      </c>
      <c r="H5" s="52">
        <v>16</v>
      </c>
      <c r="I5" s="52">
        <v>3</v>
      </c>
      <c r="J5" s="52">
        <v>0</v>
      </c>
      <c r="K5" s="52">
        <v>0</v>
      </c>
      <c r="L5" s="53">
        <v>0</v>
      </c>
    </row>
    <row r="6" spans="1:12" x14ac:dyDescent="0.25">
      <c r="A6" s="177"/>
      <c r="B6" s="48" t="s">
        <v>1306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2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25">
      <c r="A7" s="178"/>
      <c r="B7" s="48" t="s">
        <v>1307</v>
      </c>
      <c r="C7" s="52">
        <v>0</v>
      </c>
      <c r="D7" s="52">
        <v>0</v>
      </c>
      <c r="E7" s="52">
        <v>0</v>
      </c>
      <c r="F7" s="52">
        <v>1</v>
      </c>
      <c r="G7" s="52">
        <v>0</v>
      </c>
      <c r="H7" s="52">
        <v>1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25">
      <c r="A8" s="176" t="s">
        <v>1308</v>
      </c>
      <c r="B8" s="48" t="s">
        <v>1309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177"/>
      <c r="B9" s="48" t="s">
        <v>1310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177"/>
      <c r="B10" s="48" t="s">
        <v>1311</v>
      </c>
      <c r="C10" s="52">
        <v>0</v>
      </c>
      <c r="D10" s="52">
        <v>0</v>
      </c>
      <c r="E10" s="52">
        <v>1</v>
      </c>
      <c r="F10" s="52">
        <v>0</v>
      </c>
      <c r="G10" s="52">
        <v>0</v>
      </c>
      <c r="H10" s="52">
        <v>2</v>
      </c>
      <c r="I10" s="52">
        <v>0</v>
      </c>
      <c r="J10" s="52">
        <v>0</v>
      </c>
      <c r="K10" s="52">
        <v>0</v>
      </c>
      <c r="L10" s="53">
        <v>0</v>
      </c>
    </row>
    <row r="11" spans="1:12" x14ac:dyDescent="0.25">
      <c r="A11" s="177"/>
      <c r="B11" s="48" t="s">
        <v>1312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177"/>
      <c r="B12" s="48" t="s">
        <v>1313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177"/>
      <c r="B13" s="48" t="s">
        <v>1314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177"/>
      <c r="B14" s="48" t="s">
        <v>1315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177"/>
      <c r="B15" s="48" t="s">
        <v>1316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177"/>
      <c r="B16" s="48" t="s">
        <v>1317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177"/>
      <c r="B17" s="48" t="s">
        <v>1318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177"/>
      <c r="B18" s="48" t="s">
        <v>1319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177"/>
      <c r="B19" s="48" t="s">
        <v>1320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177"/>
      <c r="B20" s="48" t="s">
        <v>1321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177"/>
      <c r="B21" s="48" t="s">
        <v>1322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177"/>
      <c r="B22" s="48" t="s">
        <v>1323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177"/>
      <c r="B23" s="48" t="s">
        <v>1324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177"/>
      <c r="B24" s="48" t="s">
        <v>1325</v>
      </c>
      <c r="C24" s="52">
        <v>1</v>
      </c>
      <c r="D24" s="52">
        <v>0</v>
      </c>
      <c r="E24" s="52">
        <v>0</v>
      </c>
      <c r="F24" s="52">
        <v>1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25">
      <c r="A25" s="177"/>
      <c r="B25" s="48" t="s">
        <v>1326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177"/>
      <c r="B26" s="48" t="s">
        <v>1327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177"/>
      <c r="B27" s="48" t="s">
        <v>1328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177"/>
      <c r="B28" s="48" t="s">
        <v>1329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177"/>
      <c r="B29" s="48" t="s">
        <v>1330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177"/>
      <c r="B30" s="48" t="s">
        <v>1331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25">
      <c r="A31" s="177"/>
      <c r="B31" s="48" t="s">
        <v>1332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177"/>
      <c r="B32" s="48" t="s">
        <v>1333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177"/>
      <c r="B33" s="48" t="s">
        <v>1334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177"/>
      <c r="B34" s="48" t="s">
        <v>1335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177"/>
      <c r="B35" s="48" t="s">
        <v>1336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177"/>
      <c r="B36" s="48" t="s">
        <v>1337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177"/>
      <c r="B37" s="48" t="s">
        <v>1338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177"/>
      <c r="B38" s="48" t="s">
        <v>1339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177"/>
      <c r="B39" s="48" t="s">
        <v>1340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177"/>
      <c r="B40" s="48" t="s">
        <v>1341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177"/>
      <c r="B41" s="48" t="s">
        <v>1342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177"/>
      <c r="B42" s="48" t="s">
        <v>1343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177"/>
      <c r="B43" s="48" t="s">
        <v>1344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177"/>
      <c r="B44" s="48" t="s">
        <v>1345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177"/>
      <c r="B45" s="48" t="s">
        <v>1346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177"/>
      <c r="B46" s="48" t="s">
        <v>1347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177"/>
      <c r="B47" s="48" t="s">
        <v>1348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177"/>
      <c r="B48" s="48" t="s">
        <v>1349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177"/>
      <c r="B49" s="48" t="s">
        <v>1350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177"/>
      <c r="B50" s="48" t="s">
        <v>1351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177"/>
      <c r="B51" s="48" t="s">
        <v>1352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177"/>
      <c r="B52" s="48" t="s">
        <v>1353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177"/>
      <c r="B53" s="48" t="s">
        <v>1354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177"/>
      <c r="B54" s="48" t="s">
        <v>1355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177"/>
      <c r="B55" s="48" t="s">
        <v>1356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177"/>
      <c r="B56" s="48" t="s">
        <v>1357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177"/>
      <c r="B57" s="48" t="s">
        <v>1358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177"/>
      <c r="B58" s="48" t="s">
        <v>1359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177"/>
      <c r="B59" s="48" t="s">
        <v>1360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177"/>
      <c r="B60" s="48" t="s">
        <v>1361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177"/>
      <c r="B61" s="48" t="s">
        <v>1362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177"/>
      <c r="B62" s="48" t="s">
        <v>1363</v>
      </c>
      <c r="C62" s="52">
        <v>0</v>
      </c>
      <c r="D62" s="52">
        <v>0</v>
      </c>
      <c r="E62" s="52">
        <v>0</v>
      </c>
      <c r="F62" s="52">
        <v>1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177"/>
      <c r="B63" s="48" t="s">
        <v>1364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177"/>
      <c r="B64" s="48" t="s">
        <v>1365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177"/>
      <c r="B65" s="48" t="s">
        <v>1366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177"/>
      <c r="B66" s="48" t="s">
        <v>1367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177"/>
      <c r="B67" s="48" t="s">
        <v>1368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177"/>
      <c r="B68" s="48" t="s">
        <v>1369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177"/>
      <c r="B69" s="48" t="s">
        <v>1370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177"/>
      <c r="B70" s="48" t="s">
        <v>1371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1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177"/>
      <c r="B71" s="48" t="s">
        <v>1372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25">
      <c r="A72" s="177"/>
      <c r="B72" s="48" t="s">
        <v>1373</v>
      </c>
      <c r="C72" s="52">
        <v>0</v>
      </c>
      <c r="D72" s="52">
        <v>0</v>
      </c>
      <c r="E72" s="52">
        <v>0</v>
      </c>
      <c r="F72" s="52">
        <v>1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25">
      <c r="A73" s="177"/>
      <c r="B73" s="48" t="s">
        <v>1374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177"/>
      <c r="B74" s="48" t="s">
        <v>1375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177"/>
      <c r="B75" s="48" t="s">
        <v>1376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177"/>
      <c r="B76" s="48" t="s">
        <v>1377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177"/>
      <c r="B77" s="48" t="s">
        <v>1378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177"/>
      <c r="B78" s="48" t="s">
        <v>1379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177"/>
      <c r="B79" s="48" t="s">
        <v>1380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25">
      <c r="A80" s="177"/>
      <c r="B80" s="48" t="s">
        <v>1381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25">
      <c r="A81" s="177"/>
      <c r="B81" s="48" t="s">
        <v>1382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177"/>
      <c r="B82" s="48" t="s">
        <v>1383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177"/>
      <c r="B83" s="48" t="s">
        <v>1384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177"/>
      <c r="B84" s="48" t="s">
        <v>1385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177"/>
      <c r="B85" s="48" t="s">
        <v>1386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177"/>
      <c r="B86" s="48" t="s">
        <v>1387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177"/>
      <c r="B87" s="48" t="s">
        <v>1388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177"/>
      <c r="B88" s="48" t="s">
        <v>1389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177"/>
      <c r="B89" s="48" t="s">
        <v>1390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177"/>
      <c r="B90" s="48" t="s">
        <v>1391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177"/>
      <c r="B91" s="48" t="s">
        <v>1392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177"/>
      <c r="B92" s="48" t="s">
        <v>1393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177"/>
      <c r="B93" s="48" t="s">
        <v>1394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177"/>
      <c r="B94" s="48" t="s">
        <v>1395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177"/>
      <c r="B95" s="48" t="s">
        <v>1396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177"/>
      <c r="B96" s="48" t="s">
        <v>1397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177"/>
      <c r="B97" s="48" t="s">
        <v>1398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177"/>
      <c r="B98" s="48" t="s">
        <v>1399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177"/>
      <c r="B99" s="48" t="s">
        <v>1400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177"/>
      <c r="B100" s="48" t="s">
        <v>1401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177"/>
      <c r="B101" s="48" t="s">
        <v>1402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177"/>
      <c r="B102" s="48" t="s">
        <v>1403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25">
      <c r="A103" s="177"/>
      <c r="B103" s="48" t="s">
        <v>1404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177"/>
      <c r="B104" s="48" t="s">
        <v>1405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177"/>
      <c r="B105" s="48" t="s">
        <v>1406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177"/>
      <c r="B106" s="48" t="s">
        <v>1407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177"/>
      <c r="B107" s="48" t="s">
        <v>1408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177"/>
      <c r="B108" s="48" t="s">
        <v>1409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177"/>
      <c r="B109" s="48" t="s">
        <v>1410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177"/>
      <c r="B110" s="48" t="s">
        <v>1411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177"/>
      <c r="B111" s="48" t="s">
        <v>1412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177"/>
      <c r="B112" s="48" t="s">
        <v>1413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177"/>
      <c r="B113" s="48" t="s">
        <v>1414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177"/>
      <c r="B114" s="48" t="s">
        <v>1415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177"/>
      <c r="B115" s="48" t="s">
        <v>1416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177"/>
      <c r="B116" s="48" t="s">
        <v>1417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177"/>
      <c r="B117" s="48" t="s">
        <v>1418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177"/>
      <c r="B118" s="48" t="s">
        <v>1419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177"/>
      <c r="B119" s="48" t="s">
        <v>1420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177"/>
      <c r="B120" s="48" t="s">
        <v>1421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177"/>
      <c r="B121" s="48" t="s">
        <v>1422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177"/>
      <c r="B122" s="48" t="s">
        <v>1423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177"/>
      <c r="B123" s="48" t="s">
        <v>1424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177"/>
      <c r="B124" s="48" t="s">
        <v>1425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177"/>
      <c r="B125" s="48" t="s">
        <v>1426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177"/>
      <c r="B126" s="48" t="s">
        <v>1427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177"/>
      <c r="B127" s="48" t="s">
        <v>1428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177"/>
      <c r="B128" s="48" t="s">
        <v>1429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177"/>
      <c r="B129" s="48" t="s">
        <v>1430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0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177"/>
      <c r="B130" s="48" t="s">
        <v>1431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177"/>
      <c r="B131" s="48" t="s">
        <v>1432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177"/>
      <c r="B132" s="48" t="s">
        <v>1433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177"/>
      <c r="B133" s="48" t="s">
        <v>1434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177"/>
      <c r="B134" s="48" t="s">
        <v>1435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177"/>
      <c r="B135" s="48" t="s">
        <v>1436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177"/>
      <c r="B136" s="48" t="s">
        <v>1437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177"/>
      <c r="B137" s="48" t="s">
        <v>1438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177"/>
      <c r="B138" s="48" t="s">
        <v>1439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177"/>
      <c r="B139" s="48" t="s">
        <v>1440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177"/>
      <c r="B140" s="48" t="s">
        <v>1441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177"/>
      <c r="B141" s="48" t="s">
        <v>1442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177"/>
      <c r="B142" s="48" t="s">
        <v>1443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177"/>
      <c r="B143" s="48" t="s">
        <v>1444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177"/>
      <c r="B144" s="48" t="s">
        <v>1445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177"/>
      <c r="B145" s="48" t="s">
        <v>1446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25">
      <c r="A146" s="177"/>
      <c r="B146" s="48" t="s">
        <v>1447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25">
      <c r="A147" s="177"/>
      <c r="B147" s="48" t="s">
        <v>1448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177"/>
      <c r="B148" s="48" t="s">
        <v>1449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177"/>
      <c r="B149" s="48" t="s">
        <v>1450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177"/>
      <c r="B150" s="48" t="s">
        <v>1451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177"/>
      <c r="B151" s="48" t="s">
        <v>1452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177"/>
      <c r="B152" s="48" t="s">
        <v>1453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177"/>
      <c r="B153" s="48" t="s">
        <v>1454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177"/>
      <c r="B154" s="48" t="s">
        <v>1455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177"/>
      <c r="B155" s="48" t="s">
        <v>1456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177"/>
      <c r="B156" s="48" t="s">
        <v>1457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177"/>
      <c r="B157" s="48" t="s">
        <v>1458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177"/>
      <c r="B158" s="48" t="s">
        <v>1459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177"/>
      <c r="B159" s="48" t="s">
        <v>1460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177"/>
      <c r="B160" s="48" t="s">
        <v>1461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177"/>
      <c r="B161" s="48" t="s">
        <v>1462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177"/>
      <c r="B162" s="48" t="s">
        <v>1463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177"/>
      <c r="B163" s="48" t="s">
        <v>1464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177"/>
      <c r="B164" s="48" t="s">
        <v>1465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177"/>
      <c r="B165" s="48" t="s">
        <v>1466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177"/>
      <c r="B166" s="48" t="s">
        <v>1467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177"/>
      <c r="B167" s="48" t="s">
        <v>1468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177"/>
      <c r="B168" s="48" t="s">
        <v>1469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177"/>
      <c r="B169" s="48" t="s">
        <v>1470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177"/>
      <c r="B170" s="48" t="s">
        <v>1471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177"/>
      <c r="B171" s="48" t="s">
        <v>1472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177"/>
      <c r="B172" s="48" t="s">
        <v>1473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177"/>
      <c r="B173" s="48" t="s">
        <v>1474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177"/>
      <c r="B174" s="48" t="s">
        <v>1475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177"/>
      <c r="B175" s="48" t="s">
        <v>1476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177"/>
      <c r="B176" s="48" t="s">
        <v>1477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177"/>
      <c r="B177" s="48" t="s">
        <v>1478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177"/>
      <c r="B178" s="48" t="s">
        <v>1479</v>
      </c>
      <c r="C178" s="52">
        <v>0</v>
      </c>
      <c r="D178" s="52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1</v>
      </c>
      <c r="J178" s="52">
        <v>0</v>
      </c>
      <c r="K178" s="52">
        <v>0</v>
      </c>
      <c r="L178" s="53">
        <v>0</v>
      </c>
    </row>
    <row r="179" spans="1:12" x14ac:dyDescent="0.25">
      <c r="A179" s="177"/>
      <c r="B179" s="48" t="s">
        <v>1480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177"/>
      <c r="B180" s="48" t="s">
        <v>1481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177"/>
      <c r="B181" s="48" t="s">
        <v>1482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177"/>
      <c r="B182" s="48" t="s">
        <v>1483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177"/>
      <c r="B183" s="48" t="s">
        <v>1484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177"/>
      <c r="B184" s="48" t="s">
        <v>1485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177"/>
      <c r="B185" s="48" t="s">
        <v>1486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177"/>
      <c r="B186" s="48" t="s">
        <v>1487</v>
      </c>
      <c r="C186" s="52">
        <v>1</v>
      </c>
      <c r="D186" s="52">
        <v>0</v>
      </c>
      <c r="E186" s="52">
        <v>0</v>
      </c>
      <c r="F186" s="52">
        <v>1</v>
      </c>
      <c r="G186" s="52">
        <v>0</v>
      </c>
      <c r="H186" s="52">
        <v>1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25">
      <c r="A187" s="177"/>
      <c r="B187" s="48" t="s">
        <v>1488</v>
      </c>
      <c r="C187" s="52">
        <v>1</v>
      </c>
      <c r="D187" s="52">
        <v>0</v>
      </c>
      <c r="E187" s="52">
        <v>3</v>
      </c>
      <c r="F187" s="52">
        <v>3</v>
      </c>
      <c r="G187" s="52">
        <v>0</v>
      </c>
      <c r="H187" s="52">
        <v>12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25">
      <c r="A188" s="177"/>
      <c r="B188" s="48" t="s">
        <v>1489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177"/>
      <c r="B189" s="48" t="s">
        <v>1490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177"/>
      <c r="B190" s="48" t="s">
        <v>1491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25">
      <c r="A191" s="177"/>
      <c r="B191" s="48" t="s">
        <v>1492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177"/>
      <c r="B192" s="48" t="s">
        <v>1493</v>
      </c>
      <c r="C192" s="52">
        <v>1</v>
      </c>
      <c r="D192" s="52">
        <v>0</v>
      </c>
      <c r="E192" s="52">
        <v>0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177"/>
      <c r="B193" s="48" t="s">
        <v>1494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177"/>
      <c r="B194" s="48" t="s">
        <v>1495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177"/>
      <c r="B195" s="48" t="s">
        <v>1496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177"/>
      <c r="B196" s="48" t="s">
        <v>1497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177"/>
      <c r="B197" s="48" t="s">
        <v>1498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177"/>
      <c r="B198" s="48" t="s">
        <v>1499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177"/>
      <c r="B199" s="48" t="s">
        <v>1500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177"/>
      <c r="B200" s="48" t="s">
        <v>1501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177"/>
      <c r="B201" s="48" t="s">
        <v>1502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177"/>
      <c r="B202" s="48" t="s">
        <v>1503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2</v>
      </c>
      <c r="J202" s="52">
        <v>0</v>
      </c>
      <c r="K202" s="52">
        <v>0</v>
      </c>
      <c r="L202" s="53">
        <v>0</v>
      </c>
    </row>
    <row r="203" spans="1:12" x14ac:dyDescent="0.25">
      <c r="A203" s="177"/>
      <c r="B203" s="48" t="s">
        <v>1504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177"/>
      <c r="B204" s="48" t="s">
        <v>1505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177"/>
      <c r="B205" s="48" t="s">
        <v>1506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177"/>
      <c r="B206" s="48" t="s">
        <v>1507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177"/>
      <c r="B207" s="48" t="s">
        <v>1508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177"/>
      <c r="B208" s="48" t="s">
        <v>1509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177"/>
      <c r="B209" s="48" t="s">
        <v>1510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177"/>
      <c r="B210" s="48" t="s">
        <v>1511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177"/>
      <c r="B211" s="48" t="s">
        <v>1512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177"/>
      <c r="B212" s="48" t="s">
        <v>1513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177"/>
      <c r="B213" s="48" t="s">
        <v>1514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177"/>
      <c r="B214" s="48" t="s">
        <v>1515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177"/>
      <c r="B215" s="48" t="s">
        <v>1516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177"/>
      <c r="B216" s="48" t="s">
        <v>1517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177"/>
      <c r="B217" s="48" t="s">
        <v>1518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177"/>
      <c r="B218" s="48" t="s">
        <v>1519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177"/>
      <c r="B219" s="48" t="s">
        <v>1520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177"/>
      <c r="B220" s="48" t="s">
        <v>1521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177"/>
      <c r="B221" s="48" t="s">
        <v>1522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177"/>
      <c r="B222" s="48" t="s">
        <v>1523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177"/>
      <c r="B223" s="48" t="s">
        <v>1524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177"/>
      <c r="B224" s="48" t="s">
        <v>1525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177"/>
      <c r="B225" s="48" t="s">
        <v>1526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177"/>
      <c r="B226" s="48" t="s">
        <v>1527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177"/>
      <c r="B227" s="48" t="s">
        <v>1528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177"/>
      <c r="B228" s="48" t="s">
        <v>1529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177"/>
      <c r="B229" s="48" t="s">
        <v>1530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177"/>
      <c r="B230" s="48" t="s">
        <v>1531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177"/>
      <c r="B231" s="48" t="s">
        <v>1532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177"/>
      <c r="B232" s="48" t="s">
        <v>1533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177"/>
      <c r="B233" s="48" t="s">
        <v>1534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177"/>
      <c r="B234" s="48" t="s">
        <v>1535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177"/>
      <c r="B235" s="48" t="s">
        <v>1536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177"/>
      <c r="B236" s="48" t="s">
        <v>1537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177"/>
      <c r="B237" s="48" t="s">
        <v>1538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177"/>
      <c r="B238" s="48" t="s">
        <v>1539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177"/>
      <c r="B239" s="48" t="s">
        <v>1540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177"/>
      <c r="B240" s="48" t="s">
        <v>1541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177"/>
      <c r="B241" s="48" t="s">
        <v>1542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177"/>
      <c r="B242" s="48" t="s">
        <v>1543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177"/>
      <c r="B243" s="48" t="s">
        <v>1544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177"/>
      <c r="B244" s="48" t="s">
        <v>1545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177"/>
      <c r="B245" s="48" t="s">
        <v>1546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177"/>
      <c r="B246" s="48" t="s">
        <v>1547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177"/>
      <c r="B247" s="48" t="s">
        <v>1548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177"/>
      <c r="B248" s="48" t="s">
        <v>1549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177"/>
      <c r="B249" s="48" t="s">
        <v>1550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177"/>
      <c r="B250" s="48" t="s">
        <v>1551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177"/>
      <c r="B251" s="48" t="s">
        <v>1552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177"/>
      <c r="B252" s="48" t="s">
        <v>1553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177"/>
      <c r="B253" s="48" t="s">
        <v>1554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177"/>
      <c r="B254" s="48" t="s">
        <v>1555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177"/>
      <c r="B255" s="48" t="s">
        <v>1556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177"/>
      <c r="B256" s="48" t="s">
        <v>1557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177"/>
      <c r="B257" s="48" t="s">
        <v>1558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177"/>
      <c r="B258" s="48" t="s">
        <v>1559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178"/>
      <c r="B259" s="48" t="s">
        <v>1560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176" t="s">
        <v>1561</v>
      </c>
      <c r="B260" s="48" t="s">
        <v>1562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177"/>
      <c r="B261" s="48" t="s">
        <v>1563</v>
      </c>
      <c r="C261" s="52">
        <v>1</v>
      </c>
      <c r="D261" s="52">
        <v>0</v>
      </c>
      <c r="E261" s="52">
        <v>0</v>
      </c>
      <c r="F261" s="52">
        <v>1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177"/>
      <c r="B262" s="48" t="s">
        <v>1564</v>
      </c>
      <c r="C262" s="52">
        <v>4</v>
      </c>
      <c r="D262" s="52">
        <v>0</v>
      </c>
      <c r="E262" s="52">
        <v>2</v>
      </c>
      <c r="F262" s="52">
        <v>5</v>
      </c>
      <c r="G262" s="52">
        <v>0</v>
      </c>
      <c r="H262" s="52">
        <v>7</v>
      </c>
      <c r="I262" s="52">
        <v>1</v>
      </c>
      <c r="J262" s="52">
        <v>0</v>
      </c>
      <c r="K262" s="52">
        <v>0</v>
      </c>
      <c r="L262" s="53">
        <v>0</v>
      </c>
    </row>
    <row r="263" spans="1:12" x14ac:dyDescent="0.25">
      <c r="A263" s="177"/>
      <c r="B263" s="48" t="s">
        <v>1565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177"/>
      <c r="B264" s="48" t="s">
        <v>1566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1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177"/>
      <c r="B265" s="48" t="s">
        <v>1567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177"/>
      <c r="B266" s="48" t="s">
        <v>1568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177"/>
      <c r="B267" s="48" t="s">
        <v>1569</v>
      </c>
      <c r="C267" s="52">
        <v>1</v>
      </c>
      <c r="D267" s="52">
        <v>0</v>
      </c>
      <c r="E267" s="52">
        <v>0</v>
      </c>
      <c r="F267" s="52">
        <v>0</v>
      </c>
      <c r="G267" s="52">
        <v>0</v>
      </c>
      <c r="H267" s="52">
        <v>5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177"/>
      <c r="B268" s="48" t="s">
        <v>1570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177"/>
      <c r="B269" s="48" t="s">
        <v>1571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177"/>
      <c r="B270" s="48" t="s">
        <v>1572</v>
      </c>
      <c r="C270" s="52">
        <v>0</v>
      </c>
      <c r="D270" s="52">
        <v>0</v>
      </c>
      <c r="E270" s="52">
        <v>0</v>
      </c>
      <c r="F270" s="52">
        <v>0</v>
      </c>
      <c r="G270" s="52">
        <v>0</v>
      </c>
      <c r="H270" s="52">
        <v>0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177"/>
      <c r="B271" s="48" t="s">
        <v>986</v>
      </c>
      <c r="C271" s="52">
        <v>0</v>
      </c>
      <c r="D271" s="52">
        <v>0</v>
      </c>
      <c r="E271" s="52">
        <v>0</v>
      </c>
      <c r="F271" s="52">
        <v>1</v>
      </c>
      <c r="G271" s="52">
        <v>0</v>
      </c>
      <c r="H271" s="52">
        <v>0</v>
      </c>
      <c r="I271" s="52">
        <v>1</v>
      </c>
      <c r="J271" s="52">
        <v>0</v>
      </c>
      <c r="K271" s="52">
        <v>0</v>
      </c>
      <c r="L271" s="53">
        <v>0</v>
      </c>
    </row>
    <row r="272" spans="1:12" x14ac:dyDescent="0.25">
      <c r="A272" s="177"/>
      <c r="B272" s="48" t="s">
        <v>1573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25">
      <c r="A273" s="177"/>
      <c r="B273" s="48" t="s">
        <v>1574</v>
      </c>
      <c r="C273" s="52">
        <v>0</v>
      </c>
      <c r="D273" s="52">
        <v>0</v>
      </c>
      <c r="E273" s="52">
        <v>1</v>
      </c>
      <c r="F273" s="52">
        <v>0</v>
      </c>
      <c r="G273" s="52">
        <v>0</v>
      </c>
      <c r="H273" s="52">
        <v>1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25">
      <c r="A274" s="177"/>
      <c r="B274" s="48" t="s">
        <v>1575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1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177"/>
      <c r="B275" s="48" t="s">
        <v>1576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177"/>
      <c r="B276" s="48" t="s">
        <v>1577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177"/>
      <c r="B277" s="48" t="s">
        <v>1578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177"/>
      <c r="B278" s="48" t="s">
        <v>1579</v>
      </c>
      <c r="C278" s="52">
        <v>0</v>
      </c>
      <c r="D278" s="52">
        <v>0</v>
      </c>
      <c r="E278" s="52">
        <v>0</v>
      </c>
      <c r="F278" s="52">
        <v>1</v>
      </c>
      <c r="G278" s="52">
        <v>0</v>
      </c>
      <c r="H278" s="52">
        <v>3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25">
      <c r="A279" s="177"/>
      <c r="B279" s="48" t="s">
        <v>1580</v>
      </c>
      <c r="C279" s="52">
        <v>0</v>
      </c>
      <c r="D279" s="52">
        <v>0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177"/>
      <c r="B280" s="48" t="s">
        <v>1581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177"/>
      <c r="B281" s="48" t="s">
        <v>1582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177"/>
      <c r="B282" s="48" t="s">
        <v>1583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177"/>
      <c r="B283" s="48" t="s">
        <v>1584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177"/>
      <c r="B284" s="48" t="s">
        <v>1585</v>
      </c>
      <c r="C284" s="52">
        <v>0</v>
      </c>
      <c r="D284" s="52">
        <v>0</v>
      </c>
      <c r="E284" s="52">
        <v>0</v>
      </c>
      <c r="F284" s="52">
        <v>1</v>
      </c>
      <c r="G284" s="52">
        <v>0</v>
      </c>
      <c r="H284" s="52">
        <v>0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177"/>
      <c r="B285" s="48" t="s">
        <v>946</v>
      </c>
      <c r="C285" s="52">
        <v>0</v>
      </c>
      <c r="D285" s="52">
        <v>0</v>
      </c>
      <c r="E285" s="52">
        <v>1</v>
      </c>
      <c r="F285" s="52">
        <v>0</v>
      </c>
      <c r="G285" s="52">
        <v>0</v>
      </c>
      <c r="H285" s="52">
        <v>0</v>
      </c>
      <c r="I285" s="52">
        <v>1</v>
      </c>
      <c r="J285" s="52">
        <v>0</v>
      </c>
      <c r="K285" s="52">
        <v>0</v>
      </c>
      <c r="L285" s="53">
        <v>0</v>
      </c>
    </row>
    <row r="286" spans="1:12" x14ac:dyDescent="0.25">
      <c r="A286" s="177"/>
      <c r="B286" s="48" t="s">
        <v>972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177"/>
      <c r="B287" s="48" t="s">
        <v>1586</v>
      </c>
      <c r="C287" s="52">
        <v>0</v>
      </c>
      <c r="D287" s="52">
        <v>0</v>
      </c>
      <c r="E287" s="52">
        <v>0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177"/>
      <c r="B288" s="48" t="s">
        <v>1587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177"/>
      <c r="B289" s="48" t="s">
        <v>1588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177"/>
      <c r="B290" s="48" t="s">
        <v>1589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177"/>
      <c r="B291" s="48" t="s">
        <v>1590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178"/>
      <c r="B292" s="48" t="s">
        <v>1591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176" t="s">
        <v>1592</v>
      </c>
      <c r="B293" s="48" t="s">
        <v>1593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177"/>
      <c r="B294" s="48" t="s">
        <v>1594</v>
      </c>
      <c r="C294" s="52">
        <v>3</v>
      </c>
      <c r="D294" s="52">
        <v>0</v>
      </c>
      <c r="E294" s="52">
        <v>0</v>
      </c>
      <c r="F294" s="52">
        <v>2</v>
      </c>
      <c r="G294" s="52">
        <v>0</v>
      </c>
      <c r="H294" s="52">
        <v>12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177"/>
      <c r="B295" s="48" t="s">
        <v>1595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0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177"/>
      <c r="B296" s="48" t="s">
        <v>1596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0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177"/>
      <c r="B297" s="48" t="s">
        <v>1597</v>
      </c>
      <c r="C297" s="52">
        <v>2</v>
      </c>
      <c r="D297" s="52">
        <v>0</v>
      </c>
      <c r="E297" s="52">
        <v>0</v>
      </c>
      <c r="F297" s="52">
        <v>1</v>
      </c>
      <c r="G297" s="52">
        <v>0</v>
      </c>
      <c r="H297" s="52">
        <v>4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177"/>
      <c r="B298" s="48" t="s">
        <v>1598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1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177"/>
      <c r="B299" s="48" t="s">
        <v>1599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0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177"/>
      <c r="B300" s="48" t="s">
        <v>1600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177"/>
      <c r="B301" s="48" t="s">
        <v>1601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177"/>
      <c r="B302" s="48" t="s">
        <v>1602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3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177"/>
      <c r="B303" s="48" t="s">
        <v>1603</v>
      </c>
      <c r="C303" s="52">
        <v>2</v>
      </c>
      <c r="D303" s="52">
        <v>0</v>
      </c>
      <c r="E303" s="52">
        <v>0</v>
      </c>
      <c r="F303" s="52">
        <v>1</v>
      </c>
      <c r="G303" s="52">
        <v>0</v>
      </c>
      <c r="H303" s="52">
        <v>2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177"/>
      <c r="B304" s="48" t="s">
        <v>1604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0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177"/>
      <c r="B305" s="48" t="s">
        <v>997</v>
      </c>
      <c r="C305" s="52">
        <v>1</v>
      </c>
      <c r="D305" s="52">
        <v>0</v>
      </c>
      <c r="E305" s="52">
        <v>0</v>
      </c>
      <c r="F305" s="52">
        <v>4</v>
      </c>
      <c r="G305" s="52">
        <v>0</v>
      </c>
      <c r="H305" s="52">
        <v>0</v>
      </c>
      <c r="I305" s="52">
        <v>3</v>
      </c>
      <c r="J305" s="52">
        <v>0</v>
      </c>
      <c r="K305" s="52">
        <v>0</v>
      </c>
      <c r="L305" s="53">
        <v>0</v>
      </c>
    </row>
    <row r="306" spans="1:12" x14ac:dyDescent="0.25">
      <c r="A306" s="177"/>
      <c r="B306" s="48" t="s">
        <v>1605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178"/>
      <c r="B307" s="48" t="s">
        <v>1606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Bmlr8aWIitj9oULM7xR3EK0U3p/lRABFPZjFKs03DWDx8HrDSw6k4uzLmpViCKsgaWLKwWOXrtWx5LWZ4S7IGg==" saltValue="JGinlBqeDcgmE+mGZ2Gpg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7A1E1-F0E2-4B84-8B4D-F038637B358D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2" customWidth="1"/>
    <col min="2" max="2" width="4.42578125" style="102" customWidth="1"/>
    <col min="3" max="3" width="18.7109375" style="102" customWidth="1"/>
    <col min="4" max="4" width="36.42578125" style="102" customWidth="1"/>
    <col min="5" max="5" width="18.710937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1" style="102" customWidth="1"/>
    <col min="16" max="16" width="2.7109375" style="102" customWidth="1"/>
    <col min="17" max="17" width="11.42578125" style="102"/>
    <col min="18" max="19" width="12.85546875" style="102" customWidth="1"/>
    <col min="20" max="23" width="11.42578125" style="102"/>
    <col min="24" max="24" width="2.7109375" style="102" customWidth="1"/>
    <col min="25" max="25" width="6.28515625" style="102" customWidth="1"/>
    <col min="26" max="29" width="13.85546875" style="102" customWidth="1"/>
    <col min="30" max="30" width="11.42578125" style="102"/>
    <col min="31" max="31" width="9.42578125" style="102" customWidth="1"/>
    <col min="32" max="32" width="2.7109375" style="102" customWidth="1"/>
    <col min="33" max="38" width="11.42578125" style="102"/>
    <col min="39" max="39" width="14.5703125" style="102" customWidth="1"/>
    <col min="40" max="40" width="2.7109375" style="102" customWidth="1"/>
    <col min="41" max="41" width="11.42578125" style="102"/>
    <col min="42" max="44" width="19.28515625" style="102" customWidth="1"/>
    <col min="45" max="45" width="14.85546875" style="102" customWidth="1"/>
    <col min="46" max="46" width="2.7109375" style="102" customWidth="1"/>
    <col min="47" max="47" width="7" style="102" customWidth="1"/>
    <col min="48" max="48" width="14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85546875" style="102" customWidth="1"/>
    <col min="60" max="60" width="11.42578125" style="102"/>
    <col min="61" max="61" width="19.28515625" style="102" customWidth="1"/>
    <col min="62" max="62" width="2.7109375" style="102" customWidth="1"/>
    <col min="63" max="63" width="7.140625" style="102" customWidth="1"/>
    <col min="64" max="65" width="6.5703125" style="102" customWidth="1"/>
    <col min="66" max="66" width="9" style="102" customWidth="1"/>
    <col min="67" max="67" width="7.140625" style="102" bestFit="1" customWidth="1"/>
    <col min="68" max="68" width="7" style="102" customWidth="1"/>
    <col min="69" max="69" width="8.7109375" style="102" customWidth="1"/>
    <col min="70" max="70" width="6.7109375" style="102" customWidth="1"/>
    <col min="71" max="71" width="9" style="102" customWidth="1"/>
    <col min="72" max="73" width="6.140625" style="102" customWidth="1"/>
    <col min="74" max="74" width="6.7109375" style="102" customWidth="1"/>
    <col min="75" max="75" width="2.7109375" style="102" customWidth="1"/>
    <col min="76" max="76" width="21.140625" style="102" customWidth="1"/>
    <col min="77" max="80" width="11.42578125" style="102"/>
    <col min="81" max="81" width="16.42578125" style="102" customWidth="1"/>
    <col min="82" max="82" width="2.7109375" style="102" customWidth="1"/>
    <col min="83" max="83" width="17" style="102" customWidth="1"/>
    <col min="84" max="85" width="21.140625" style="102" customWidth="1"/>
    <col min="86" max="88" width="11.42578125" style="102"/>
    <col min="89" max="89" width="2.7109375" style="102" customWidth="1"/>
    <col min="90" max="90" width="15.140625" style="102" customWidth="1"/>
    <col min="91" max="91" width="8.28515625" style="102" customWidth="1"/>
    <col min="92" max="92" width="23.42578125" style="102" customWidth="1"/>
    <col min="93" max="93" width="14.85546875" style="102" customWidth="1"/>
    <col min="94" max="94" width="18" style="102" customWidth="1"/>
    <col min="95" max="16384" width="11.42578125" style="102"/>
  </cols>
  <sheetData>
    <row r="1" spans="1:93" ht="18.75" x14ac:dyDescent="0.25">
      <c r="A1" s="100"/>
      <c r="B1" s="101"/>
      <c r="C1" s="200" t="s">
        <v>1729</v>
      </c>
      <c r="D1" s="200"/>
      <c r="E1" s="200"/>
      <c r="G1" s="100"/>
      <c r="P1" s="100"/>
      <c r="X1" s="100"/>
      <c r="AF1" s="100"/>
      <c r="AN1" s="100"/>
      <c r="AT1" s="100"/>
      <c r="BC1" s="100"/>
      <c r="BJ1" s="100"/>
      <c r="BW1" s="100"/>
      <c r="CD1" s="100"/>
      <c r="CK1" s="100"/>
    </row>
    <row r="2" spans="1:93" s="104" customFormat="1" ht="11.25" x14ac:dyDescent="0.25">
      <c r="A2" s="103">
        <v>0</v>
      </c>
      <c r="H2" s="105"/>
      <c r="Z2" s="198"/>
      <c r="AA2" s="198"/>
      <c r="AB2" s="198"/>
      <c r="AC2" s="198"/>
      <c r="AH2" s="198"/>
      <c r="AI2" s="198"/>
      <c r="AJ2" s="198"/>
      <c r="AK2" s="198"/>
      <c r="AV2" s="199"/>
      <c r="AW2" s="199"/>
      <c r="AX2" s="199"/>
      <c r="AY2" s="199"/>
      <c r="AZ2" s="199"/>
      <c r="BA2" s="199"/>
      <c r="BK2" s="199" t="s">
        <v>1730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5"/>
    </row>
    <row r="3" spans="1:93" s="104" customFormat="1" ht="11.25" x14ac:dyDescent="0.25">
      <c r="Z3" s="198" t="s">
        <v>1731</v>
      </c>
      <c r="AA3" s="198"/>
      <c r="AB3" s="198"/>
      <c r="AC3" s="198"/>
      <c r="AH3" s="198" t="s">
        <v>1732</v>
      </c>
      <c r="AI3" s="198"/>
      <c r="AJ3" s="198"/>
      <c r="AK3" s="198"/>
      <c r="AV3" s="199" t="s">
        <v>1078</v>
      </c>
      <c r="AW3" s="199"/>
      <c r="AX3" s="199"/>
      <c r="AY3" s="199"/>
      <c r="AZ3" s="199"/>
      <c r="BA3" s="199"/>
      <c r="CL3" s="105"/>
    </row>
    <row r="4" spans="1:93" s="106" customFormat="1" ht="21.75" customHeight="1" x14ac:dyDescent="0.25">
      <c r="C4" s="198" t="s">
        <v>12</v>
      </c>
      <c r="D4" s="198"/>
      <c r="E4" s="198"/>
      <c r="I4" s="198" t="s">
        <v>39</v>
      </c>
      <c r="J4" s="198"/>
      <c r="K4" s="198"/>
      <c r="L4" s="198"/>
      <c r="M4" s="198"/>
      <c r="Q4" s="198" t="s">
        <v>1733</v>
      </c>
      <c r="R4" s="198"/>
      <c r="S4" s="198"/>
      <c r="T4" s="198"/>
      <c r="U4" s="198"/>
      <c r="V4" s="198"/>
      <c r="AP4" s="198" t="s">
        <v>1734</v>
      </c>
      <c r="AQ4" s="198"/>
      <c r="AR4" s="198"/>
      <c r="BE4" s="198" t="s">
        <v>1078</v>
      </c>
      <c r="BF4" s="198"/>
      <c r="BG4" s="198"/>
      <c r="BK4" s="202" t="s">
        <v>1735</v>
      </c>
      <c r="BL4" s="201" t="s">
        <v>1736</v>
      </c>
      <c r="BM4" s="201" t="s">
        <v>1737</v>
      </c>
      <c r="BN4" s="201" t="s">
        <v>181</v>
      </c>
      <c r="BO4" s="201" t="s">
        <v>1738</v>
      </c>
      <c r="BP4" s="201" t="s">
        <v>1739</v>
      </c>
      <c r="BQ4" s="201" t="s">
        <v>1740</v>
      </c>
      <c r="BR4" s="201" t="s">
        <v>216</v>
      </c>
      <c r="BS4" s="203" t="s">
        <v>1741</v>
      </c>
      <c r="BT4" s="203" t="s">
        <v>1742</v>
      </c>
      <c r="BU4" s="203" t="s">
        <v>296</v>
      </c>
      <c r="BV4" s="203" t="s">
        <v>1743</v>
      </c>
      <c r="BY4" s="204" t="s">
        <v>167</v>
      </c>
      <c r="BZ4" s="204"/>
      <c r="CA4" s="204"/>
      <c r="CF4" s="198" t="s">
        <v>1744</v>
      </c>
      <c r="CG4" s="198"/>
      <c r="CL4" s="198" t="s">
        <v>47</v>
      </c>
      <c r="CM4" s="198"/>
      <c r="CN4" s="198"/>
      <c r="CO4" s="198"/>
    </row>
    <row r="5" spans="1:93" s="106" customFormat="1" ht="14.25" customHeight="1" x14ac:dyDescent="0.25">
      <c r="Z5" s="107" t="s">
        <v>1745</v>
      </c>
      <c r="AA5" s="108" t="s">
        <v>1746</v>
      </c>
      <c r="AB5" s="108" t="s">
        <v>80</v>
      </c>
      <c r="AC5" s="109" t="s">
        <v>80</v>
      </c>
      <c r="AH5" s="107" t="s">
        <v>1745</v>
      </c>
      <c r="AI5" s="108" t="s">
        <v>1746</v>
      </c>
      <c r="AJ5" s="108" t="s">
        <v>80</v>
      </c>
      <c r="AK5" s="109" t="s">
        <v>80</v>
      </c>
      <c r="AV5" s="202" t="s">
        <v>1747</v>
      </c>
      <c r="AW5" s="201" t="s">
        <v>1748</v>
      </c>
      <c r="AX5" s="201" t="s">
        <v>1749</v>
      </c>
      <c r="AY5" s="201" t="s">
        <v>108</v>
      </c>
      <c r="AZ5" s="201" t="s">
        <v>109</v>
      </c>
      <c r="BA5" s="203" t="s">
        <v>110</v>
      </c>
      <c r="BK5" s="202"/>
      <c r="BL5" s="201"/>
      <c r="BM5" s="201"/>
      <c r="BN5" s="201"/>
      <c r="BO5" s="201"/>
      <c r="BP5" s="201"/>
      <c r="BQ5" s="201"/>
      <c r="BR5" s="201"/>
      <c r="BS5" s="203"/>
      <c r="BT5" s="203"/>
      <c r="BU5" s="203"/>
      <c r="BV5" s="203"/>
    </row>
    <row r="6" spans="1:93" s="106" customFormat="1" ht="14.25" customHeight="1" x14ac:dyDescent="0.25">
      <c r="C6" s="110" t="s">
        <v>19</v>
      </c>
      <c r="D6" s="111" t="s">
        <v>1750</v>
      </c>
      <c r="E6" s="110" t="s">
        <v>23</v>
      </c>
      <c r="I6" s="112" t="s">
        <v>48</v>
      </c>
      <c r="J6" s="111" t="s">
        <v>1751</v>
      </c>
      <c r="K6" s="111" t="s">
        <v>62</v>
      </c>
      <c r="L6" s="111" t="s">
        <v>64</v>
      </c>
      <c r="M6" s="113" t="s">
        <v>1752</v>
      </c>
      <c r="N6" s="114" t="s">
        <v>1753</v>
      </c>
      <c r="O6" s="114"/>
      <c r="Q6" s="112" t="s">
        <v>1307</v>
      </c>
      <c r="R6" s="111" t="s">
        <v>1754</v>
      </c>
      <c r="S6" s="111" t="s">
        <v>1755</v>
      </c>
      <c r="T6" s="111" t="s">
        <v>1050</v>
      </c>
      <c r="U6" s="111" t="s">
        <v>1756</v>
      </c>
      <c r="V6" s="113" t="s">
        <v>1650</v>
      </c>
      <c r="Z6" s="115" t="s">
        <v>1757</v>
      </c>
      <c r="AA6" s="116" t="s">
        <v>1757</v>
      </c>
      <c r="AB6" s="116" t="s">
        <v>1758</v>
      </c>
      <c r="AC6" s="117" t="s">
        <v>1759</v>
      </c>
      <c r="AH6" s="115" t="s">
        <v>1757</v>
      </c>
      <c r="AI6" s="116" t="s">
        <v>1757</v>
      </c>
      <c r="AJ6" s="116" t="s">
        <v>1758</v>
      </c>
      <c r="AK6" s="117" t="s">
        <v>1759</v>
      </c>
      <c r="AP6" s="112" t="s">
        <v>1760</v>
      </c>
      <c r="AQ6" s="111" t="s">
        <v>99</v>
      </c>
      <c r="AR6" s="113" t="s">
        <v>1761</v>
      </c>
      <c r="AV6" s="202"/>
      <c r="AW6" s="201"/>
      <c r="AX6" s="201"/>
      <c r="AY6" s="201"/>
      <c r="AZ6" s="201"/>
      <c r="BA6" s="203"/>
      <c r="BE6" s="112" t="s">
        <v>112</v>
      </c>
      <c r="BF6" s="111" t="s">
        <v>113</v>
      </c>
      <c r="BG6" s="113" t="s">
        <v>1762</v>
      </c>
      <c r="BK6" s="202"/>
      <c r="BL6" s="201"/>
      <c r="BM6" s="201"/>
      <c r="BN6" s="201"/>
      <c r="BO6" s="201"/>
      <c r="BP6" s="201"/>
      <c r="BQ6" s="201"/>
      <c r="BR6" s="201"/>
      <c r="BS6" s="203"/>
      <c r="BT6" s="203"/>
      <c r="BU6" s="203"/>
      <c r="BV6" s="203"/>
      <c r="BY6" s="112" t="s">
        <v>1735</v>
      </c>
      <c r="BZ6" s="111" t="s">
        <v>1763</v>
      </c>
      <c r="CA6" s="113" t="s">
        <v>110</v>
      </c>
      <c r="CF6" s="112" t="s">
        <v>1764</v>
      </c>
      <c r="CG6" s="113" t="s">
        <v>1765</v>
      </c>
      <c r="CM6" s="112" t="s">
        <v>48</v>
      </c>
      <c r="CN6" s="113" t="s">
        <v>49</v>
      </c>
    </row>
    <row r="7" spans="1:93" s="118" customFormat="1" ht="21" customHeight="1" x14ac:dyDescent="0.25">
      <c r="C7" s="119">
        <f>DatosGenerales!C8</f>
        <v>8800</v>
      </c>
      <c r="D7" s="120">
        <f>SUM(DatosGenerales!C15:C19)</f>
        <v>2074</v>
      </c>
      <c r="E7" s="119">
        <f>SUM(DatosGenerales!C12:C14)</f>
        <v>6731</v>
      </c>
      <c r="I7" s="121">
        <f>DatosGenerales!C31</f>
        <v>530</v>
      </c>
      <c r="J7" s="120">
        <f>DatosGenerales!C32</f>
        <v>7</v>
      </c>
      <c r="K7" s="119">
        <f>SUM(DatosGenerales!C33:C34)</f>
        <v>16</v>
      </c>
      <c r="L7" s="120">
        <f>DatosGenerales!C36</f>
        <v>448</v>
      </c>
      <c r="M7" s="119">
        <f>DatosGenerales!C95</f>
        <v>437</v>
      </c>
      <c r="N7" s="122">
        <f>L7-M7</f>
        <v>11</v>
      </c>
      <c r="O7" s="122"/>
      <c r="Q7" s="121">
        <f>DatosGenerales!C36</f>
        <v>448</v>
      </c>
      <c r="R7" s="120">
        <f>DatosGenerales!C49</f>
        <v>830</v>
      </c>
      <c r="S7" s="120">
        <f>DatosGenerales!C50</f>
        <v>20</v>
      </c>
      <c r="T7" s="120">
        <f>DatosGenerales!C62</f>
        <v>8</v>
      </c>
      <c r="U7" s="120">
        <f>DatosGenerales!C78</f>
        <v>1</v>
      </c>
      <c r="V7" s="123">
        <f>SUM(Q7:U7)</f>
        <v>1307</v>
      </c>
      <c r="Z7" s="121">
        <f>SUM(DatosGenerales!C106,DatosGenerales!C107,DatosGenerales!C109)</f>
        <v>513</v>
      </c>
      <c r="AA7" s="120">
        <f>SUM(DatosGenerales!C108,DatosGenerales!C110)</f>
        <v>390</v>
      </c>
      <c r="AB7" s="120">
        <f>DatosGenerales!C106</f>
        <v>495</v>
      </c>
      <c r="AC7" s="123">
        <f>DatosGenerales!C107</f>
        <v>15</v>
      </c>
      <c r="AH7" s="121">
        <f>SUM(DatosGenerales!C115,DatosGenerales!C116,DatosGenerales!C118)</f>
        <v>35</v>
      </c>
      <c r="AI7" s="120">
        <f>SUM(DatosGenerales!C117,DatosGenerales!C119)</f>
        <v>20</v>
      </c>
      <c r="AJ7" s="120">
        <f>DatosGenerales!C115</f>
        <v>24</v>
      </c>
      <c r="AK7" s="123">
        <f>DatosGenerales!C116</f>
        <v>11</v>
      </c>
      <c r="AP7" s="121">
        <f>SUM(DatosGenerales!C135:C136)</f>
        <v>56</v>
      </c>
      <c r="AQ7" s="120">
        <f>SUM(DatosGenerales!C137:C138)</f>
        <v>1</v>
      </c>
      <c r="AR7" s="123">
        <f>SUM(DatosGenerales!C139:C140)</f>
        <v>0</v>
      </c>
      <c r="AV7" s="121">
        <f>DatosGenerales!C145</f>
        <v>7</v>
      </c>
      <c r="AW7" s="120">
        <f>DatosGenerales!C146</f>
        <v>6</v>
      </c>
      <c r="AX7" s="120">
        <f>DatosGenerales!C147</f>
        <v>1</v>
      </c>
      <c r="AY7" s="120">
        <f>DatosGenerales!C148</f>
        <v>5</v>
      </c>
      <c r="AZ7" s="120">
        <f>DatosGenerales!C149</f>
        <v>11</v>
      </c>
      <c r="BA7" s="123">
        <f>DatosGenerales!C150</f>
        <v>0</v>
      </c>
      <c r="BE7" s="121">
        <f>DatosGenerales!C151</f>
        <v>14</v>
      </c>
      <c r="BF7" s="120">
        <f>DatosGenerales!C152</f>
        <v>32</v>
      </c>
      <c r="BG7" s="123">
        <f>DatosGenerales!C154</f>
        <v>4</v>
      </c>
      <c r="BK7" s="121">
        <f>SUM(DatosGenerales!C307:C321)</f>
        <v>926</v>
      </c>
      <c r="BL7" s="120">
        <f>SUM(DatosGenerales!C304:C306)</f>
        <v>13</v>
      </c>
      <c r="BM7" s="120">
        <f>SUM(DatosGenerales!C322:C354)</f>
        <v>187</v>
      </c>
      <c r="BN7" s="120">
        <f>SUM(DatosGenerales!C299)</f>
        <v>13</v>
      </c>
      <c r="BO7" s="120">
        <f>SUM(DatosGenerales!C366:C374)</f>
        <v>17</v>
      </c>
      <c r="BP7" s="120">
        <f>SUM(DatosGenerales!C296:C298)</f>
        <v>0</v>
      </c>
      <c r="BQ7" s="120">
        <f>SUM(DatosGenerales!C355:C365)</f>
        <v>0</v>
      </c>
      <c r="BR7" s="120">
        <f>SUM(DatosGenerales!C300:C302)</f>
        <v>15</v>
      </c>
      <c r="BS7" s="123">
        <f>SUM(DatosGenerales!C293:C295)</f>
        <v>238</v>
      </c>
      <c r="BT7" s="123">
        <f>SUM(DatosGenerales!C303)</f>
        <v>0</v>
      </c>
      <c r="BU7" s="123">
        <f>SUM(DatosGenerales!C375:C387)</f>
        <v>16</v>
      </c>
      <c r="BV7" s="123">
        <f>SUM(DatosGenerales!C388:C409)</f>
        <v>1016</v>
      </c>
      <c r="BY7" s="121">
        <f>DatosGenerales!C246</f>
        <v>547</v>
      </c>
      <c r="BZ7" s="120">
        <f>DatosGenerales!C247</f>
        <v>73</v>
      </c>
      <c r="CA7" s="123">
        <f>DatosGenerales!C248</f>
        <v>278</v>
      </c>
      <c r="CF7" s="121">
        <f>DatosGenerales!C255</f>
        <v>123</v>
      </c>
      <c r="CG7" s="123">
        <f>DatosGenerales!C258</f>
        <v>80</v>
      </c>
      <c r="CM7" s="121">
        <f>DatosGenerales!C40</f>
        <v>1948</v>
      </c>
      <c r="CN7" s="123">
        <f>DatosGenerales!C41</f>
        <v>1017</v>
      </c>
    </row>
    <row r="8" spans="1:93" x14ac:dyDescent="0.25">
      <c r="B8" s="124"/>
    </row>
    <row r="11" spans="1:93" x14ac:dyDescent="0.25">
      <c r="R11" s="102" t="s">
        <v>1766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102" t="s">
        <v>1767</v>
      </c>
    </row>
    <row r="22" spans="19:93" x14ac:dyDescent="0.2">
      <c r="BK22" s="126" t="s">
        <v>1768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6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1769</v>
      </c>
      <c r="BO38" s="133">
        <v>13</v>
      </c>
    </row>
    <row r="41" spans="62:67" x14ac:dyDescent="0.2">
      <c r="BK41" s="126" t="s">
        <v>1770</v>
      </c>
    </row>
    <row r="51" spans="63:74" x14ac:dyDescent="0.25">
      <c r="BK51" s="130" t="s">
        <v>1771</v>
      </c>
      <c r="BL51" s="130" t="s">
        <v>1771</v>
      </c>
      <c r="BM51" s="129"/>
    </row>
    <row r="52" spans="63:74" x14ac:dyDescent="0.25">
      <c r="BK52" s="130" t="s">
        <v>1772</v>
      </c>
      <c r="BL52" s="130" t="s">
        <v>1773</v>
      </c>
      <c r="BM52" s="130"/>
      <c r="BN52" s="106"/>
      <c r="BO52" s="106"/>
      <c r="BP52" s="106"/>
      <c r="BQ52" s="106"/>
      <c r="BR52" s="106"/>
      <c r="BS52" s="106"/>
      <c r="BT52" s="106"/>
      <c r="BU52" s="106"/>
      <c r="BV52" s="106"/>
    </row>
    <row r="53" spans="63:74" x14ac:dyDescent="0.25">
      <c r="BK53" s="131">
        <f>SUM(DatosGenerales!C320,DatosGenerales!C309,DatosGenerales!C318)</f>
        <v>173</v>
      </c>
      <c r="BL53" s="131">
        <f>SUM(DatosGenerales!C321,DatosGenerales!C310,DatosGenerales!C319)</f>
        <v>283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1774</v>
      </c>
    </row>
    <row r="65" spans="63:71" x14ac:dyDescent="0.25">
      <c r="BK65" s="130" t="s">
        <v>1775</v>
      </c>
      <c r="BL65" s="130" t="s">
        <v>1776</v>
      </c>
      <c r="BM65" s="130" t="s">
        <v>1777</v>
      </c>
      <c r="BN65" s="130"/>
    </row>
    <row r="66" spans="63:71" x14ac:dyDescent="0.25">
      <c r="BK66" s="131">
        <f>SUM(DatosGenerales!C320:C321)</f>
        <v>11</v>
      </c>
      <c r="BL66" s="131">
        <f>SUM(DatosGenerales!C309:C310)</f>
        <v>252</v>
      </c>
      <c r="BM66" s="131">
        <f>SUM(DatosGenerales!C318:C319)</f>
        <v>193</v>
      </c>
      <c r="BN66" s="131"/>
      <c r="BO66" s="118"/>
      <c r="BP66" s="118"/>
      <c r="BQ66" s="118"/>
      <c r="BR66" s="118"/>
      <c r="BS66" s="118"/>
    </row>
  </sheetData>
  <sheetProtection algorithmName="SHA-512" hashValue="WDQ57asV435+EDKtXjxJ7aTVn3JduUOD9ccjdWSS2RmbZSdt9ilb24ldM3T3ib0CSn98Z8K07A+8jFGYXrRu7Q==" saltValue="/YBjn1/wb90aSs3A4+ayI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FE24-596F-4615-87D1-320751DC4C7D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1778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1779</v>
      </c>
      <c r="H3" s="126" t="s">
        <v>1780</v>
      </c>
      <c r="M3" s="126" t="s">
        <v>1781</v>
      </c>
      <c r="R3" s="126" t="s">
        <v>1782</v>
      </c>
      <c r="W3" s="126" t="s">
        <v>1783</v>
      </c>
      <c r="AB3" s="126" t="s">
        <v>1784</v>
      </c>
      <c r="AG3" s="126" t="s">
        <v>1785</v>
      </c>
      <c r="AL3" s="126" t="s">
        <v>1786</v>
      </c>
      <c r="AQ3" s="126" t="s">
        <v>1787</v>
      </c>
      <c r="AV3" s="126" t="s">
        <v>1788</v>
      </c>
      <c r="BA3" s="126" t="s">
        <v>1789</v>
      </c>
      <c r="BF3" s="126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1769</v>
      </c>
      <c r="D25" s="133">
        <v>100</v>
      </c>
      <c r="H25" s="132" t="s">
        <v>1769</v>
      </c>
      <c r="I25" s="133">
        <v>50</v>
      </c>
      <c r="M25" s="132" t="s">
        <v>1769</v>
      </c>
      <c r="N25" s="133">
        <v>10</v>
      </c>
      <c r="R25" s="132" t="s">
        <v>1769</v>
      </c>
      <c r="S25" s="133">
        <v>50</v>
      </c>
      <c r="W25" s="132" t="s">
        <v>1769</v>
      </c>
      <c r="X25" s="133">
        <v>50</v>
      </c>
      <c r="AB25" s="132" t="s">
        <v>1769</v>
      </c>
      <c r="AC25" s="133">
        <v>0</v>
      </c>
      <c r="AG25" s="132" t="s">
        <v>1769</v>
      </c>
      <c r="AH25" s="133">
        <v>0</v>
      </c>
      <c r="AL25" s="132" t="s">
        <v>1769</v>
      </c>
      <c r="AM25" s="133">
        <v>0</v>
      </c>
      <c r="AQ25" s="132" t="s">
        <v>1769</v>
      </c>
      <c r="AR25" s="133">
        <v>0</v>
      </c>
      <c r="AV25" s="132" t="s">
        <v>1769</v>
      </c>
      <c r="AW25" s="133">
        <v>10</v>
      </c>
      <c r="BA25" s="132" t="s">
        <v>1769</v>
      </c>
      <c r="BB25" s="133">
        <v>0</v>
      </c>
      <c r="BF25" s="132" t="s">
        <v>1769</v>
      </c>
      <c r="BG25" s="133">
        <v>50</v>
      </c>
    </row>
  </sheetData>
  <sheetProtection algorithmName="SHA-512" hashValue="+m796/H6va9p8PmYDP2CLyUksHJ0rxqU2RXC0ZyT1LC+O6Ey70+QwGO2gnFRF/63WN5efQ2FXZidbeHKZz5QBQ==" saltValue="xPPafFVwuNR5N3o5vbkTG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A2F5-7ADB-4AB3-9EED-96726D5273ED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2" customWidth="1"/>
    <col min="2" max="2" width="4.42578125" style="102" customWidth="1"/>
    <col min="3" max="8" width="18.855468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85546875" style="102" customWidth="1"/>
    <col min="13" max="13" width="20.7109375" style="102" customWidth="1"/>
    <col min="14" max="16" width="20.85546875" style="102" customWidth="1"/>
    <col min="17" max="17" width="2.7109375" style="102" customWidth="1"/>
    <col min="18" max="18" width="4.5703125" style="102" customWidth="1"/>
    <col min="19" max="27" width="14.85546875" style="102" customWidth="1"/>
    <col min="28" max="28" width="4.5703125" style="102" customWidth="1"/>
    <col min="29" max="29" width="2.7109375" style="102" customWidth="1"/>
    <col min="30" max="30" width="4.5703125" style="102" customWidth="1"/>
    <col min="31" max="38" width="13.85546875" style="102" customWidth="1"/>
    <col min="39" max="39" width="13.42578125" style="102" customWidth="1"/>
    <col min="40" max="40" width="2.7109375" style="102" customWidth="1"/>
    <col min="41" max="41" width="4.5703125" style="102" customWidth="1"/>
    <col min="42" max="47" width="13.85546875" style="102" customWidth="1"/>
    <col min="48" max="48" width="4.5703125" style="102" customWidth="1"/>
    <col min="49" max="50" width="11.42578125" style="102" hidden="1" customWidth="1"/>
    <col min="51" max="16384" width="11.42578125" style="102"/>
  </cols>
  <sheetData>
    <row r="1" spans="1:50" ht="19.7" customHeight="1" x14ac:dyDescent="0.25">
      <c r="A1" s="100"/>
      <c r="B1" s="101"/>
      <c r="C1" s="206" t="s">
        <v>1791</v>
      </c>
      <c r="D1" s="206"/>
      <c r="E1" s="206"/>
      <c r="F1" s="206"/>
      <c r="G1" s="206"/>
      <c r="H1" s="206"/>
      <c r="J1" s="100"/>
      <c r="Q1" s="100"/>
      <c r="AC1" s="100"/>
      <c r="AN1" s="100"/>
    </row>
    <row r="2" spans="1:50" s="104" customFormat="1" ht="12.4" customHeight="1" x14ac:dyDescent="0.25">
      <c r="I2" s="105"/>
      <c r="S2" s="105"/>
      <c r="T2" s="105"/>
    </row>
    <row r="3" spans="1:50" s="104" customFormat="1" ht="14.85" customHeight="1" x14ac:dyDescent="0.25">
      <c r="I3" s="102"/>
      <c r="L3" s="102"/>
      <c r="M3" s="102"/>
      <c r="N3" s="102"/>
      <c r="O3" s="102"/>
      <c r="P3" s="102"/>
      <c r="S3" s="105"/>
      <c r="T3" s="105"/>
    </row>
    <row r="4" spans="1:50" s="106" customFormat="1" ht="14.25" customHeight="1" x14ac:dyDescent="0.25">
      <c r="C4" s="198" t="s">
        <v>1022</v>
      </c>
      <c r="D4" s="198"/>
      <c r="E4" s="198"/>
      <c r="F4" s="198"/>
      <c r="G4" s="198"/>
      <c r="H4" s="198"/>
      <c r="I4" s="102"/>
      <c r="L4" s="198" t="s">
        <v>1246</v>
      </c>
      <c r="M4" s="198"/>
      <c r="N4" s="198"/>
      <c r="O4" s="198"/>
      <c r="P4" s="198"/>
      <c r="T4" s="198" t="s">
        <v>998</v>
      </c>
      <c r="U4" s="198"/>
      <c r="V4" s="198"/>
      <c r="W4" s="198"/>
      <c r="X4" s="198"/>
      <c r="Y4" s="198"/>
      <c r="Z4" s="198"/>
      <c r="AA4" s="198"/>
      <c r="AE4" s="198" t="s">
        <v>1792</v>
      </c>
      <c r="AF4" s="198"/>
      <c r="AG4" s="198"/>
      <c r="AH4" s="198"/>
      <c r="AI4" s="198"/>
      <c r="AJ4" s="198"/>
      <c r="AK4" s="198"/>
      <c r="AL4" s="198"/>
      <c r="AP4" s="198" t="s">
        <v>1655</v>
      </c>
      <c r="AQ4" s="198"/>
      <c r="AR4" s="198"/>
      <c r="AS4" s="198"/>
      <c r="AT4" s="198"/>
      <c r="AU4" s="198"/>
    </row>
    <row r="5" spans="1:50" s="106" customFormat="1" ht="14.25" customHeight="1" x14ac:dyDescent="0.25">
      <c r="I5" s="102"/>
      <c r="AC5" s="104"/>
      <c r="AN5" s="104"/>
    </row>
    <row r="6" spans="1:50" s="106" customFormat="1" ht="14.25" customHeight="1" x14ac:dyDescent="0.25">
      <c r="I6" s="102"/>
      <c r="L6" s="207" t="s">
        <v>81</v>
      </c>
      <c r="M6" s="208" t="s">
        <v>1793</v>
      </c>
      <c r="N6" s="208" t="s">
        <v>1794</v>
      </c>
      <c r="O6" s="209" t="s">
        <v>1019</v>
      </c>
      <c r="P6" s="209"/>
      <c r="AC6" s="104"/>
      <c r="AN6" s="104"/>
    </row>
    <row r="7" spans="1:50" s="106" customFormat="1" ht="20.85" customHeight="1" x14ac:dyDescent="0.25">
      <c r="C7" s="205" t="s">
        <v>252</v>
      </c>
      <c r="D7" s="110" t="s">
        <v>19</v>
      </c>
      <c r="E7" s="138" t="s">
        <v>1023</v>
      </c>
      <c r="F7" s="138" t="s">
        <v>1024</v>
      </c>
      <c r="G7" s="113" t="s">
        <v>1025</v>
      </c>
      <c r="H7" s="113" t="s">
        <v>1026</v>
      </c>
      <c r="I7" s="102"/>
      <c r="L7" s="207"/>
      <c r="M7" s="208"/>
      <c r="N7" s="208"/>
      <c r="O7" s="111" t="s">
        <v>1020</v>
      </c>
      <c r="P7" s="113" t="s">
        <v>1021</v>
      </c>
      <c r="S7" s="139" t="s">
        <v>999</v>
      </c>
      <c r="T7" s="140" t="s">
        <v>316</v>
      </c>
      <c r="U7" s="140" t="s">
        <v>1795</v>
      </c>
      <c r="V7" s="140" t="s">
        <v>1005</v>
      </c>
      <c r="W7" s="140" t="s">
        <v>1006</v>
      </c>
      <c r="X7" s="140" t="s">
        <v>1007</v>
      </c>
      <c r="Y7" s="140" t="s">
        <v>1796</v>
      </c>
      <c r="Z7" s="140" t="s">
        <v>1008</v>
      </c>
      <c r="AA7" s="139" t="s">
        <v>997</v>
      </c>
      <c r="AE7" s="141" t="s">
        <v>980</v>
      </c>
      <c r="AF7" s="140" t="s">
        <v>354</v>
      </c>
      <c r="AG7" s="140" t="s">
        <v>981</v>
      </c>
      <c r="AH7" s="140" t="s">
        <v>982</v>
      </c>
      <c r="AI7" s="140" t="s">
        <v>983</v>
      </c>
      <c r="AJ7" s="139" t="s">
        <v>984</v>
      </c>
      <c r="AK7" s="140" t="s">
        <v>985</v>
      </c>
      <c r="AL7" s="140" t="s">
        <v>538</v>
      </c>
      <c r="AM7" s="139" t="s">
        <v>986</v>
      </c>
      <c r="AP7" s="141" t="s">
        <v>1656</v>
      </c>
      <c r="AQ7" s="140" t="s">
        <v>1657</v>
      </c>
      <c r="AR7" s="140" t="s">
        <v>1658</v>
      </c>
      <c r="AS7" s="140" t="s">
        <v>1659</v>
      </c>
      <c r="AT7" s="140" t="s">
        <v>1040</v>
      </c>
      <c r="AU7" s="139" t="s">
        <v>1660</v>
      </c>
      <c r="AW7" s="142" t="s">
        <v>1656</v>
      </c>
      <c r="AX7" s="143">
        <f>DatosMenores!C69</f>
        <v>48</v>
      </c>
    </row>
    <row r="8" spans="1:50" s="118" customFormat="1" ht="14.85" customHeight="1" x14ac:dyDescent="0.25">
      <c r="C8" s="205"/>
      <c r="D8" s="120">
        <f>DatosMenores!C56</f>
        <v>328</v>
      </c>
      <c r="E8" s="120">
        <f>DatosMenores!C57</f>
        <v>39</v>
      </c>
      <c r="F8" s="120">
        <f>DatosMenores!C58</f>
        <v>0</v>
      </c>
      <c r="G8" s="120">
        <f>DatosMenores!C59</f>
        <v>120</v>
      </c>
      <c r="H8" s="119">
        <f>DatosMenores!C60</f>
        <v>17</v>
      </c>
      <c r="I8" s="102"/>
      <c r="L8" s="119">
        <f>DatosMenores!C48</f>
        <v>8</v>
      </c>
      <c r="M8" s="120">
        <f>DatosMenores!C49</f>
        <v>13</v>
      </c>
      <c r="N8" s="120">
        <f>DatosMenores!C50</f>
        <v>91</v>
      </c>
      <c r="O8" s="120">
        <f>DatosMenores!C51</f>
        <v>0</v>
      </c>
      <c r="P8" s="119">
        <f>DatosMenores!C52</f>
        <v>0</v>
      </c>
      <c r="S8" s="119">
        <f>DatosMenores!C28</f>
        <v>192</v>
      </c>
      <c r="T8" s="120">
        <f>SUM(DatosMenores!C29:C32)</f>
        <v>9</v>
      </c>
      <c r="U8" s="120">
        <f>DatosMenores!C33</f>
        <v>3</v>
      </c>
      <c r="V8" s="120">
        <f>DatosMenores!C34</f>
        <v>59</v>
      </c>
      <c r="W8" s="120">
        <f>DatosMenores!C35</f>
        <v>45</v>
      </c>
      <c r="X8" s="120">
        <f>DatosMenores!C36</f>
        <v>0</v>
      </c>
      <c r="Y8" s="120">
        <f>DatosMenores!C38</f>
        <v>8</v>
      </c>
      <c r="Z8" s="120">
        <f>DatosMenores!C37</f>
        <v>8</v>
      </c>
      <c r="AA8" s="119">
        <f>DatosMenores!C39</f>
        <v>13</v>
      </c>
      <c r="AC8" s="104"/>
      <c r="AE8" s="121">
        <f>DatosMenores!C5</f>
        <v>0</v>
      </c>
      <c r="AF8" s="120">
        <f>DatosMenores!C6</f>
        <v>3</v>
      </c>
      <c r="AG8" s="120">
        <f>DatosMenores!C7</f>
        <v>0</v>
      </c>
      <c r="AH8" s="120">
        <f>DatosMenores!C8</f>
        <v>6</v>
      </c>
      <c r="AI8" s="120">
        <f>DatosMenores!C9</f>
        <v>6</v>
      </c>
      <c r="AJ8" s="119">
        <f>DatosMenores!C10</f>
        <v>12</v>
      </c>
      <c r="AK8" s="120">
        <f>DatosMenores!C11</f>
        <v>8</v>
      </c>
      <c r="AL8" s="120">
        <f>DatosMenores!C12</f>
        <v>3</v>
      </c>
      <c r="AM8" s="119">
        <f>DatosMenores!C13</f>
        <v>3</v>
      </c>
      <c r="AN8" s="104"/>
      <c r="AP8" s="121">
        <f>DatosMenores!C69</f>
        <v>48</v>
      </c>
      <c r="AQ8" s="121">
        <f>DatosMenores!C70</f>
        <v>17</v>
      </c>
      <c r="AR8" s="120">
        <f>DatosMenores!C71</f>
        <v>2</v>
      </c>
      <c r="AS8" s="120">
        <f>DatosMenores!C74</f>
        <v>11</v>
      </c>
      <c r="AT8" s="120">
        <f>DatosMenores!C75</f>
        <v>9</v>
      </c>
      <c r="AU8" s="119">
        <f>DatosMenores!C76</f>
        <v>0</v>
      </c>
      <c r="AW8" s="142" t="s">
        <v>1657</v>
      </c>
      <c r="AX8" s="143">
        <f>DatosMenores!C70</f>
        <v>17</v>
      </c>
    </row>
    <row r="9" spans="1:50" ht="14.85" customHeight="1" x14ac:dyDescent="0.25">
      <c r="B9" s="124"/>
      <c r="C9" s="205" t="s">
        <v>1027</v>
      </c>
      <c r="D9" s="110" t="s">
        <v>1028</v>
      </c>
      <c r="E9" s="111" t="s">
        <v>1029</v>
      </c>
      <c r="F9" s="113" t="s">
        <v>1030</v>
      </c>
      <c r="G9" s="113" t="s">
        <v>1031</v>
      </c>
      <c r="H9" s="113" t="s">
        <v>1026</v>
      </c>
      <c r="AC9" s="106"/>
      <c r="AE9" s="144"/>
      <c r="AN9" s="106"/>
      <c r="AQ9" s="145"/>
      <c r="AR9" s="146"/>
      <c r="AW9" s="142" t="s">
        <v>1658</v>
      </c>
      <c r="AX9" s="143">
        <f>DatosMenores!C71</f>
        <v>2</v>
      </c>
    </row>
    <row r="10" spans="1:50" ht="29.85" customHeight="1" x14ac:dyDescent="0.25">
      <c r="C10" s="205"/>
      <c r="D10" s="119">
        <f>DatosMenores!C61</f>
        <v>149</v>
      </c>
      <c r="E10" s="120">
        <f>DatosMenores!C62</f>
        <v>6</v>
      </c>
      <c r="F10" s="123">
        <f>DatosMenores!C63</f>
        <v>5</v>
      </c>
      <c r="G10" s="123">
        <f>DatosMenores!C64</f>
        <v>128</v>
      </c>
      <c r="H10" s="123">
        <f>DatosMenores!C65</f>
        <v>32</v>
      </c>
      <c r="AE10" s="141" t="s">
        <v>987</v>
      </c>
      <c r="AF10" s="140" t="s">
        <v>671</v>
      </c>
      <c r="AG10" s="140" t="s">
        <v>988</v>
      </c>
      <c r="AH10" s="140" t="s">
        <v>1797</v>
      </c>
      <c r="AI10" s="140" t="s">
        <v>990</v>
      </c>
      <c r="AJ10" s="140" t="s">
        <v>992</v>
      </c>
      <c r="AK10" s="140" t="s">
        <v>993</v>
      </c>
      <c r="AL10" s="139" t="s">
        <v>110</v>
      </c>
      <c r="AP10" s="141" t="s">
        <v>272</v>
      </c>
      <c r="AQ10" s="140" t="s">
        <v>1661</v>
      </c>
      <c r="AR10" s="140" t="s">
        <v>1662</v>
      </c>
      <c r="AS10" s="141" t="s">
        <v>1798</v>
      </c>
      <c r="AT10" s="139" t="s">
        <v>1799</v>
      </c>
      <c r="AW10" s="142" t="s">
        <v>1798</v>
      </c>
      <c r="AX10" s="143">
        <f>DatosMenores!C72</f>
        <v>0</v>
      </c>
    </row>
    <row r="11" spans="1:50" ht="14.85" customHeight="1" x14ac:dyDescent="0.25">
      <c r="AE11" s="121">
        <f>DatosMenores!C14</f>
        <v>0</v>
      </c>
      <c r="AF11" s="120">
        <f>DatosMenores!C15</f>
        <v>0</v>
      </c>
      <c r="AG11" s="120">
        <f>DatosMenores!C16</f>
        <v>7</v>
      </c>
      <c r="AH11" s="120">
        <f>DatosMenores!C17</f>
        <v>5</v>
      </c>
      <c r="AI11" s="120">
        <f>DatosMenores!C18</f>
        <v>2</v>
      </c>
      <c r="AJ11" s="120">
        <f>DatosMenores!C20</f>
        <v>5</v>
      </c>
      <c r="AK11" s="120">
        <f>DatosMenores!C21</f>
        <v>2</v>
      </c>
      <c r="AL11" s="119">
        <f>DatosMenores!C19</f>
        <v>22</v>
      </c>
      <c r="AP11" s="121">
        <f>DatosMenores!C78</f>
        <v>0</v>
      </c>
      <c r="AQ11" s="120">
        <f>DatosMenores!C77</f>
        <v>16</v>
      </c>
      <c r="AR11" s="120">
        <f>DatosMenores!C79</f>
        <v>0</v>
      </c>
      <c r="AS11" s="121">
        <f>DatosMenores!C72</f>
        <v>0</v>
      </c>
      <c r="AT11" s="119">
        <f>DatosMenores!C73</f>
        <v>53</v>
      </c>
      <c r="AW11" s="142" t="s">
        <v>1799</v>
      </c>
      <c r="AX11" s="143">
        <f>DatosMenores!C73</f>
        <v>53</v>
      </c>
    </row>
    <row r="12" spans="1:50" ht="12.75" customHeight="1" x14ac:dyDescent="0.25">
      <c r="AW12" s="142" t="s">
        <v>1659</v>
      </c>
      <c r="AX12" s="143">
        <f>DatosMenores!C74</f>
        <v>11</v>
      </c>
    </row>
    <row r="13" spans="1:50" ht="12.75" customHeight="1" x14ac:dyDescent="0.25">
      <c r="AW13" s="142" t="s">
        <v>1040</v>
      </c>
      <c r="AX13" s="143">
        <f>DatosMenores!C75</f>
        <v>9</v>
      </c>
    </row>
    <row r="14" spans="1:50" ht="12.75" customHeight="1" x14ac:dyDescent="0.25">
      <c r="AW14" s="142" t="s">
        <v>1660</v>
      </c>
      <c r="AX14" s="143">
        <f>DatosMenores!C76</f>
        <v>0</v>
      </c>
    </row>
    <row r="15" spans="1:50" ht="12.75" customHeight="1" x14ac:dyDescent="0.25">
      <c r="AW15" s="142" t="s">
        <v>1661</v>
      </c>
      <c r="AX15" s="143">
        <f>DatosMenores!C77</f>
        <v>16</v>
      </c>
    </row>
    <row r="16" spans="1:50" ht="12.75" customHeight="1" x14ac:dyDescent="0.25">
      <c r="AW16" s="142" t="s">
        <v>272</v>
      </c>
      <c r="AX16" s="143">
        <f>DatosMenores!C78</f>
        <v>0</v>
      </c>
    </row>
    <row r="17" spans="49:50" ht="12.75" customHeight="1" x14ac:dyDescent="0.25">
      <c r="AW17" s="142" t="s">
        <v>1662</v>
      </c>
      <c r="AX17" s="143">
        <f>DatosMenores!C79</f>
        <v>0</v>
      </c>
    </row>
  </sheetData>
  <sheetProtection algorithmName="SHA-512" hashValue="QQwJ49mZlm4XO3ZM1B/+TPsUCJJH6PAbSpeG6GffcA/U9ucjMa4XakSb0lCSVibaYs/2aineOOn7qIwPdQ/jaQ==" saltValue="5SKx9V+ry2PhNe14c++lG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1EAE-9911-4B2D-8FB7-B9BC0F989332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customWidth="1"/>
    <col min="20" max="20" width="7.85546875" style="151" customWidth="1"/>
    <col min="21" max="22" width="11.42578125" style="151"/>
    <col min="23" max="23" width="51.28515625" style="15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1800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1801</v>
      </c>
      <c r="D3" s="211"/>
      <c r="F3" s="211" t="s">
        <v>1246</v>
      </c>
      <c r="G3" s="211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1806</v>
      </c>
      <c r="D4" s="157">
        <f>DatosViolenciaDoméstica!C5</f>
        <v>5</v>
      </c>
      <c r="F4" s="156" t="s">
        <v>1807</v>
      </c>
      <c r="G4" s="158">
        <f>DatosViolenciaDoméstica!E67</f>
        <v>2</v>
      </c>
      <c r="H4" s="159"/>
    </row>
    <row r="5" spans="1:30" x14ac:dyDescent="0.2">
      <c r="C5" s="156" t="s">
        <v>12</v>
      </c>
      <c r="D5" s="157">
        <f>DatosViolenciaDoméstica!C6</f>
        <v>32</v>
      </c>
      <c r="F5" s="156" t="s">
        <v>1808</v>
      </c>
      <c r="G5" s="160">
        <f>DatosViolenciaDoméstica!F67</f>
        <v>6</v>
      </c>
      <c r="H5" s="159"/>
    </row>
    <row r="6" spans="1:30" x14ac:dyDescent="0.2">
      <c r="C6" s="156" t="s">
        <v>1809</v>
      </c>
      <c r="D6" s="157">
        <f>DatosViolenciaDoméstica!C7</f>
        <v>16</v>
      </c>
    </row>
    <row r="7" spans="1:30" x14ac:dyDescent="0.2">
      <c r="C7" s="156" t="s">
        <v>59</v>
      </c>
      <c r="D7" s="157">
        <f>DatosViolenciaDoméstica!C8</f>
        <v>0</v>
      </c>
    </row>
    <row r="8" spans="1:30" x14ac:dyDescent="0.2">
      <c r="C8" s="156" t="s">
        <v>1810</v>
      </c>
      <c r="D8" s="157">
        <f>DatosViolenciaDoméstica!C9</f>
        <v>0</v>
      </c>
    </row>
    <row r="9" spans="1:30" x14ac:dyDescent="0.2">
      <c r="C9" s="156" t="s">
        <v>1811</v>
      </c>
      <c r="D9" s="157">
        <f>SUM(DatosViolenciaDoméstica!C10:C11)</f>
        <v>0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6:32" s="162" customFormat="1" x14ac:dyDescent="0.2">
      <c r="F23" s="149"/>
      <c r="G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6:32" x14ac:dyDescent="0.2">
      <c r="AB24" s="149"/>
    </row>
    <row r="25" spans="6:32" ht="15.75" x14ac:dyDescent="0.25">
      <c r="I25" s="163"/>
      <c r="J25" s="163"/>
      <c r="K25" s="164" t="s">
        <v>1769</v>
      </c>
      <c r="L25" s="165">
        <v>0</v>
      </c>
      <c r="M25" s="163"/>
      <c r="N25" s="163"/>
      <c r="O25" s="163"/>
      <c r="P25" s="164" t="s">
        <v>1769</v>
      </c>
      <c r="Q25" s="165">
        <v>0</v>
      </c>
      <c r="R25" s="163"/>
      <c r="S25" s="163"/>
      <c r="T25" s="163"/>
      <c r="U25" s="164" t="s">
        <v>1769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1769</v>
      </c>
      <c r="AF25" s="165">
        <v>0</v>
      </c>
    </row>
  </sheetData>
  <sheetProtection algorithmName="SHA-512" hashValue="YCDuAF86zMTF9wZ6ZT2MgbOX129lOSmHwLrsT/3H2NZw2jWdsBGbhS25copwMfPTdL2/LR7CAJruFC6m1W5Qag==" saltValue="ACwyz6Aya58QwKTtaKs78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5423-3695-44B7-9B75-ABE855528920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hidden="1" customWidth="1"/>
    <col min="20" max="20" width="7.85546875" style="151" hidden="1" customWidth="1"/>
    <col min="21" max="22" width="0" style="151" hidden="1" customWidth="1"/>
    <col min="23" max="23" width="51.28515625" style="151" hidden="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1812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1801</v>
      </c>
      <c r="D3" s="211"/>
      <c r="F3" s="211" t="s">
        <v>1246</v>
      </c>
      <c r="G3" s="211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12</v>
      </c>
      <c r="D4" s="157">
        <f>DatosViolenciaGénero!C7</f>
        <v>330</v>
      </c>
      <c r="F4" s="156" t="s">
        <v>1807</v>
      </c>
      <c r="G4" s="158">
        <f>DatosViolenciaGénero!E82</f>
        <v>24</v>
      </c>
      <c r="H4" s="159"/>
    </row>
    <row r="5" spans="1:30" x14ac:dyDescent="0.2">
      <c r="C5" s="156" t="s">
        <v>39</v>
      </c>
      <c r="D5" s="157">
        <f>DatosViolenciaGénero!C5</f>
        <v>37</v>
      </c>
      <c r="F5" s="156" t="s">
        <v>1808</v>
      </c>
      <c r="G5" s="158">
        <f>DatosViolenciaGénero!F82</f>
        <v>49</v>
      </c>
      <c r="H5" s="159"/>
    </row>
    <row r="6" spans="1:30" x14ac:dyDescent="0.2">
      <c r="C6" s="156" t="s">
        <v>1809</v>
      </c>
      <c r="D6" s="166">
        <f>DatosViolenciaGénero!C8</f>
        <v>141</v>
      </c>
    </row>
    <row r="7" spans="1:30" x14ac:dyDescent="0.2">
      <c r="C7" s="156" t="s">
        <v>59</v>
      </c>
      <c r="D7" s="166">
        <f>DatosViolenciaGénero!C9</f>
        <v>2</v>
      </c>
    </row>
    <row r="8" spans="1:30" x14ac:dyDescent="0.2">
      <c r="C8" s="156" t="s">
        <v>1813</v>
      </c>
      <c r="D8" s="157">
        <f>DatosViolenciaGénero!C11</f>
        <v>0</v>
      </c>
    </row>
    <row r="9" spans="1:30" x14ac:dyDescent="0.2">
      <c r="C9" s="156" t="s">
        <v>1814</v>
      </c>
      <c r="D9" s="157">
        <f>DatosViolenciaGénero!C12</f>
        <v>0</v>
      </c>
    </row>
    <row r="10" spans="1:30" x14ac:dyDescent="0.2">
      <c r="C10" s="156" t="s">
        <v>1806</v>
      </c>
      <c r="D10" s="166">
        <f>DatosViolenciaGénero!C6</f>
        <v>32</v>
      </c>
    </row>
    <row r="11" spans="1:30" x14ac:dyDescent="0.2">
      <c r="C11" s="156" t="s">
        <v>1810</v>
      </c>
      <c r="D11" s="166">
        <f>DatosViolenciaGénero!C10</f>
        <v>0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9"/>
      <c r="D22" s="149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3:32" s="162" customFormat="1" x14ac:dyDescent="0.2">
      <c r="C23" s="149"/>
      <c r="D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3:32" x14ac:dyDescent="0.2">
      <c r="AB24" s="149"/>
    </row>
    <row r="25" spans="3:32" ht="15.75" x14ac:dyDescent="0.25">
      <c r="I25" s="163"/>
      <c r="J25" s="163"/>
      <c r="K25" s="164" t="s">
        <v>1769</v>
      </c>
      <c r="L25" s="165">
        <v>0</v>
      </c>
      <c r="M25" s="163"/>
      <c r="N25" s="163"/>
      <c r="O25" s="163"/>
      <c r="P25" s="164" t="s">
        <v>1769</v>
      </c>
      <c r="Q25" s="165">
        <v>0</v>
      </c>
      <c r="R25" s="163"/>
      <c r="S25" s="163"/>
      <c r="T25" s="163"/>
      <c r="U25" s="164" t="s">
        <v>1769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1769</v>
      </c>
      <c r="AF25" s="165">
        <v>0</v>
      </c>
    </row>
  </sheetData>
  <sheetProtection algorithmName="SHA-512" hashValue="g5ABI3PQ6W9u2a/otyBR02q3tBo4ScgmY9VFqw7hE8Qldf1pyWnGV0fo2kABm2OyQp708U/Ytfu9woCKBC7qDw==" saltValue="TwPw4DM2zoFI5ymI+4atF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6" t="s">
        <v>17</v>
      </c>
      <c r="B7" s="13" t="s">
        <v>18</v>
      </c>
      <c r="C7" s="14">
        <v>2154</v>
      </c>
      <c r="D7" s="14">
        <v>1818</v>
      </c>
      <c r="E7" s="15">
        <v>0.184818481848185</v>
      </c>
    </row>
    <row r="8" spans="1:5" x14ac:dyDescent="0.25">
      <c r="A8" s="177"/>
      <c r="B8" s="13" t="s">
        <v>19</v>
      </c>
      <c r="C8" s="14">
        <v>8800</v>
      </c>
      <c r="D8" s="14">
        <v>8111</v>
      </c>
      <c r="E8" s="15">
        <v>8.4946369128344204E-2</v>
      </c>
    </row>
    <row r="9" spans="1:5" x14ac:dyDescent="0.25">
      <c r="A9" s="177"/>
      <c r="B9" s="13" t="s">
        <v>20</v>
      </c>
      <c r="C9" s="14">
        <v>7844</v>
      </c>
      <c r="D9" s="14">
        <v>7166</v>
      </c>
      <c r="E9" s="15">
        <v>9.4613452414178095E-2</v>
      </c>
    </row>
    <row r="10" spans="1:5" x14ac:dyDescent="0.25">
      <c r="A10" s="177"/>
      <c r="B10" s="13" t="s">
        <v>21</v>
      </c>
      <c r="C10" s="14">
        <v>140</v>
      </c>
      <c r="D10" s="14">
        <v>127</v>
      </c>
      <c r="E10" s="15">
        <v>0.102362204724409</v>
      </c>
    </row>
    <row r="11" spans="1:5" x14ac:dyDescent="0.25">
      <c r="A11" s="178"/>
      <c r="B11" s="13" t="s">
        <v>22</v>
      </c>
      <c r="C11" s="14">
        <v>2048</v>
      </c>
      <c r="D11" s="14">
        <v>1898</v>
      </c>
      <c r="E11" s="15">
        <v>7.9030558482613297E-2</v>
      </c>
    </row>
    <row r="12" spans="1:5" x14ac:dyDescent="0.25">
      <c r="A12" s="176" t="s">
        <v>23</v>
      </c>
      <c r="B12" s="13" t="s">
        <v>24</v>
      </c>
      <c r="C12" s="14">
        <v>3301</v>
      </c>
      <c r="D12" s="14">
        <v>2999</v>
      </c>
      <c r="E12" s="15">
        <v>0.100700233411137</v>
      </c>
    </row>
    <row r="13" spans="1:5" x14ac:dyDescent="0.25">
      <c r="A13" s="177"/>
      <c r="B13" s="13" t="s">
        <v>25</v>
      </c>
      <c r="C13" s="14">
        <v>727</v>
      </c>
      <c r="D13" s="14">
        <v>930</v>
      </c>
      <c r="E13" s="15">
        <v>-0.21827956989247299</v>
      </c>
    </row>
    <row r="14" spans="1:5" x14ac:dyDescent="0.25">
      <c r="A14" s="178"/>
      <c r="B14" s="13" t="s">
        <v>26</v>
      </c>
      <c r="C14" s="14">
        <v>2703</v>
      </c>
      <c r="D14" s="14">
        <v>2272</v>
      </c>
      <c r="E14" s="15">
        <v>0.18970070422535201</v>
      </c>
    </row>
    <row r="15" spans="1:5" x14ac:dyDescent="0.25">
      <c r="A15" s="176" t="s">
        <v>27</v>
      </c>
      <c r="B15" s="13" t="s">
        <v>28</v>
      </c>
      <c r="C15" s="14">
        <v>932</v>
      </c>
      <c r="D15" s="14">
        <v>845</v>
      </c>
      <c r="E15" s="15">
        <v>0.10295857988165701</v>
      </c>
    </row>
    <row r="16" spans="1:5" x14ac:dyDescent="0.25">
      <c r="A16" s="177"/>
      <c r="B16" s="13" t="s">
        <v>29</v>
      </c>
      <c r="C16" s="14">
        <v>930</v>
      </c>
      <c r="D16" s="14">
        <v>812</v>
      </c>
      <c r="E16" s="15">
        <v>0.14532019704433499</v>
      </c>
    </row>
    <row r="17" spans="1:5" x14ac:dyDescent="0.25">
      <c r="A17" s="177"/>
      <c r="B17" s="13" t="s">
        <v>30</v>
      </c>
      <c r="C17" s="14">
        <v>10</v>
      </c>
      <c r="D17" s="14">
        <v>7</v>
      </c>
      <c r="E17" s="15">
        <v>0.42857142857142799</v>
      </c>
    </row>
    <row r="18" spans="1:5" x14ac:dyDescent="0.25">
      <c r="A18" s="177"/>
      <c r="B18" s="13" t="s">
        <v>31</v>
      </c>
      <c r="C18" s="14">
        <v>2</v>
      </c>
      <c r="D18" s="16"/>
      <c r="E18" s="15">
        <v>0</v>
      </c>
    </row>
    <row r="19" spans="1:5" x14ac:dyDescent="0.25">
      <c r="A19" s="178"/>
      <c r="B19" s="13" t="s">
        <v>32</v>
      </c>
      <c r="C19" s="14">
        <v>200</v>
      </c>
      <c r="D19" s="14">
        <v>155</v>
      </c>
      <c r="E19" s="15">
        <v>0.29032258064516098</v>
      </c>
    </row>
    <row r="20" spans="1:5" x14ac:dyDescent="0.25">
      <c r="A20" s="17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8"/>
      <c r="C23" s="16"/>
      <c r="D23" s="14">
        <v>221</v>
      </c>
      <c r="E23" s="15">
        <v>0</v>
      </c>
    </row>
    <row r="24" spans="1:5" x14ac:dyDescent="0.25">
      <c r="A24" s="12" t="s">
        <v>35</v>
      </c>
      <c r="B24" s="18"/>
      <c r="C24" s="16"/>
      <c r="D24" s="16"/>
      <c r="E24" s="15">
        <v>0</v>
      </c>
    </row>
    <row r="25" spans="1:5" x14ac:dyDescent="0.25">
      <c r="A25" s="12" t="s">
        <v>36</v>
      </c>
      <c r="B25" s="18"/>
      <c r="C25" s="14">
        <v>340</v>
      </c>
      <c r="D25" s="14">
        <v>0</v>
      </c>
      <c r="E25" s="15">
        <v>0</v>
      </c>
    </row>
    <row r="26" spans="1:5" x14ac:dyDescent="0.25">
      <c r="A26" s="12" t="s">
        <v>37</v>
      </c>
      <c r="B26" s="18"/>
      <c r="C26" s="14">
        <v>332</v>
      </c>
      <c r="D26" s="14">
        <v>0</v>
      </c>
      <c r="E26" s="15">
        <v>0</v>
      </c>
    </row>
    <row r="27" spans="1:5" x14ac:dyDescent="0.25">
      <c r="A27" s="12" t="s">
        <v>38</v>
      </c>
      <c r="B27" s="18"/>
      <c r="C27" s="14">
        <v>22</v>
      </c>
      <c r="D27" s="14">
        <v>0</v>
      </c>
      <c r="E27" s="15">
        <v>0</v>
      </c>
    </row>
    <row r="28" spans="1:5" x14ac:dyDescent="0.25">
      <c r="A28" s="17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530</v>
      </c>
      <c r="D31" s="14">
        <v>373</v>
      </c>
      <c r="E31" s="15">
        <v>0.420911528150134</v>
      </c>
    </row>
    <row r="32" spans="1:5" x14ac:dyDescent="0.25">
      <c r="A32" s="176" t="s">
        <v>41</v>
      </c>
      <c r="B32" s="13" t="s">
        <v>42</v>
      </c>
      <c r="C32" s="14">
        <v>7</v>
      </c>
      <c r="D32" s="14">
        <v>13</v>
      </c>
      <c r="E32" s="15">
        <v>-0.46153846153846101</v>
      </c>
    </row>
    <row r="33" spans="1:5" x14ac:dyDescent="0.25">
      <c r="A33" s="177"/>
      <c r="B33" s="13" t="s">
        <v>43</v>
      </c>
      <c r="C33" s="14">
        <v>16</v>
      </c>
      <c r="D33" s="14">
        <v>10</v>
      </c>
      <c r="E33" s="15">
        <v>0.6</v>
      </c>
    </row>
    <row r="34" spans="1:5" x14ac:dyDescent="0.25">
      <c r="A34" s="177"/>
      <c r="B34" s="13" t="s">
        <v>44</v>
      </c>
      <c r="C34" s="16"/>
      <c r="D34" s="16"/>
      <c r="E34" s="15">
        <v>0</v>
      </c>
    </row>
    <row r="35" spans="1:5" x14ac:dyDescent="0.25">
      <c r="A35" s="177"/>
      <c r="B35" s="13" t="s">
        <v>45</v>
      </c>
      <c r="C35" s="14">
        <v>5</v>
      </c>
      <c r="D35" s="16"/>
      <c r="E35" s="15">
        <v>0</v>
      </c>
    </row>
    <row r="36" spans="1:5" x14ac:dyDescent="0.25">
      <c r="A36" s="178"/>
      <c r="B36" s="13" t="s">
        <v>46</v>
      </c>
      <c r="C36" s="14">
        <v>448</v>
      </c>
      <c r="D36" s="14">
        <v>331</v>
      </c>
      <c r="E36" s="15">
        <v>0.35347432024169201</v>
      </c>
    </row>
    <row r="37" spans="1:5" x14ac:dyDescent="0.25">
      <c r="A37" s="17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8"/>
      <c r="C40" s="14">
        <v>1948</v>
      </c>
      <c r="D40" s="14">
        <v>1881</v>
      </c>
      <c r="E40" s="15">
        <v>3.5619351408825099E-2</v>
      </c>
    </row>
    <row r="41" spans="1:5" x14ac:dyDescent="0.25">
      <c r="A41" s="12" t="s">
        <v>49</v>
      </c>
      <c r="B41" s="18"/>
      <c r="C41" s="14">
        <v>1017</v>
      </c>
      <c r="D41" s="14">
        <v>862</v>
      </c>
      <c r="E41" s="15">
        <v>0.179814385150812</v>
      </c>
    </row>
    <row r="42" spans="1:5" x14ac:dyDescent="0.25">
      <c r="A42" s="17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6" t="s">
        <v>51</v>
      </c>
      <c r="B45" s="13" t="s">
        <v>18</v>
      </c>
      <c r="C45" s="14">
        <v>268</v>
      </c>
      <c r="D45" s="14">
        <v>215</v>
      </c>
      <c r="E45" s="15">
        <v>0.246511627906977</v>
      </c>
    </row>
    <row r="46" spans="1:5" x14ac:dyDescent="0.25">
      <c r="A46" s="177"/>
      <c r="B46" s="13" t="s">
        <v>52</v>
      </c>
      <c r="C46" s="14">
        <v>43</v>
      </c>
      <c r="D46" s="14">
        <v>27</v>
      </c>
      <c r="E46" s="15">
        <v>0.592592592592593</v>
      </c>
    </row>
    <row r="47" spans="1:5" x14ac:dyDescent="0.25">
      <c r="A47" s="177"/>
      <c r="B47" s="13" t="s">
        <v>53</v>
      </c>
      <c r="C47" s="14">
        <v>930</v>
      </c>
      <c r="D47" s="14">
        <v>812</v>
      </c>
      <c r="E47" s="15">
        <v>0.14532019704433499</v>
      </c>
    </row>
    <row r="48" spans="1:5" x14ac:dyDescent="0.25">
      <c r="A48" s="178"/>
      <c r="B48" s="13" t="s">
        <v>22</v>
      </c>
      <c r="C48" s="14">
        <v>158</v>
      </c>
      <c r="D48" s="14">
        <v>149</v>
      </c>
      <c r="E48" s="15">
        <v>6.0402684563758399E-2</v>
      </c>
    </row>
    <row r="49" spans="1:5" x14ac:dyDescent="0.25">
      <c r="A49" s="176" t="s">
        <v>54</v>
      </c>
      <c r="B49" s="13" t="s">
        <v>55</v>
      </c>
      <c r="C49" s="14">
        <v>830</v>
      </c>
      <c r="D49" s="14">
        <v>714</v>
      </c>
      <c r="E49" s="15">
        <v>0.16246498599439799</v>
      </c>
    </row>
    <row r="50" spans="1:5" x14ac:dyDescent="0.25">
      <c r="A50" s="177"/>
      <c r="B50" s="13" t="s">
        <v>56</v>
      </c>
      <c r="C50" s="14">
        <v>20</v>
      </c>
      <c r="D50" s="14">
        <v>28</v>
      </c>
      <c r="E50" s="15">
        <v>-0.28571428571428598</v>
      </c>
    </row>
    <row r="51" spans="1:5" x14ac:dyDescent="0.25">
      <c r="A51" s="177"/>
      <c r="B51" s="13" t="s">
        <v>57</v>
      </c>
      <c r="C51" s="14">
        <v>60</v>
      </c>
      <c r="D51" s="14">
        <v>40</v>
      </c>
      <c r="E51" s="15">
        <v>0.5</v>
      </c>
    </row>
    <row r="52" spans="1:5" x14ac:dyDescent="0.25">
      <c r="A52" s="178"/>
      <c r="B52" s="13" t="s">
        <v>58</v>
      </c>
      <c r="C52" s="14">
        <v>6</v>
      </c>
      <c r="D52" s="14">
        <v>7</v>
      </c>
      <c r="E52" s="15">
        <v>-0.14285714285714299</v>
      </c>
    </row>
    <row r="53" spans="1:5" x14ac:dyDescent="0.25">
      <c r="A53" s="17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6" t="s">
        <v>60</v>
      </c>
      <c r="B56" s="13" t="s">
        <v>53</v>
      </c>
      <c r="C56" s="14">
        <v>11</v>
      </c>
      <c r="D56" s="14">
        <v>9</v>
      </c>
      <c r="E56" s="15">
        <v>0.22222222222222199</v>
      </c>
    </row>
    <row r="57" spans="1:5" x14ac:dyDescent="0.25">
      <c r="A57" s="177"/>
      <c r="B57" s="13" t="s">
        <v>52</v>
      </c>
      <c r="C57" s="16"/>
      <c r="D57" s="16"/>
      <c r="E57" s="15">
        <v>0</v>
      </c>
    </row>
    <row r="58" spans="1:5" x14ac:dyDescent="0.25">
      <c r="A58" s="177"/>
      <c r="B58" s="13" t="s">
        <v>18</v>
      </c>
      <c r="C58" s="14">
        <v>5</v>
      </c>
      <c r="D58" s="14">
        <v>6</v>
      </c>
      <c r="E58" s="15">
        <v>-0.16666666666666699</v>
      </c>
    </row>
    <row r="59" spans="1:5" x14ac:dyDescent="0.25">
      <c r="A59" s="177"/>
      <c r="B59" s="13" t="s">
        <v>22</v>
      </c>
      <c r="C59" s="14">
        <v>7</v>
      </c>
      <c r="D59" s="14">
        <v>5</v>
      </c>
      <c r="E59" s="15">
        <v>0.4</v>
      </c>
    </row>
    <row r="60" spans="1:5" x14ac:dyDescent="0.25">
      <c r="A60" s="177"/>
      <c r="B60" s="13" t="s">
        <v>61</v>
      </c>
      <c r="C60" s="14">
        <v>2</v>
      </c>
      <c r="D60" s="14">
        <v>6</v>
      </c>
      <c r="E60" s="15">
        <v>-0.66666666666666696</v>
      </c>
    </row>
    <row r="61" spans="1:5" x14ac:dyDescent="0.25">
      <c r="A61" s="178"/>
      <c r="B61" s="13" t="s">
        <v>62</v>
      </c>
      <c r="C61" s="16"/>
      <c r="D61" s="14">
        <v>1</v>
      </c>
      <c r="E61" s="15">
        <v>0</v>
      </c>
    </row>
    <row r="62" spans="1:5" x14ac:dyDescent="0.25">
      <c r="A62" s="176" t="s">
        <v>63</v>
      </c>
      <c r="B62" s="13" t="s">
        <v>64</v>
      </c>
      <c r="C62" s="14">
        <v>8</v>
      </c>
      <c r="D62" s="14">
        <v>8</v>
      </c>
      <c r="E62" s="15">
        <v>0</v>
      </c>
    </row>
    <row r="63" spans="1:5" x14ac:dyDescent="0.25">
      <c r="A63" s="177"/>
      <c r="B63" s="13" t="s">
        <v>57</v>
      </c>
      <c r="C63" s="14">
        <v>1</v>
      </c>
      <c r="D63" s="14">
        <v>4</v>
      </c>
      <c r="E63" s="15">
        <v>-0.75</v>
      </c>
    </row>
    <row r="64" spans="1:5" x14ac:dyDescent="0.25">
      <c r="A64" s="178"/>
      <c r="B64" s="13" t="s">
        <v>65</v>
      </c>
      <c r="C64" s="16"/>
      <c r="D64" s="16"/>
      <c r="E64" s="15">
        <v>0</v>
      </c>
    </row>
    <row r="65" spans="1:5" x14ac:dyDescent="0.25">
      <c r="A65" s="17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8"/>
      <c r="C68" s="16"/>
      <c r="D68" s="16"/>
      <c r="E68" s="15">
        <v>0</v>
      </c>
    </row>
    <row r="69" spans="1:5" x14ac:dyDescent="0.25">
      <c r="A69" s="12" t="s">
        <v>35</v>
      </c>
      <c r="B69" s="18"/>
      <c r="C69" s="16"/>
      <c r="D69" s="16"/>
      <c r="E69" s="15">
        <v>0</v>
      </c>
    </row>
    <row r="70" spans="1:5" x14ac:dyDescent="0.25">
      <c r="A70" s="12" t="s">
        <v>36</v>
      </c>
      <c r="B70" s="18"/>
      <c r="C70" s="14">
        <v>6</v>
      </c>
      <c r="D70" s="14">
        <v>0</v>
      </c>
      <c r="E70" s="15">
        <v>0</v>
      </c>
    </row>
    <row r="71" spans="1:5" x14ac:dyDescent="0.25">
      <c r="A71" s="12" t="s">
        <v>37</v>
      </c>
      <c r="B71" s="18"/>
      <c r="C71" s="14">
        <v>6</v>
      </c>
      <c r="D71" s="14">
        <v>0</v>
      </c>
      <c r="E71" s="15">
        <v>0</v>
      </c>
    </row>
    <row r="72" spans="1:5" x14ac:dyDescent="0.25">
      <c r="A72" s="12" t="s">
        <v>38</v>
      </c>
      <c r="B72" s="18"/>
      <c r="C72" s="14">
        <v>2</v>
      </c>
      <c r="D72" s="14">
        <v>0</v>
      </c>
      <c r="E72" s="15">
        <v>0</v>
      </c>
    </row>
    <row r="73" spans="1:5" x14ac:dyDescent="0.25">
      <c r="A73" s="17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9"/>
      <c r="B76" s="13" t="s">
        <v>48</v>
      </c>
      <c r="C76" s="14">
        <v>3</v>
      </c>
      <c r="D76" s="16"/>
      <c r="E76" s="15">
        <v>0</v>
      </c>
    </row>
    <row r="77" spans="1:5" x14ac:dyDescent="0.25">
      <c r="A77" s="180"/>
      <c r="B77" s="13" t="s">
        <v>57</v>
      </c>
      <c r="C77" s="16"/>
      <c r="D77" s="16"/>
      <c r="E77" s="15">
        <v>0</v>
      </c>
    </row>
    <row r="78" spans="1:5" x14ac:dyDescent="0.25">
      <c r="A78" s="180"/>
      <c r="B78" s="13" t="s">
        <v>64</v>
      </c>
      <c r="C78" s="14">
        <v>1</v>
      </c>
      <c r="D78" s="14">
        <v>1</v>
      </c>
      <c r="E78" s="15">
        <v>0</v>
      </c>
    </row>
    <row r="79" spans="1:5" x14ac:dyDescent="0.25">
      <c r="A79" s="180"/>
      <c r="B79" s="13" t="s">
        <v>68</v>
      </c>
      <c r="C79" s="16"/>
      <c r="D79" s="14">
        <v>2</v>
      </c>
      <c r="E79" s="15">
        <v>0</v>
      </c>
    </row>
    <row r="80" spans="1:5" x14ac:dyDescent="0.25">
      <c r="A80" s="181"/>
      <c r="B80" s="13" t="s">
        <v>69</v>
      </c>
      <c r="C80" s="16"/>
      <c r="D80" s="16"/>
      <c r="E80" s="15">
        <v>0</v>
      </c>
    </row>
    <row r="81" spans="1:5" x14ac:dyDescent="0.25">
      <c r="A81" s="17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6" t="s">
        <v>71</v>
      </c>
      <c r="B84" s="13" t="s">
        <v>72</v>
      </c>
      <c r="C84" s="14">
        <v>1017</v>
      </c>
      <c r="D84" s="14">
        <v>860</v>
      </c>
      <c r="E84" s="15">
        <v>0.18255813953488401</v>
      </c>
    </row>
    <row r="85" spans="1:5" x14ac:dyDescent="0.25">
      <c r="A85" s="178"/>
      <c r="B85" s="13" t="s">
        <v>73</v>
      </c>
      <c r="C85" s="14">
        <v>514</v>
      </c>
      <c r="D85" s="14">
        <v>664</v>
      </c>
      <c r="E85" s="15">
        <v>-0.225903614457831</v>
      </c>
    </row>
    <row r="86" spans="1:5" x14ac:dyDescent="0.25">
      <c r="A86" s="176" t="s">
        <v>74</v>
      </c>
      <c r="B86" s="13" t="s">
        <v>72</v>
      </c>
      <c r="C86" s="14">
        <v>905</v>
      </c>
      <c r="D86" s="14">
        <v>568</v>
      </c>
      <c r="E86" s="15">
        <v>0.59330985915492995</v>
      </c>
    </row>
    <row r="87" spans="1:5" x14ac:dyDescent="0.25">
      <c r="A87" s="178"/>
      <c r="B87" s="13" t="s">
        <v>73</v>
      </c>
      <c r="C87" s="14">
        <v>260</v>
      </c>
      <c r="D87" s="14">
        <v>264</v>
      </c>
      <c r="E87" s="15">
        <v>-1.5151515151515201E-2</v>
      </c>
    </row>
    <row r="88" spans="1:5" x14ac:dyDescent="0.25">
      <c r="A88" s="176" t="s">
        <v>75</v>
      </c>
      <c r="B88" s="13" t="s">
        <v>72</v>
      </c>
      <c r="C88" s="14">
        <v>54</v>
      </c>
      <c r="D88" s="14">
        <v>39</v>
      </c>
      <c r="E88" s="15">
        <v>0.38461538461538503</v>
      </c>
    </row>
    <row r="89" spans="1:5" x14ac:dyDescent="0.25">
      <c r="A89" s="178"/>
      <c r="B89" s="13" t="s">
        <v>73</v>
      </c>
      <c r="C89" s="14">
        <v>20</v>
      </c>
      <c r="D89" s="14">
        <v>21</v>
      </c>
      <c r="E89" s="15">
        <v>-4.7619047619047603E-2</v>
      </c>
    </row>
    <row r="90" spans="1:5" x14ac:dyDescent="0.25">
      <c r="A90" s="176" t="s">
        <v>76</v>
      </c>
      <c r="B90" s="13" t="s">
        <v>72</v>
      </c>
      <c r="C90" s="16"/>
      <c r="D90" s="16"/>
      <c r="E90" s="15">
        <v>0</v>
      </c>
    </row>
    <row r="91" spans="1:5" x14ac:dyDescent="0.25">
      <c r="A91" s="178"/>
      <c r="B91" s="13" t="s">
        <v>73</v>
      </c>
      <c r="C91" s="16"/>
      <c r="D91" s="16"/>
      <c r="E91" s="15">
        <v>0</v>
      </c>
    </row>
    <row r="92" spans="1:5" x14ac:dyDescent="0.25">
      <c r="A92" s="17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8"/>
      <c r="C95" s="14">
        <v>437</v>
      </c>
      <c r="D95" s="14">
        <v>308</v>
      </c>
      <c r="E95" s="15">
        <v>0.418831168831169</v>
      </c>
    </row>
    <row r="96" spans="1:5" x14ac:dyDescent="0.25">
      <c r="A96" s="12" t="s">
        <v>78</v>
      </c>
      <c r="B96" s="18"/>
      <c r="C96" s="16"/>
      <c r="D96" s="16"/>
      <c r="E96" s="15">
        <v>0</v>
      </c>
    </row>
    <row r="97" spans="1:5" x14ac:dyDescent="0.25">
      <c r="A97" s="17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8"/>
      <c r="C100" s="14">
        <v>632</v>
      </c>
      <c r="D100" s="14">
        <v>529</v>
      </c>
      <c r="E100" s="15">
        <v>0.194706994328922</v>
      </c>
    </row>
    <row r="101" spans="1:5" x14ac:dyDescent="0.25">
      <c r="A101" s="12" t="s">
        <v>81</v>
      </c>
      <c r="B101" s="18"/>
      <c r="C101" s="14">
        <v>310</v>
      </c>
      <c r="D101" s="14">
        <v>260</v>
      </c>
      <c r="E101" s="15">
        <v>0.19230769230769201</v>
      </c>
    </row>
    <row r="102" spans="1:5" x14ac:dyDescent="0.25">
      <c r="A102" s="12" t="s">
        <v>78</v>
      </c>
      <c r="B102" s="18"/>
      <c r="C102" s="14">
        <v>3</v>
      </c>
      <c r="D102" s="14">
        <v>4</v>
      </c>
      <c r="E102" s="15">
        <v>-0.25</v>
      </c>
    </row>
    <row r="103" spans="1:5" x14ac:dyDescent="0.25">
      <c r="A103" s="17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6" t="s">
        <v>80</v>
      </c>
      <c r="B106" s="13" t="s">
        <v>83</v>
      </c>
      <c r="C106" s="14">
        <v>495</v>
      </c>
      <c r="D106" s="14">
        <v>315</v>
      </c>
      <c r="E106" s="15">
        <v>0.57142857142857095</v>
      </c>
    </row>
    <row r="107" spans="1:5" x14ac:dyDescent="0.25">
      <c r="A107" s="177"/>
      <c r="B107" s="13" t="s">
        <v>84</v>
      </c>
      <c r="C107" s="14">
        <v>15</v>
      </c>
      <c r="D107" s="14">
        <v>62</v>
      </c>
      <c r="E107" s="15">
        <v>-0.75806451612903203</v>
      </c>
    </row>
    <row r="108" spans="1:5" x14ac:dyDescent="0.25">
      <c r="A108" s="178"/>
      <c r="B108" s="13" t="s">
        <v>85</v>
      </c>
      <c r="C108" s="14">
        <v>209</v>
      </c>
      <c r="D108" s="14">
        <v>45</v>
      </c>
      <c r="E108" s="15">
        <v>3.6444444444444399</v>
      </c>
    </row>
    <row r="109" spans="1:5" x14ac:dyDescent="0.25">
      <c r="A109" s="176" t="s">
        <v>81</v>
      </c>
      <c r="B109" s="13" t="s">
        <v>86</v>
      </c>
      <c r="C109" s="14">
        <v>3</v>
      </c>
      <c r="D109" s="14">
        <v>8</v>
      </c>
      <c r="E109" s="15">
        <v>-0.625</v>
      </c>
    </row>
    <row r="110" spans="1:5" x14ac:dyDescent="0.25">
      <c r="A110" s="178"/>
      <c r="B110" s="13" t="s">
        <v>85</v>
      </c>
      <c r="C110" s="14">
        <v>181</v>
      </c>
      <c r="D110" s="14">
        <v>113</v>
      </c>
      <c r="E110" s="15">
        <v>0.60176991150442505</v>
      </c>
    </row>
    <row r="111" spans="1:5" x14ac:dyDescent="0.25">
      <c r="A111" s="12" t="s">
        <v>78</v>
      </c>
      <c r="B111" s="18"/>
      <c r="C111" s="14">
        <v>8</v>
      </c>
      <c r="D111" s="14">
        <v>6</v>
      </c>
      <c r="E111" s="15">
        <v>0.33333333333333298</v>
      </c>
    </row>
    <row r="112" spans="1:5" x14ac:dyDescent="0.25">
      <c r="A112" s="17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6" t="s">
        <v>80</v>
      </c>
      <c r="B115" s="13" t="s">
        <v>83</v>
      </c>
      <c r="C115" s="14">
        <v>24</v>
      </c>
      <c r="D115" s="14">
        <v>16</v>
      </c>
      <c r="E115" s="15">
        <v>0.5</v>
      </c>
    </row>
    <row r="116" spans="1:5" x14ac:dyDescent="0.25">
      <c r="A116" s="177"/>
      <c r="B116" s="13" t="s">
        <v>84</v>
      </c>
      <c r="C116" s="14">
        <v>11</v>
      </c>
      <c r="D116" s="14">
        <v>15</v>
      </c>
      <c r="E116" s="15">
        <v>-0.266666666666667</v>
      </c>
    </row>
    <row r="117" spans="1:5" x14ac:dyDescent="0.25">
      <c r="A117" s="178"/>
      <c r="B117" s="13" t="s">
        <v>85</v>
      </c>
      <c r="C117" s="14">
        <v>16</v>
      </c>
      <c r="D117" s="14">
        <v>4</v>
      </c>
      <c r="E117" s="15">
        <v>3</v>
      </c>
    </row>
    <row r="118" spans="1:5" x14ac:dyDescent="0.25">
      <c r="A118" s="176" t="s">
        <v>81</v>
      </c>
      <c r="B118" s="13" t="s">
        <v>86</v>
      </c>
      <c r="C118" s="16"/>
      <c r="D118" s="14">
        <v>3</v>
      </c>
      <c r="E118" s="15">
        <v>0</v>
      </c>
    </row>
    <row r="119" spans="1:5" x14ac:dyDescent="0.25">
      <c r="A119" s="178"/>
      <c r="B119" s="13" t="s">
        <v>85</v>
      </c>
      <c r="C119" s="14">
        <v>4</v>
      </c>
      <c r="D119" s="14">
        <v>5</v>
      </c>
      <c r="E119" s="15">
        <v>-0.2</v>
      </c>
    </row>
    <row r="120" spans="1:5" x14ac:dyDescent="0.25">
      <c r="A120" s="12" t="s">
        <v>78</v>
      </c>
      <c r="B120" s="18"/>
      <c r="C120" s="14">
        <v>2</v>
      </c>
      <c r="D120" s="14">
        <v>2</v>
      </c>
      <c r="E120" s="15">
        <v>0</v>
      </c>
    </row>
    <row r="121" spans="1:5" x14ac:dyDescent="0.25">
      <c r="A121" s="17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6" t="s">
        <v>89</v>
      </c>
      <c r="B124" s="13" t="s">
        <v>90</v>
      </c>
      <c r="C124" s="16"/>
      <c r="D124" s="16"/>
      <c r="E124" s="15">
        <v>0</v>
      </c>
    </row>
    <row r="125" spans="1:5" x14ac:dyDescent="0.25">
      <c r="A125" s="178"/>
      <c r="B125" s="13" t="s">
        <v>91</v>
      </c>
      <c r="C125" s="16"/>
      <c r="D125" s="16"/>
      <c r="E125" s="15">
        <v>0</v>
      </c>
    </row>
    <row r="126" spans="1:5" x14ac:dyDescent="0.25">
      <c r="A126" s="176" t="s">
        <v>92</v>
      </c>
      <c r="B126" s="13" t="s">
        <v>90</v>
      </c>
      <c r="C126" s="14">
        <v>388</v>
      </c>
      <c r="D126" s="14">
        <v>367</v>
      </c>
      <c r="E126" s="15">
        <v>5.7220708446866497E-2</v>
      </c>
    </row>
    <row r="127" spans="1:5" x14ac:dyDescent="0.25">
      <c r="A127" s="178"/>
      <c r="B127" s="13" t="s">
        <v>91</v>
      </c>
      <c r="C127" s="14">
        <v>801</v>
      </c>
      <c r="D127" s="14">
        <v>688</v>
      </c>
      <c r="E127" s="15">
        <v>0.164244186046512</v>
      </c>
    </row>
    <row r="128" spans="1:5" x14ac:dyDescent="0.25">
      <c r="A128" s="176" t="s">
        <v>93</v>
      </c>
      <c r="B128" s="13" t="s">
        <v>90</v>
      </c>
      <c r="C128" s="14">
        <v>2185</v>
      </c>
      <c r="D128" s="14">
        <v>1731</v>
      </c>
      <c r="E128" s="15">
        <v>0.262276140958983</v>
      </c>
    </row>
    <row r="129" spans="1:5" x14ac:dyDescent="0.25">
      <c r="A129" s="178"/>
      <c r="B129" s="13" t="s">
        <v>91</v>
      </c>
      <c r="C129" s="14">
        <v>4330</v>
      </c>
      <c r="D129" s="14">
        <v>3011</v>
      </c>
      <c r="E129" s="15">
        <v>0.43806044503487201</v>
      </c>
    </row>
    <row r="130" spans="1:5" x14ac:dyDescent="0.25">
      <c r="A130" s="176" t="s">
        <v>94</v>
      </c>
      <c r="B130" s="13" t="s">
        <v>90</v>
      </c>
      <c r="C130" s="14">
        <v>388</v>
      </c>
      <c r="D130" s="14">
        <v>367</v>
      </c>
      <c r="E130" s="15">
        <v>5.7220708446866497E-2</v>
      </c>
    </row>
    <row r="131" spans="1:5" x14ac:dyDescent="0.25">
      <c r="A131" s="178"/>
      <c r="B131" s="13" t="s">
        <v>91</v>
      </c>
      <c r="C131" s="14">
        <v>801</v>
      </c>
      <c r="D131" s="14">
        <v>668</v>
      </c>
      <c r="E131" s="15">
        <v>0.199101796407186</v>
      </c>
    </row>
    <row r="132" spans="1:5" x14ac:dyDescent="0.25">
      <c r="A132" s="17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6" t="s">
        <v>96</v>
      </c>
      <c r="B135" s="13" t="s">
        <v>97</v>
      </c>
      <c r="C135" s="14">
        <v>56</v>
      </c>
      <c r="D135" s="14">
        <v>63</v>
      </c>
      <c r="E135" s="15">
        <v>-0.11111111111111099</v>
      </c>
    </row>
    <row r="136" spans="1:5" x14ac:dyDescent="0.25">
      <c r="A136" s="178"/>
      <c r="B136" s="13" t="s">
        <v>98</v>
      </c>
      <c r="C136" s="16"/>
      <c r="D136" s="14">
        <v>1</v>
      </c>
      <c r="E136" s="15">
        <v>0</v>
      </c>
    </row>
    <row r="137" spans="1:5" x14ac:dyDescent="0.25">
      <c r="A137" s="176" t="s">
        <v>99</v>
      </c>
      <c r="B137" s="13" t="s">
        <v>97</v>
      </c>
      <c r="C137" s="16"/>
      <c r="D137" s="16"/>
      <c r="E137" s="15">
        <v>0</v>
      </c>
    </row>
    <row r="138" spans="1:5" x14ac:dyDescent="0.25">
      <c r="A138" s="178"/>
      <c r="B138" s="13" t="s">
        <v>98</v>
      </c>
      <c r="C138" s="14">
        <v>1</v>
      </c>
      <c r="D138" s="16"/>
      <c r="E138" s="15">
        <v>0</v>
      </c>
    </row>
    <row r="139" spans="1:5" x14ac:dyDescent="0.25">
      <c r="A139" s="176" t="s">
        <v>100</v>
      </c>
      <c r="B139" s="13" t="s">
        <v>97</v>
      </c>
      <c r="C139" s="16"/>
      <c r="D139" s="16"/>
      <c r="E139" s="15">
        <v>0</v>
      </c>
    </row>
    <row r="140" spans="1:5" x14ac:dyDescent="0.25">
      <c r="A140" s="178"/>
      <c r="B140" s="13" t="s">
        <v>101</v>
      </c>
      <c r="C140" s="16"/>
      <c r="D140" s="16"/>
      <c r="E140" s="15">
        <v>0</v>
      </c>
    </row>
    <row r="141" spans="1:5" x14ac:dyDescent="0.25">
      <c r="A141" s="17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8"/>
      <c r="C144" s="14">
        <v>30</v>
      </c>
      <c r="D144" s="14">
        <v>48</v>
      </c>
      <c r="E144" s="15">
        <v>-0.375</v>
      </c>
    </row>
    <row r="145" spans="1:5" x14ac:dyDescent="0.25">
      <c r="A145" s="176" t="s">
        <v>104</v>
      </c>
      <c r="B145" s="13" t="s">
        <v>105</v>
      </c>
      <c r="C145" s="14">
        <v>7</v>
      </c>
      <c r="D145" s="14">
        <v>4</v>
      </c>
      <c r="E145" s="15">
        <v>0.75</v>
      </c>
    </row>
    <row r="146" spans="1:5" x14ac:dyDescent="0.25">
      <c r="A146" s="177"/>
      <c r="B146" s="13" t="s">
        <v>106</v>
      </c>
      <c r="C146" s="14">
        <v>6</v>
      </c>
      <c r="D146" s="14">
        <v>15</v>
      </c>
      <c r="E146" s="15">
        <v>-0.6</v>
      </c>
    </row>
    <row r="147" spans="1:5" x14ac:dyDescent="0.25">
      <c r="A147" s="177"/>
      <c r="B147" s="13" t="s">
        <v>107</v>
      </c>
      <c r="C147" s="14">
        <v>1</v>
      </c>
      <c r="D147" s="14">
        <v>3</v>
      </c>
      <c r="E147" s="15">
        <v>-0.66666666666666696</v>
      </c>
    </row>
    <row r="148" spans="1:5" x14ac:dyDescent="0.25">
      <c r="A148" s="177"/>
      <c r="B148" s="13" t="s">
        <v>108</v>
      </c>
      <c r="C148" s="14">
        <v>5</v>
      </c>
      <c r="D148" s="14">
        <v>2</v>
      </c>
      <c r="E148" s="15">
        <v>1.5</v>
      </c>
    </row>
    <row r="149" spans="1:5" x14ac:dyDescent="0.25">
      <c r="A149" s="177"/>
      <c r="B149" s="13" t="s">
        <v>109</v>
      </c>
      <c r="C149" s="14">
        <v>11</v>
      </c>
      <c r="D149" s="14">
        <v>24</v>
      </c>
      <c r="E149" s="15">
        <v>-0.54166666666666696</v>
      </c>
    </row>
    <row r="150" spans="1:5" x14ac:dyDescent="0.25">
      <c r="A150" s="178"/>
      <c r="B150" s="13" t="s">
        <v>110</v>
      </c>
      <c r="C150" s="16"/>
      <c r="D150" s="16"/>
      <c r="E150" s="15">
        <v>0</v>
      </c>
    </row>
    <row r="151" spans="1:5" x14ac:dyDescent="0.25">
      <c r="A151" s="176" t="s">
        <v>111</v>
      </c>
      <c r="B151" s="13" t="s">
        <v>112</v>
      </c>
      <c r="C151" s="14">
        <v>14</v>
      </c>
      <c r="D151" s="14">
        <v>15</v>
      </c>
      <c r="E151" s="15">
        <v>-6.6666666666666693E-2</v>
      </c>
    </row>
    <row r="152" spans="1:5" x14ac:dyDescent="0.25">
      <c r="A152" s="178"/>
      <c r="B152" s="13" t="s">
        <v>113</v>
      </c>
      <c r="C152" s="14">
        <v>32</v>
      </c>
      <c r="D152" s="14">
        <v>42</v>
      </c>
      <c r="E152" s="15">
        <v>-0.238095238095238</v>
      </c>
    </row>
    <row r="153" spans="1:5" x14ac:dyDescent="0.25">
      <c r="A153" s="176" t="s">
        <v>114</v>
      </c>
      <c r="B153" s="13" t="s">
        <v>18</v>
      </c>
      <c r="C153" s="14">
        <v>6</v>
      </c>
      <c r="D153" s="16"/>
      <c r="E153" s="15">
        <v>0</v>
      </c>
    </row>
    <row r="154" spans="1:5" x14ac:dyDescent="0.25">
      <c r="A154" s="178"/>
      <c r="B154" s="13" t="s">
        <v>22</v>
      </c>
      <c r="C154" s="14">
        <v>4</v>
      </c>
      <c r="D154" s="14">
        <v>6</v>
      </c>
      <c r="E154" s="15">
        <v>-0.33333333333333298</v>
      </c>
    </row>
    <row r="155" spans="1:5" x14ac:dyDescent="0.25">
      <c r="A155" s="12" t="s">
        <v>115</v>
      </c>
      <c r="B155" s="18"/>
      <c r="C155" s="16"/>
      <c r="D155" s="16"/>
      <c r="E155" s="15">
        <v>0</v>
      </c>
    </row>
    <row r="156" spans="1:5" x14ac:dyDescent="0.25">
      <c r="A156" s="17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6" t="s">
        <v>117</v>
      </c>
      <c r="B159" s="13" t="s">
        <v>118</v>
      </c>
      <c r="C159" s="14">
        <v>521</v>
      </c>
      <c r="D159" s="14">
        <v>854</v>
      </c>
      <c r="E159" s="15">
        <v>-0.38992974238875899</v>
      </c>
    </row>
    <row r="160" spans="1:5" x14ac:dyDescent="0.25">
      <c r="A160" s="177"/>
      <c r="B160" s="13" t="s">
        <v>119</v>
      </c>
      <c r="C160" s="14">
        <v>138</v>
      </c>
      <c r="D160" s="14">
        <v>136</v>
      </c>
      <c r="E160" s="15">
        <v>1.4705882352941201E-2</v>
      </c>
    </row>
    <row r="161" spans="1:5" x14ac:dyDescent="0.25">
      <c r="A161" s="177"/>
      <c r="B161" s="13" t="s">
        <v>120</v>
      </c>
      <c r="C161" s="14">
        <v>58</v>
      </c>
      <c r="D161" s="14">
        <v>78</v>
      </c>
      <c r="E161" s="15">
        <v>-0.256410256410256</v>
      </c>
    </row>
    <row r="162" spans="1:5" x14ac:dyDescent="0.25">
      <c r="A162" s="177"/>
      <c r="B162" s="13" t="s">
        <v>121</v>
      </c>
      <c r="C162" s="14">
        <v>116</v>
      </c>
      <c r="D162" s="14">
        <v>167</v>
      </c>
      <c r="E162" s="15">
        <v>-0.30538922155688603</v>
      </c>
    </row>
    <row r="163" spans="1:5" x14ac:dyDescent="0.25">
      <c r="A163" s="177"/>
      <c r="B163" s="13" t="s">
        <v>122</v>
      </c>
      <c r="C163" s="16"/>
      <c r="D163" s="14">
        <v>0</v>
      </c>
      <c r="E163" s="15">
        <v>0</v>
      </c>
    </row>
    <row r="164" spans="1:5" x14ac:dyDescent="0.25">
      <c r="A164" s="177"/>
      <c r="B164" s="13" t="s">
        <v>123</v>
      </c>
      <c r="C164" s="14">
        <v>5</v>
      </c>
      <c r="D164" s="14">
        <v>0</v>
      </c>
      <c r="E164" s="15">
        <v>0</v>
      </c>
    </row>
    <row r="165" spans="1:5" x14ac:dyDescent="0.25">
      <c r="A165" s="177"/>
      <c r="B165" s="13" t="s">
        <v>124</v>
      </c>
      <c r="C165" s="14">
        <v>250</v>
      </c>
      <c r="D165" s="14">
        <v>170</v>
      </c>
      <c r="E165" s="15">
        <v>0.47058823529411797</v>
      </c>
    </row>
    <row r="166" spans="1:5" x14ac:dyDescent="0.25">
      <c r="A166" s="177"/>
      <c r="B166" s="13" t="s">
        <v>125</v>
      </c>
      <c r="C166" s="16"/>
      <c r="D166" s="14">
        <v>1</v>
      </c>
      <c r="E166" s="15">
        <v>0</v>
      </c>
    </row>
    <row r="167" spans="1:5" x14ac:dyDescent="0.25">
      <c r="A167" s="177"/>
      <c r="B167" s="13" t="s">
        <v>126</v>
      </c>
      <c r="C167" s="14">
        <v>214</v>
      </c>
      <c r="D167" s="14">
        <v>211</v>
      </c>
      <c r="E167" s="15">
        <v>1.4218009478673001E-2</v>
      </c>
    </row>
    <row r="168" spans="1:5" x14ac:dyDescent="0.25">
      <c r="A168" s="177"/>
      <c r="B168" s="13" t="s">
        <v>127</v>
      </c>
      <c r="C168" s="14">
        <v>336</v>
      </c>
      <c r="D168" s="14">
        <v>200</v>
      </c>
      <c r="E168" s="15">
        <v>0.68</v>
      </c>
    </row>
    <row r="169" spans="1:5" x14ac:dyDescent="0.25">
      <c r="A169" s="177"/>
      <c r="B169" s="13" t="s">
        <v>128</v>
      </c>
      <c r="C169" s="14">
        <v>37</v>
      </c>
      <c r="D169" s="14">
        <v>25</v>
      </c>
      <c r="E169" s="15">
        <v>0.48</v>
      </c>
    </row>
    <row r="170" spans="1:5" x14ac:dyDescent="0.25">
      <c r="A170" s="177"/>
      <c r="B170" s="13" t="s">
        <v>129</v>
      </c>
      <c r="C170" s="14">
        <v>397</v>
      </c>
      <c r="D170" s="14">
        <v>436</v>
      </c>
      <c r="E170" s="15">
        <v>-8.9449541284403702E-2</v>
      </c>
    </row>
    <row r="171" spans="1:5" x14ac:dyDescent="0.25">
      <c r="A171" s="177"/>
      <c r="B171" s="13" t="s">
        <v>130</v>
      </c>
      <c r="C171" s="14">
        <v>4</v>
      </c>
      <c r="D171" s="14">
        <v>7</v>
      </c>
      <c r="E171" s="15">
        <v>-0.42857142857142799</v>
      </c>
    </row>
    <row r="172" spans="1:5" x14ac:dyDescent="0.25">
      <c r="A172" s="177"/>
      <c r="B172" s="13" t="s">
        <v>131</v>
      </c>
      <c r="C172" s="14">
        <v>1</v>
      </c>
      <c r="D172" s="16"/>
      <c r="E172" s="15">
        <v>0</v>
      </c>
    </row>
    <row r="173" spans="1:5" x14ac:dyDescent="0.25">
      <c r="A173" s="177"/>
      <c r="B173" s="13" t="s">
        <v>132</v>
      </c>
      <c r="C173" s="14">
        <v>5</v>
      </c>
      <c r="D173" s="14">
        <v>6</v>
      </c>
      <c r="E173" s="15">
        <v>-0.16666666666666699</v>
      </c>
    </row>
    <row r="174" spans="1:5" x14ac:dyDescent="0.25">
      <c r="A174" s="177"/>
      <c r="B174" s="13" t="s">
        <v>133</v>
      </c>
      <c r="C174" s="16"/>
      <c r="D174" s="16"/>
      <c r="E174" s="15">
        <v>0</v>
      </c>
    </row>
    <row r="175" spans="1:5" x14ac:dyDescent="0.25">
      <c r="A175" s="177"/>
      <c r="B175" s="13" t="s">
        <v>134</v>
      </c>
      <c r="C175" s="16"/>
      <c r="D175" s="14">
        <v>4</v>
      </c>
      <c r="E175" s="15">
        <v>0</v>
      </c>
    </row>
    <row r="176" spans="1:5" x14ac:dyDescent="0.25">
      <c r="A176" s="177"/>
      <c r="B176" s="13" t="s">
        <v>135</v>
      </c>
      <c r="C176" s="16"/>
      <c r="D176" s="16"/>
      <c r="E176" s="15">
        <v>0</v>
      </c>
    </row>
    <row r="177" spans="1:5" x14ac:dyDescent="0.25">
      <c r="A177" s="177"/>
      <c r="B177" s="13" t="s">
        <v>136</v>
      </c>
      <c r="C177" s="14">
        <v>22</v>
      </c>
      <c r="D177" s="14">
        <v>3</v>
      </c>
      <c r="E177" s="15">
        <v>6.3333333333333304</v>
      </c>
    </row>
    <row r="178" spans="1:5" x14ac:dyDescent="0.25">
      <c r="A178" s="177"/>
      <c r="B178" s="13" t="s">
        <v>137</v>
      </c>
      <c r="C178" s="14">
        <v>4</v>
      </c>
      <c r="D178" s="16"/>
      <c r="E178" s="15">
        <v>0</v>
      </c>
    </row>
    <row r="179" spans="1:5" x14ac:dyDescent="0.25">
      <c r="A179" s="177"/>
      <c r="B179" s="13" t="s">
        <v>138</v>
      </c>
      <c r="C179" s="14">
        <v>760</v>
      </c>
      <c r="D179" s="14">
        <v>0</v>
      </c>
      <c r="E179" s="15">
        <v>0</v>
      </c>
    </row>
    <row r="180" spans="1:5" x14ac:dyDescent="0.25">
      <c r="A180" s="177"/>
      <c r="B180" s="13" t="s">
        <v>139</v>
      </c>
      <c r="C180" s="16"/>
      <c r="D180" s="14">
        <v>0</v>
      </c>
      <c r="E180" s="15">
        <v>0</v>
      </c>
    </row>
    <row r="181" spans="1:5" x14ac:dyDescent="0.25">
      <c r="A181" s="177"/>
      <c r="B181" s="13" t="s">
        <v>140</v>
      </c>
      <c r="C181" s="14">
        <v>18</v>
      </c>
      <c r="D181" s="14">
        <v>0</v>
      </c>
      <c r="E181" s="15">
        <v>0</v>
      </c>
    </row>
    <row r="182" spans="1:5" x14ac:dyDescent="0.25">
      <c r="A182" s="177"/>
      <c r="B182" s="13" t="s">
        <v>141</v>
      </c>
      <c r="C182" s="14">
        <v>38</v>
      </c>
      <c r="D182" s="14">
        <v>0</v>
      </c>
      <c r="E182" s="15">
        <v>0</v>
      </c>
    </row>
    <row r="183" spans="1:5" x14ac:dyDescent="0.25">
      <c r="A183" s="177"/>
      <c r="B183" s="13" t="s">
        <v>142</v>
      </c>
      <c r="C183" s="16"/>
      <c r="D183" s="14">
        <v>0</v>
      </c>
      <c r="E183" s="15">
        <v>0</v>
      </c>
    </row>
    <row r="184" spans="1:5" x14ac:dyDescent="0.25">
      <c r="A184" s="177"/>
      <c r="B184" s="13" t="s">
        <v>143</v>
      </c>
      <c r="C184" s="14">
        <v>10</v>
      </c>
      <c r="D184" s="14">
        <v>0</v>
      </c>
      <c r="E184" s="15">
        <v>0</v>
      </c>
    </row>
    <row r="185" spans="1:5" x14ac:dyDescent="0.25">
      <c r="A185" s="177"/>
      <c r="B185" s="13" t="s">
        <v>144</v>
      </c>
      <c r="C185" s="16"/>
      <c r="D185" s="14">
        <v>0</v>
      </c>
      <c r="E185" s="15">
        <v>0</v>
      </c>
    </row>
    <row r="186" spans="1:5" x14ac:dyDescent="0.25">
      <c r="A186" s="177"/>
      <c r="B186" s="13" t="s">
        <v>145</v>
      </c>
      <c r="C186" s="14">
        <v>4</v>
      </c>
      <c r="D186" s="14">
        <v>0</v>
      </c>
      <c r="E186" s="15">
        <v>0</v>
      </c>
    </row>
    <row r="187" spans="1:5" x14ac:dyDescent="0.25">
      <c r="A187" s="177"/>
      <c r="B187" s="13" t="s">
        <v>146</v>
      </c>
      <c r="C187" s="16"/>
      <c r="D187" s="14">
        <v>0</v>
      </c>
      <c r="E187" s="15">
        <v>0</v>
      </c>
    </row>
    <row r="188" spans="1:5" x14ac:dyDescent="0.25">
      <c r="A188" s="177"/>
      <c r="B188" s="13" t="s">
        <v>147</v>
      </c>
      <c r="C188" s="14">
        <v>2</v>
      </c>
      <c r="D188" s="14">
        <v>0</v>
      </c>
      <c r="E188" s="15">
        <v>0</v>
      </c>
    </row>
    <row r="189" spans="1:5" x14ac:dyDescent="0.25">
      <c r="A189" s="177"/>
      <c r="B189" s="13" t="s">
        <v>148</v>
      </c>
      <c r="C189" s="14">
        <v>2</v>
      </c>
      <c r="D189" s="14">
        <v>0</v>
      </c>
      <c r="E189" s="15">
        <v>0</v>
      </c>
    </row>
    <row r="190" spans="1:5" x14ac:dyDescent="0.25">
      <c r="A190" s="177"/>
      <c r="B190" s="13" t="s">
        <v>149</v>
      </c>
      <c r="C190" s="14">
        <v>48</v>
      </c>
      <c r="D190" s="14">
        <v>0</v>
      </c>
      <c r="E190" s="15">
        <v>0</v>
      </c>
    </row>
    <row r="191" spans="1:5" x14ac:dyDescent="0.25">
      <c r="A191" s="177"/>
      <c r="B191" s="13" t="s">
        <v>150</v>
      </c>
      <c r="C191" s="16"/>
      <c r="D191" s="14">
        <v>0</v>
      </c>
      <c r="E191" s="15">
        <v>0</v>
      </c>
    </row>
    <row r="192" spans="1:5" x14ac:dyDescent="0.25">
      <c r="A192" s="177"/>
      <c r="B192" s="13" t="s">
        <v>151</v>
      </c>
      <c r="C192" s="16"/>
      <c r="D192" s="14">
        <v>0</v>
      </c>
      <c r="E192" s="15">
        <v>0</v>
      </c>
    </row>
    <row r="193" spans="1:5" x14ac:dyDescent="0.25">
      <c r="A193" s="177"/>
      <c r="B193" s="13" t="s">
        <v>152</v>
      </c>
      <c r="C193" s="14">
        <v>24</v>
      </c>
      <c r="D193" s="14">
        <v>0</v>
      </c>
      <c r="E193" s="15">
        <v>0</v>
      </c>
    </row>
    <row r="194" spans="1:5" x14ac:dyDescent="0.25">
      <c r="A194" s="177"/>
      <c r="B194" s="13" t="s">
        <v>153</v>
      </c>
      <c r="C194" s="16"/>
      <c r="D194" s="14">
        <v>0</v>
      </c>
      <c r="E194" s="15">
        <v>0</v>
      </c>
    </row>
    <row r="195" spans="1:5" x14ac:dyDescent="0.25">
      <c r="A195" s="177"/>
      <c r="B195" s="13" t="s">
        <v>154</v>
      </c>
      <c r="C195" s="14">
        <v>62</v>
      </c>
      <c r="D195" s="14">
        <v>0</v>
      </c>
      <c r="E195" s="15">
        <v>0</v>
      </c>
    </row>
    <row r="196" spans="1:5" x14ac:dyDescent="0.25">
      <c r="A196" s="177"/>
      <c r="B196" s="13" t="s">
        <v>155</v>
      </c>
      <c r="C196" s="14">
        <v>18</v>
      </c>
      <c r="D196" s="14">
        <v>0</v>
      </c>
      <c r="E196" s="15">
        <v>0</v>
      </c>
    </row>
    <row r="197" spans="1:5" x14ac:dyDescent="0.25">
      <c r="A197" s="177"/>
      <c r="B197" s="13" t="s">
        <v>156</v>
      </c>
      <c r="C197" s="14">
        <v>68</v>
      </c>
      <c r="D197" s="14">
        <v>0</v>
      </c>
      <c r="E197" s="15">
        <v>0</v>
      </c>
    </row>
    <row r="198" spans="1:5" x14ac:dyDescent="0.25">
      <c r="A198" s="177"/>
      <c r="B198" s="13" t="s">
        <v>157</v>
      </c>
      <c r="C198" s="16"/>
      <c r="D198" s="14">
        <v>0</v>
      </c>
      <c r="E198" s="15">
        <v>0</v>
      </c>
    </row>
    <row r="199" spans="1:5" x14ac:dyDescent="0.25">
      <c r="A199" s="177"/>
      <c r="B199" s="13" t="s">
        <v>158</v>
      </c>
      <c r="C199" s="16"/>
      <c r="D199" s="14">
        <v>0</v>
      </c>
      <c r="E199" s="15">
        <v>0</v>
      </c>
    </row>
    <row r="200" spans="1:5" x14ac:dyDescent="0.25">
      <c r="A200" s="178"/>
      <c r="B200" s="13" t="s">
        <v>159</v>
      </c>
      <c r="C200" s="16"/>
      <c r="D200" s="14">
        <v>0</v>
      </c>
      <c r="E200" s="15">
        <v>0</v>
      </c>
    </row>
    <row r="201" spans="1:5" x14ac:dyDescent="0.25">
      <c r="A201" s="176" t="s">
        <v>160</v>
      </c>
      <c r="B201" s="13" t="s">
        <v>161</v>
      </c>
      <c r="C201" s="14">
        <v>1018</v>
      </c>
      <c r="D201" s="14">
        <v>1762</v>
      </c>
      <c r="E201" s="15">
        <v>-0.422247446083995</v>
      </c>
    </row>
    <row r="202" spans="1:5" x14ac:dyDescent="0.25">
      <c r="A202" s="177"/>
      <c r="B202" s="13" t="s">
        <v>119</v>
      </c>
      <c r="C202" s="14">
        <v>289</v>
      </c>
      <c r="D202" s="14">
        <v>275</v>
      </c>
      <c r="E202" s="15">
        <v>5.0909090909090897E-2</v>
      </c>
    </row>
    <row r="203" spans="1:5" x14ac:dyDescent="0.25">
      <c r="A203" s="177"/>
      <c r="B203" s="13" t="s">
        <v>162</v>
      </c>
      <c r="C203" s="14">
        <v>108</v>
      </c>
      <c r="D203" s="14">
        <v>153</v>
      </c>
      <c r="E203" s="15">
        <v>-0.29411764705882298</v>
      </c>
    </row>
    <row r="204" spans="1:5" x14ac:dyDescent="0.25">
      <c r="A204" s="177"/>
      <c r="B204" s="13" t="s">
        <v>121</v>
      </c>
      <c r="C204" s="14">
        <v>217</v>
      </c>
      <c r="D204" s="14">
        <v>367</v>
      </c>
      <c r="E204" s="15">
        <v>-0.40871934604904597</v>
      </c>
    </row>
    <row r="205" spans="1:5" x14ac:dyDescent="0.25">
      <c r="A205" s="177"/>
      <c r="B205" s="13" t="s">
        <v>122</v>
      </c>
      <c r="C205" s="16"/>
      <c r="D205" s="14">
        <v>2</v>
      </c>
      <c r="E205" s="15">
        <v>0</v>
      </c>
    </row>
    <row r="206" spans="1:5" x14ac:dyDescent="0.25">
      <c r="A206" s="177"/>
      <c r="B206" s="13" t="s">
        <v>123</v>
      </c>
      <c r="C206" s="14">
        <v>3</v>
      </c>
      <c r="D206" s="14">
        <v>38</v>
      </c>
      <c r="E206" s="15">
        <v>-0.92105263157894701</v>
      </c>
    </row>
    <row r="207" spans="1:5" x14ac:dyDescent="0.25">
      <c r="A207" s="177"/>
      <c r="B207" s="13" t="s">
        <v>124</v>
      </c>
      <c r="C207" s="14">
        <v>476</v>
      </c>
      <c r="D207" s="14">
        <v>261</v>
      </c>
      <c r="E207" s="15">
        <v>0.82375478927203105</v>
      </c>
    </row>
    <row r="208" spans="1:5" x14ac:dyDescent="0.25">
      <c r="A208" s="177"/>
      <c r="B208" s="13" t="s">
        <v>163</v>
      </c>
      <c r="C208" s="16"/>
      <c r="D208" s="14">
        <v>2</v>
      </c>
      <c r="E208" s="15">
        <v>0</v>
      </c>
    </row>
    <row r="209" spans="1:5" x14ac:dyDescent="0.25">
      <c r="A209" s="177"/>
      <c r="B209" s="13" t="s">
        <v>126</v>
      </c>
      <c r="C209" s="14">
        <v>421</v>
      </c>
      <c r="D209" s="14">
        <v>416</v>
      </c>
      <c r="E209" s="15">
        <v>1.2019230769230799E-2</v>
      </c>
    </row>
    <row r="210" spans="1:5" x14ac:dyDescent="0.25">
      <c r="A210" s="177"/>
      <c r="B210" s="13" t="s">
        <v>164</v>
      </c>
      <c r="C210" s="14">
        <v>546</v>
      </c>
      <c r="D210" s="14">
        <v>401</v>
      </c>
      <c r="E210" s="15">
        <v>0.36159600997506203</v>
      </c>
    </row>
    <row r="211" spans="1:5" x14ac:dyDescent="0.25">
      <c r="A211" s="177"/>
      <c r="B211" s="13" t="s">
        <v>128</v>
      </c>
      <c r="C211" s="14">
        <v>56</v>
      </c>
      <c r="D211" s="14">
        <v>26</v>
      </c>
      <c r="E211" s="15">
        <v>1.15384615384615</v>
      </c>
    </row>
    <row r="212" spans="1:5" x14ac:dyDescent="0.25">
      <c r="A212" s="177"/>
      <c r="B212" s="13" t="s">
        <v>129</v>
      </c>
      <c r="C212" s="14">
        <v>655</v>
      </c>
      <c r="D212" s="14">
        <v>486</v>
      </c>
      <c r="E212" s="15">
        <v>0.34773662551440299</v>
      </c>
    </row>
    <row r="213" spans="1:5" x14ac:dyDescent="0.25">
      <c r="A213" s="177"/>
      <c r="B213" s="13" t="s">
        <v>130</v>
      </c>
      <c r="C213" s="14">
        <v>8</v>
      </c>
      <c r="D213" s="14">
        <v>9</v>
      </c>
      <c r="E213" s="15">
        <v>-0.11111111111111099</v>
      </c>
    </row>
    <row r="214" spans="1:5" x14ac:dyDescent="0.25">
      <c r="A214" s="177"/>
      <c r="B214" s="13" t="s">
        <v>131</v>
      </c>
      <c r="C214" s="14">
        <v>3</v>
      </c>
      <c r="D214" s="16"/>
      <c r="E214" s="15">
        <v>0</v>
      </c>
    </row>
    <row r="215" spans="1:5" x14ac:dyDescent="0.25">
      <c r="A215" s="177"/>
      <c r="B215" s="13" t="s">
        <v>132</v>
      </c>
      <c r="C215" s="14">
        <v>17</v>
      </c>
      <c r="D215" s="14">
        <v>11</v>
      </c>
      <c r="E215" s="15">
        <v>0.54545454545454497</v>
      </c>
    </row>
    <row r="216" spans="1:5" x14ac:dyDescent="0.25">
      <c r="A216" s="177"/>
      <c r="B216" s="13" t="s">
        <v>133</v>
      </c>
      <c r="C216" s="16"/>
      <c r="D216" s="16"/>
      <c r="E216" s="15">
        <v>0</v>
      </c>
    </row>
    <row r="217" spans="1:5" x14ac:dyDescent="0.25">
      <c r="A217" s="177"/>
      <c r="B217" s="13" t="s">
        <v>134</v>
      </c>
      <c r="C217" s="16"/>
      <c r="D217" s="16"/>
      <c r="E217" s="15">
        <v>0</v>
      </c>
    </row>
    <row r="218" spans="1:5" x14ac:dyDescent="0.25">
      <c r="A218" s="177"/>
      <c r="B218" s="13" t="s">
        <v>135</v>
      </c>
      <c r="C218" s="16"/>
      <c r="D218" s="16"/>
      <c r="E218" s="15">
        <v>0</v>
      </c>
    </row>
    <row r="219" spans="1:5" x14ac:dyDescent="0.25">
      <c r="A219" s="177"/>
      <c r="B219" s="13" t="s">
        <v>136</v>
      </c>
      <c r="C219" s="14">
        <v>38</v>
      </c>
      <c r="D219" s="14">
        <v>6</v>
      </c>
      <c r="E219" s="15">
        <v>5.3333333333333304</v>
      </c>
    </row>
    <row r="220" spans="1:5" x14ac:dyDescent="0.25">
      <c r="A220" s="177"/>
      <c r="B220" s="13" t="s">
        <v>137</v>
      </c>
      <c r="C220" s="14">
        <v>7</v>
      </c>
      <c r="D220" s="16"/>
      <c r="E220" s="15">
        <v>0</v>
      </c>
    </row>
    <row r="221" spans="1:5" x14ac:dyDescent="0.25">
      <c r="A221" s="177"/>
      <c r="B221" s="13" t="s">
        <v>138</v>
      </c>
      <c r="C221" s="14">
        <v>1458</v>
      </c>
      <c r="D221" s="14">
        <v>0</v>
      </c>
      <c r="E221" s="15">
        <v>0</v>
      </c>
    </row>
    <row r="222" spans="1:5" x14ac:dyDescent="0.25">
      <c r="A222" s="177"/>
      <c r="B222" s="13" t="s">
        <v>165</v>
      </c>
      <c r="C222" s="16"/>
      <c r="D222" s="14">
        <v>0</v>
      </c>
      <c r="E222" s="15">
        <v>0</v>
      </c>
    </row>
    <row r="223" spans="1:5" x14ac:dyDescent="0.25">
      <c r="A223" s="177"/>
      <c r="B223" s="13" t="s">
        <v>140</v>
      </c>
      <c r="C223" s="14">
        <v>38</v>
      </c>
      <c r="D223" s="14">
        <v>0</v>
      </c>
      <c r="E223" s="15">
        <v>0</v>
      </c>
    </row>
    <row r="224" spans="1:5" x14ac:dyDescent="0.25">
      <c r="A224" s="177"/>
      <c r="B224" s="13" t="s">
        <v>141</v>
      </c>
      <c r="C224" s="14">
        <v>76</v>
      </c>
      <c r="D224" s="14">
        <v>0</v>
      </c>
      <c r="E224" s="15">
        <v>0</v>
      </c>
    </row>
    <row r="225" spans="1:5" x14ac:dyDescent="0.25">
      <c r="A225" s="177"/>
      <c r="B225" s="13" t="s">
        <v>142</v>
      </c>
      <c r="C225" s="16"/>
      <c r="D225" s="14">
        <v>0</v>
      </c>
      <c r="E225" s="15">
        <v>0</v>
      </c>
    </row>
    <row r="226" spans="1:5" x14ac:dyDescent="0.25">
      <c r="A226" s="177"/>
      <c r="B226" s="13" t="s">
        <v>143</v>
      </c>
      <c r="C226" s="14">
        <v>16</v>
      </c>
      <c r="D226" s="14">
        <v>0</v>
      </c>
      <c r="E226" s="15">
        <v>0</v>
      </c>
    </row>
    <row r="227" spans="1:5" x14ac:dyDescent="0.25">
      <c r="A227" s="177"/>
      <c r="B227" s="13" t="s">
        <v>166</v>
      </c>
      <c r="C227" s="16"/>
      <c r="D227" s="14">
        <v>0</v>
      </c>
      <c r="E227" s="15">
        <v>0</v>
      </c>
    </row>
    <row r="228" spans="1:5" x14ac:dyDescent="0.25">
      <c r="A228" s="177"/>
      <c r="B228" s="13" t="s">
        <v>145</v>
      </c>
      <c r="C228" s="14">
        <v>2</v>
      </c>
      <c r="D228" s="14">
        <v>0</v>
      </c>
      <c r="E228" s="15">
        <v>0</v>
      </c>
    </row>
    <row r="229" spans="1:5" x14ac:dyDescent="0.25">
      <c r="A229" s="177"/>
      <c r="B229" s="13" t="s">
        <v>146</v>
      </c>
      <c r="C229" s="16"/>
      <c r="D229" s="14">
        <v>0</v>
      </c>
      <c r="E229" s="15">
        <v>0</v>
      </c>
    </row>
    <row r="230" spans="1:5" x14ac:dyDescent="0.25">
      <c r="A230" s="177"/>
      <c r="B230" s="13" t="s">
        <v>147</v>
      </c>
      <c r="C230" s="14">
        <v>8</v>
      </c>
      <c r="D230" s="14">
        <v>0</v>
      </c>
      <c r="E230" s="15">
        <v>0</v>
      </c>
    </row>
    <row r="231" spans="1:5" x14ac:dyDescent="0.25">
      <c r="A231" s="177"/>
      <c r="B231" s="13" t="s">
        <v>148</v>
      </c>
      <c r="C231" s="14">
        <v>4</v>
      </c>
      <c r="D231" s="14">
        <v>0</v>
      </c>
      <c r="E231" s="15">
        <v>0</v>
      </c>
    </row>
    <row r="232" spans="1:5" x14ac:dyDescent="0.25">
      <c r="A232" s="177"/>
      <c r="B232" s="13" t="s">
        <v>149</v>
      </c>
      <c r="C232" s="14">
        <v>76</v>
      </c>
      <c r="D232" s="14">
        <v>0</v>
      </c>
      <c r="E232" s="15">
        <v>0</v>
      </c>
    </row>
    <row r="233" spans="1:5" x14ac:dyDescent="0.25">
      <c r="A233" s="177"/>
      <c r="B233" s="13" t="s">
        <v>150</v>
      </c>
      <c r="C233" s="16"/>
      <c r="D233" s="14">
        <v>0</v>
      </c>
      <c r="E233" s="15">
        <v>0</v>
      </c>
    </row>
    <row r="234" spans="1:5" x14ac:dyDescent="0.25">
      <c r="A234" s="177"/>
      <c r="B234" s="13" t="s">
        <v>151</v>
      </c>
      <c r="C234" s="16"/>
      <c r="D234" s="14">
        <v>0</v>
      </c>
      <c r="E234" s="15">
        <v>0</v>
      </c>
    </row>
    <row r="235" spans="1:5" x14ac:dyDescent="0.25">
      <c r="A235" s="177"/>
      <c r="B235" s="13" t="s">
        <v>152</v>
      </c>
      <c r="C235" s="16"/>
      <c r="D235" s="14">
        <v>0</v>
      </c>
      <c r="E235" s="15">
        <v>0</v>
      </c>
    </row>
    <row r="236" spans="1:5" x14ac:dyDescent="0.25">
      <c r="A236" s="177"/>
      <c r="B236" s="13" t="s">
        <v>153</v>
      </c>
      <c r="C236" s="16"/>
      <c r="D236" s="14">
        <v>0</v>
      </c>
      <c r="E236" s="15">
        <v>0</v>
      </c>
    </row>
    <row r="237" spans="1:5" x14ac:dyDescent="0.25">
      <c r="A237" s="177"/>
      <c r="B237" s="13" t="s">
        <v>154</v>
      </c>
      <c r="C237" s="14">
        <v>122</v>
      </c>
      <c r="D237" s="14">
        <v>0</v>
      </c>
      <c r="E237" s="15">
        <v>0</v>
      </c>
    </row>
    <row r="238" spans="1:5" x14ac:dyDescent="0.25">
      <c r="A238" s="177"/>
      <c r="B238" s="13" t="s">
        <v>155</v>
      </c>
      <c r="C238" s="14">
        <v>44</v>
      </c>
      <c r="D238" s="14">
        <v>0</v>
      </c>
      <c r="E238" s="15">
        <v>0</v>
      </c>
    </row>
    <row r="239" spans="1:5" x14ac:dyDescent="0.25">
      <c r="A239" s="177"/>
      <c r="B239" s="13" t="s">
        <v>156</v>
      </c>
      <c r="C239" s="14">
        <v>122</v>
      </c>
      <c r="D239" s="14">
        <v>0</v>
      </c>
      <c r="E239" s="15">
        <v>0</v>
      </c>
    </row>
    <row r="240" spans="1:5" x14ac:dyDescent="0.25">
      <c r="A240" s="177"/>
      <c r="B240" s="13" t="s">
        <v>157</v>
      </c>
      <c r="C240" s="16"/>
      <c r="D240" s="14">
        <v>0</v>
      </c>
      <c r="E240" s="15">
        <v>0</v>
      </c>
    </row>
    <row r="241" spans="1:5" x14ac:dyDescent="0.25">
      <c r="A241" s="177"/>
      <c r="B241" s="13" t="s">
        <v>158</v>
      </c>
      <c r="C241" s="16"/>
      <c r="D241" s="14">
        <v>0</v>
      </c>
      <c r="E241" s="15">
        <v>0</v>
      </c>
    </row>
    <row r="242" spans="1:5" x14ac:dyDescent="0.25">
      <c r="A242" s="178"/>
      <c r="B242" s="13" t="s">
        <v>159</v>
      </c>
      <c r="C242" s="16"/>
      <c r="D242" s="14">
        <v>0</v>
      </c>
      <c r="E242" s="15">
        <v>0</v>
      </c>
    </row>
    <row r="243" spans="1:5" x14ac:dyDescent="0.25">
      <c r="A243" s="17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8"/>
      <c r="C246" s="14">
        <v>547</v>
      </c>
      <c r="D246" s="14">
        <v>396</v>
      </c>
      <c r="E246" s="15">
        <v>0.38131313131313099</v>
      </c>
    </row>
    <row r="247" spans="1:5" x14ac:dyDescent="0.25">
      <c r="A247" s="12" t="s">
        <v>169</v>
      </c>
      <c r="B247" s="18"/>
      <c r="C247" s="14">
        <v>73</v>
      </c>
      <c r="D247" s="14">
        <v>92</v>
      </c>
      <c r="E247" s="15">
        <v>-0.20652173913043501</v>
      </c>
    </row>
    <row r="248" spans="1:5" x14ac:dyDescent="0.25">
      <c r="A248" s="12" t="s">
        <v>170</v>
      </c>
      <c r="B248" s="18"/>
      <c r="C248" s="14">
        <v>278</v>
      </c>
      <c r="D248" s="14">
        <v>272</v>
      </c>
      <c r="E248" s="15">
        <v>2.2058823529411801E-2</v>
      </c>
    </row>
    <row r="249" spans="1:5" x14ac:dyDescent="0.25">
      <c r="A249" s="17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6" t="s">
        <v>172</v>
      </c>
      <c r="B252" s="13" t="s">
        <v>173</v>
      </c>
      <c r="C252" s="14">
        <v>188</v>
      </c>
      <c r="D252" s="14">
        <v>174</v>
      </c>
      <c r="E252" s="15">
        <v>8.04597701149425E-2</v>
      </c>
    </row>
    <row r="253" spans="1:5" x14ac:dyDescent="0.25">
      <c r="A253" s="177"/>
      <c r="B253" s="13" t="s">
        <v>18</v>
      </c>
      <c r="C253" s="14">
        <v>143</v>
      </c>
      <c r="D253" s="14">
        <v>138</v>
      </c>
      <c r="E253" s="15">
        <v>3.6231884057971002E-2</v>
      </c>
    </row>
    <row r="254" spans="1:5" x14ac:dyDescent="0.25">
      <c r="A254" s="178"/>
      <c r="B254" s="13" t="s">
        <v>22</v>
      </c>
      <c r="C254" s="14">
        <v>142</v>
      </c>
      <c r="D254" s="14">
        <v>144</v>
      </c>
      <c r="E254" s="15">
        <v>-1.38888888888889E-2</v>
      </c>
    </row>
    <row r="255" spans="1:5" x14ac:dyDescent="0.25">
      <c r="A255" s="176" t="s">
        <v>174</v>
      </c>
      <c r="B255" s="13" t="s">
        <v>175</v>
      </c>
      <c r="C255" s="14">
        <v>123</v>
      </c>
      <c r="D255" s="14">
        <v>149</v>
      </c>
      <c r="E255" s="15">
        <v>-0.17449664429530201</v>
      </c>
    </row>
    <row r="256" spans="1:5" x14ac:dyDescent="0.25">
      <c r="A256" s="177"/>
      <c r="B256" s="13" t="s">
        <v>176</v>
      </c>
      <c r="C256" s="14">
        <v>147</v>
      </c>
      <c r="D256" s="14">
        <v>133</v>
      </c>
      <c r="E256" s="15">
        <v>0.105263157894737</v>
      </c>
    </row>
    <row r="257" spans="1:5" x14ac:dyDescent="0.25">
      <c r="A257" s="178"/>
      <c r="B257" s="13" t="s">
        <v>177</v>
      </c>
      <c r="C257" s="16"/>
      <c r="D257" s="14">
        <v>3</v>
      </c>
      <c r="E257" s="15">
        <v>0</v>
      </c>
    </row>
    <row r="258" spans="1:5" x14ac:dyDescent="0.25">
      <c r="A258" s="12" t="s">
        <v>178</v>
      </c>
      <c r="B258" s="18"/>
      <c r="C258" s="14">
        <v>80</v>
      </c>
      <c r="D258" s="14">
        <v>68</v>
      </c>
      <c r="E258" s="15">
        <v>0.17647058823529399</v>
      </c>
    </row>
    <row r="259" spans="1:5" x14ac:dyDescent="0.25">
      <c r="A259" s="17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8"/>
      <c r="C262" s="14">
        <v>34</v>
      </c>
      <c r="D262" s="14">
        <v>30</v>
      </c>
      <c r="E262" s="15">
        <v>0.133333333333333</v>
      </c>
    </row>
    <row r="263" spans="1:5" x14ac:dyDescent="0.25">
      <c r="A263" s="176" t="s">
        <v>181</v>
      </c>
      <c r="B263" s="13" t="s">
        <v>182</v>
      </c>
      <c r="C263" s="14">
        <v>6</v>
      </c>
      <c r="D263" s="14">
        <v>11</v>
      </c>
      <c r="E263" s="15">
        <v>-0.45454545454545398</v>
      </c>
    </row>
    <row r="264" spans="1:5" x14ac:dyDescent="0.25">
      <c r="A264" s="177"/>
      <c r="B264" s="13" t="s">
        <v>183</v>
      </c>
      <c r="C264" s="14">
        <v>1</v>
      </c>
      <c r="D264" s="16"/>
      <c r="E264" s="15">
        <v>0</v>
      </c>
    </row>
    <row r="265" spans="1:5" x14ac:dyDescent="0.25">
      <c r="A265" s="178"/>
      <c r="B265" s="13" t="s">
        <v>184</v>
      </c>
      <c r="C265" s="14">
        <v>3</v>
      </c>
      <c r="D265" s="14">
        <v>4</v>
      </c>
      <c r="E265" s="15">
        <v>-0.25</v>
      </c>
    </row>
    <row r="266" spans="1:5" x14ac:dyDescent="0.25">
      <c r="A266" s="12" t="s">
        <v>185</v>
      </c>
      <c r="B266" s="18"/>
      <c r="C266" s="16"/>
      <c r="D266" s="16"/>
      <c r="E266" s="15">
        <v>0</v>
      </c>
    </row>
    <row r="267" spans="1:5" x14ac:dyDescent="0.25">
      <c r="A267" s="12" t="s">
        <v>186</v>
      </c>
      <c r="B267" s="18"/>
      <c r="C267" s="14">
        <v>1</v>
      </c>
      <c r="D267" s="14">
        <v>20</v>
      </c>
      <c r="E267" s="15">
        <v>-0.95</v>
      </c>
    </row>
    <row r="268" spans="1:5" x14ac:dyDescent="0.25">
      <c r="A268" s="12" t="s">
        <v>110</v>
      </c>
      <c r="B268" s="18"/>
      <c r="C268" s="14">
        <v>102</v>
      </c>
      <c r="D268" s="14">
        <v>121</v>
      </c>
      <c r="E268" s="15">
        <v>-0.15702479338843001</v>
      </c>
    </row>
    <row r="269" spans="1:5" x14ac:dyDescent="0.25">
      <c r="A269" s="17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8"/>
      <c r="C272" s="14">
        <v>8</v>
      </c>
      <c r="D272" s="14">
        <v>12</v>
      </c>
      <c r="E272" s="15">
        <v>-0.33333333333333298</v>
      </c>
    </row>
    <row r="273" spans="1:5" x14ac:dyDescent="0.25">
      <c r="A273" s="176" t="s">
        <v>68</v>
      </c>
      <c r="B273" s="13" t="s">
        <v>189</v>
      </c>
      <c r="C273" s="14">
        <v>20</v>
      </c>
      <c r="D273" s="14">
        <v>20</v>
      </c>
      <c r="E273" s="15">
        <v>0</v>
      </c>
    </row>
    <row r="274" spans="1:5" x14ac:dyDescent="0.25">
      <c r="A274" s="178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8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8"/>
      <c r="C276" s="14">
        <v>1</v>
      </c>
      <c r="D276" s="14">
        <v>0</v>
      </c>
      <c r="E276" s="15">
        <v>0</v>
      </c>
    </row>
    <row r="277" spans="1:5" x14ac:dyDescent="0.25">
      <c r="A277" s="12" t="s">
        <v>192</v>
      </c>
      <c r="B277" s="18"/>
      <c r="C277" s="14">
        <v>0</v>
      </c>
      <c r="D277" s="14">
        <v>0</v>
      </c>
      <c r="E277" s="15">
        <v>0</v>
      </c>
    </row>
    <row r="278" spans="1:5" x14ac:dyDescent="0.25">
      <c r="A278" s="17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6" t="s">
        <v>194</v>
      </c>
      <c r="B281" s="13" t="s">
        <v>195</v>
      </c>
      <c r="C281" s="16"/>
      <c r="D281" s="14">
        <v>2</v>
      </c>
      <c r="E281" s="15">
        <v>0</v>
      </c>
    </row>
    <row r="282" spans="1:5" x14ac:dyDescent="0.25">
      <c r="A282" s="178"/>
      <c r="B282" s="13" t="s">
        <v>196</v>
      </c>
      <c r="C282" s="16"/>
      <c r="D282" s="14">
        <v>9</v>
      </c>
      <c r="E282" s="15">
        <v>0</v>
      </c>
    </row>
    <row r="283" spans="1:5" x14ac:dyDescent="0.25">
      <c r="A283" s="12" t="s">
        <v>197</v>
      </c>
      <c r="B283" s="18"/>
      <c r="C283" s="14">
        <v>2</v>
      </c>
      <c r="D283" s="14">
        <v>6</v>
      </c>
      <c r="E283" s="15">
        <v>-0.66666666666666696</v>
      </c>
    </row>
    <row r="284" spans="1:5" x14ac:dyDescent="0.25">
      <c r="A284" s="12" t="s">
        <v>198</v>
      </c>
      <c r="B284" s="18"/>
      <c r="C284" s="14">
        <v>6</v>
      </c>
      <c r="D284" s="14">
        <v>2</v>
      </c>
      <c r="E284" s="15">
        <v>2</v>
      </c>
    </row>
    <row r="285" spans="1:5" x14ac:dyDescent="0.25">
      <c r="A285" s="17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8"/>
      <c r="C288" s="16"/>
      <c r="D288" s="16"/>
      <c r="E288" s="15">
        <v>0</v>
      </c>
    </row>
    <row r="289" spans="1:5" x14ac:dyDescent="0.25">
      <c r="A289" s="12" t="s">
        <v>201</v>
      </c>
      <c r="B289" s="18"/>
      <c r="C289" s="16"/>
      <c r="D289" s="16"/>
      <c r="E289" s="15">
        <v>0</v>
      </c>
    </row>
    <row r="290" spans="1:5" x14ac:dyDescent="0.25">
      <c r="A290" s="12" t="s">
        <v>202</v>
      </c>
      <c r="B290" s="18"/>
      <c r="C290" s="16"/>
      <c r="D290" s="16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3" t="s">
        <v>205</v>
      </c>
      <c r="B293" s="13" t="s">
        <v>206</v>
      </c>
      <c r="C293" s="16"/>
      <c r="D293" s="16"/>
      <c r="E293" s="23"/>
    </row>
    <row r="294" spans="1:5" x14ac:dyDescent="0.25">
      <c r="A294" s="174"/>
      <c r="B294" s="13" t="s">
        <v>207</v>
      </c>
      <c r="C294" s="14">
        <v>229</v>
      </c>
      <c r="D294" s="14">
        <v>229</v>
      </c>
      <c r="E294" s="24">
        <v>0</v>
      </c>
    </row>
    <row r="295" spans="1:5" x14ac:dyDescent="0.25">
      <c r="A295" s="175"/>
      <c r="B295" s="13" t="s">
        <v>208</v>
      </c>
      <c r="C295" s="14">
        <v>9</v>
      </c>
      <c r="D295" s="14">
        <v>9</v>
      </c>
      <c r="E295" s="24">
        <v>0</v>
      </c>
    </row>
    <row r="296" spans="1:5" x14ac:dyDescent="0.25">
      <c r="A296" s="173" t="s">
        <v>209</v>
      </c>
      <c r="B296" s="13" t="s">
        <v>210</v>
      </c>
      <c r="C296" s="16"/>
      <c r="D296" s="16"/>
      <c r="E296" s="23"/>
    </row>
    <row r="297" spans="1:5" x14ac:dyDescent="0.25">
      <c r="A297" s="174"/>
      <c r="B297" s="13" t="s">
        <v>211</v>
      </c>
      <c r="C297" s="16"/>
      <c r="D297" s="16"/>
      <c r="E297" s="23"/>
    </row>
    <row r="298" spans="1:5" x14ac:dyDescent="0.25">
      <c r="A298" s="175"/>
      <c r="B298" s="13" t="s">
        <v>212</v>
      </c>
      <c r="C298" s="16"/>
      <c r="D298" s="16"/>
      <c r="E298" s="23"/>
    </row>
    <row r="299" spans="1:5" x14ac:dyDescent="0.25">
      <c r="A299" s="22" t="s">
        <v>213</v>
      </c>
      <c r="B299" s="13" t="s">
        <v>214</v>
      </c>
      <c r="C299" s="14">
        <v>13</v>
      </c>
      <c r="D299" s="14">
        <v>17</v>
      </c>
      <c r="E299" s="24">
        <v>15</v>
      </c>
    </row>
    <row r="300" spans="1:5" x14ac:dyDescent="0.25">
      <c r="A300" s="173" t="s">
        <v>215</v>
      </c>
      <c r="B300" s="13" t="s">
        <v>216</v>
      </c>
      <c r="C300" s="14">
        <v>2</v>
      </c>
      <c r="D300" s="14">
        <v>1</v>
      </c>
      <c r="E300" s="24">
        <v>1</v>
      </c>
    </row>
    <row r="301" spans="1:5" x14ac:dyDescent="0.25">
      <c r="A301" s="174"/>
      <c r="B301" s="13" t="s">
        <v>217</v>
      </c>
      <c r="C301" s="16"/>
      <c r="D301" s="16"/>
      <c r="E301" s="23"/>
    </row>
    <row r="302" spans="1:5" x14ac:dyDescent="0.25">
      <c r="A302" s="175"/>
      <c r="B302" s="13" t="s">
        <v>218</v>
      </c>
      <c r="C302" s="14">
        <v>13</v>
      </c>
      <c r="D302" s="14">
        <v>7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6"/>
      <c r="D303" s="16"/>
      <c r="E303" s="23"/>
    </row>
    <row r="304" spans="1:5" x14ac:dyDescent="0.25">
      <c r="A304" s="173" t="s">
        <v>221</v>
      </c>
      <c r="B304" s="13" t="s">
        <v>212</v>
      </c>
      <c r="C304" s="14">
        <v>1</v>
      </c>
      <c r="D304" s="14">
        <v>0</v>
      </c>
      <c r="E304" s="24">
        <v>0</v>
      </c>
    </row>
    <row r="305" spans="1:5" x14ac:dyDescent="0.25">
      <c r="A305" s="174"/>
      <c r="B305" s="13" t="s">
        <v>222</v>
      </c>
      <c r="C305" s="14">
        <v>10</v>
      </c>
      <c r="D305" s="14">
        <v>22</v>
      </c>
      <c r="E305" s="24">
        <v>13</v>
      </c>
    </row>
    <row r="306" spans="1:5" x14ac:dyDescent="0.25">
      <c r="A306" s="175"/>
      <c r="B306" s="13" t="s">
        <v>223</v>
      </c>
      <c r="C306" s="14">
        <v>2</v>
      </c>
      <c r="D306" s="14">
        <v>4</v>
      </c>
      <c r="E306" s="24">
        <v>0</v>
      </c>
    </row>
    <row r="307" spans="1:5" x14ac:dyDescent="0.25">
      <c r="A307" s="173" t="s">
        <v>224</v>
      </c>
      <c r="B307" s="13" t="s">
        <v>225</v>
      </c>
      <c r="C307" s="16"/>
      <c r="D307" s="16"/>
      <c r="E307" s="23"/>
    </row>
    <row r="308" spans="1:5" x14ac:dyDescent="0.25">
      <c r="A308" s="174"/>
      <c r="B308" s="13" t="s">
        <v>226</v>
      </c>
      <c r="C308" s="16"/>
      <c r="D308" s="16"/>
      <c r="E308" s="23"/>
    </row>
    <row r="309" spans="1:5" x14ac:dyDescent="0.25">
      <c r="A309" s="174"/>
      <c r="B309" s="13" t="s">
        <v>227</v>
      </c>
      <c r="C309" s="14">
        <v>88</v>
      </c>
      <c r="D309" s="14">
        <v>180</v>
      </c>
      <c r="E309" s="24">
        <v>53</v>
      </c>
    </row>
    <row r="310" spans="1:5" x14ac:dyDescent="0.25">
      <c r="A310" s="174"/>
      <c r="B310" s="13" t="s">
        <v>228</v>
      </c>
      <c r="C310" s="14">
        <v>164</v>
      </c>
      <c r="D310" s="14">
        <v>170</v>
      </c>
      <c r="E310" s="24">
        <v>0</v>
      </c>
    </row>
    <row r="311" spans="1:5" x14ac:dyDescent="0.25">
      <c r="A311" s="174"/>
      <c r="B311" s="13" t="s">
        <v>229</v>
      </c>
      <c r="C311" s="14">
        <v>170</v>
      </c>
      <c r="D311" s="14">
        <v>115</v>
      </c>
      <c r="E311" s="24">
        <v>8</v>
      </c>
    </row>
    <row r="312" spans="1:5" x14ac:dyDescent="0.25">
      <c r="A312" s="174"/>
      <c r="B312" s="13" t="s">
        <v>230</v>
      </c>
      <c r="C312" s="14">
        <v>160</v>
      </c>
      <c r="D312" s="14">
        <v>302</v>
      </c>
      <c r="E312" s="24">
        <v>129</v>
      </c>
    </row>
    <row r="313" spans="1:5" x14ac:dyDescent="0.25">
      <c r="A313" s="174"/>
      <c r="B313" s="13" t="s">
        <v>231</v>
      </c>
      <c r="C313" s="14">
        <v>52</v>
      </c>
      <c r="D313" s="14">
        <v>50</v>
      </c>
      <c r="E313" s="24">
        <v>0</v>
      </c>
    </row>
    <row r="314" spans="1:5" x14ac:dyDescent="0.25">
      <c r="A314" s="174"/>
      <c r="B314" s="13" t="s">
        <v>232</v>
      </c>
      <c r="C314" s="16"/>
      <c r="D314" s="16"/>
      <c r="E314" s="23"/>
    </row>
    <row r="315" spans="1:5" x14ac:dyDescent="0.25">
      <c r="A315" s="174"/>
      <c r="B315" s="13" t="s">
        <v>233</v>
      </c>
      <c r="C315" s="14">
        <v>88</v>
      </c>
      <c r="D315" s="14">
        <v>22</v>
      </c>
      <c r="E315" s="24">
        <v>63</v>
      </c>
    </row>
    <row r="316" spans="1:5" x14ac:dyDescent="0.25">
      <c r="A316" s="174"/>
      <c r="B316" s="13" t="s">
        <v>234</v>
      </c>
      <c r="C316" s="16"/>
      <c r="D316" s="16"/>
      <c r="E316" s="23"/>
    </row>
    <row r="317" spans="1:5" x14ac:dyDescent="0.25">
      <c r="A317" s="174"/>
      <c r="B317" s="13" t="s">
        <v>235</v>
      </c>
      <c r="C317" s="16"/>
      <c r="D317" s="16"/>
      <c r="E317" s="23"/>
    </row>
    <row r="318" spans="1:5" x14ac:dyDescent="0.25">
      <c r="A318" s="174"/>
      <c r="B318" s="13" t="s">
        <v>236</v>
      </c>
      <c r="C318" s="14">
        <v>84</v>
      </c>
      <c r="D318" s="14">
        <v>173</v>
      </c>
      <c r="E318" s="24">
        <v>54</v>
      </c>
    </row>
    <row r="319" spans="1:5" x14ac:dyDescent="0.25">
      <c r="A319" s="174"/>
      <c r="B319" s="13" t="s">
        <v>237</v>
      </c>
      <c r="C319" s="14">
        <v>109</v>
      </c>
      <c r="D319" s="14">
        <v>112</v>
      </c>
      <c r="E319" s="24">
        <v>0</v>
      </c>
    </row>
    <row r="320" spans="1:5" x14ac:dyDescent="0.25">
      <c r="A320" s="174"/>
      <c r="B320" s="13" t="s">
        <v>238</v>
      </c>
      <c r="C320" s="14">
        <v>1</v>
      </c>
      <c r="D320" s="14">
        <v>5</v>
      </c>
      <c r="E320" s="24">
        <v>1</v>
      </c>
    </row>
    <row r="321" spans="1:5" x14ac:dyDescent="0.25">
      <c r="A321" s="175"/>
      <c r="B321" s="13" t="s">
        <v>239</v>
      </c>
      <c r="C321" s="14">
        <v>10</v>
      </c>
      <c r="D321" s="14">
        <v>8</v>
      </c>
      <c r="E321" s="24">
        <v>0</v>
      </c>
    </row>
    <row r="322" spans="1:5" x14ac:dyDescent="0.25">
      <c r="A322" s="173" t="s">
        <v>240</v>
      </c>
      <c r="B322" s="13" t="s">
        <v>241</v>
      </c>
      <c r="C322" s="16"/>
      <c r="D322" s="16"/>
      <c r="E322" s="23"/>
    </row>
    <row r="323" spans="1:5" x14ac:dyDescent="0.25">
      <c r="A323" s="174"/>
      <c r="B323" s="13" t="s">
        <v>242</v>
      </c>
      <c r="C323" s="16"/>
      <c r="D323" s="16"/>
      <c r="E323" s="23"/>
    </row>
    <row r="324" spans="1:5" x14ac:dyDescent="0.25">
      <c r="A324" s="174"/>
      <c r="B324" s="13" t="s">
        <v>243</v>
      </c>
      <c r="C324" s="16"/>
      <c r="D324" s="16"/>
      <c r="E324" s="23"/>
    </row>
    <row r="325" spans="1:5" x14ac:dyDescent="0.25">
      <c r="A325" s="174"/>
      <c r="B325" s="13" t="s">
        <v>244</v>
      </c>
      <c r="C325" s="16"/>
      <c r="D325" s="16"/>
      <c r="E325" s="23"/>
    </row>
    <row r="326" spans="1:5" x14ac:dyDescent="0.25">
      <c r="A326" s="174"/>
      <c r="B326" s="13" t="s">
        <v>245</v>
      </c>
      <c r="C326" s="14">
        <v>6</v>
      </c>
      <c r="D326" s="14">
        <v>14</v>
      </c>
      <c r="E326" s="24">
        <v>4</v>
      </c>
    </row>
    <row r="327" spans="1:5" x14ac:dyDescent="0.25">
      <c r="A327" s="174"/>
      <c r="B327" s="13" t="s">
        <v>246</v>
      </c>
      <c r="C327" s="16"/>
      <c r="D327" s="16"/>
      <c r="E327" s="23"/>
    </row>
    <row r="328" spans="1:5" x14ac:dyDescent="0.25">
      <c r="A328" s="174"/>
      <c r="B328" s="13" t="s">
        <v>247</v>
      </c>
      <c r="C328" s="16"/>
      <c r="D328" s="16"/>
      <c r="E328" s="23"/>
    </row>
    <row r="329" spans="1:5" x14ac:dyDescent="0.25">
      <c r="A329" s="174"/>
      <c r="B329" s="13" t="s">
        <v>248</v>
      </c>
      <c r="C329" s="14">
        <v>21</v>
      </c>
      <c r="D329" s="14">
        <v>33</v>
      </c>
      <c r="E329" s="24">
        <v>0</v>
      </c>
    </row>
    <row r="330" spans="1:5" x14ac:dyDescent="0.25">
      <c r="A330" s="174"/>
      <c r="B330" s="13" t="s">
        <v>249</v>
      </c>
      <c r="C330" s="14">
        <v>30</v>
      </c>
      <c r="D330" s="14">
        <v>20</v>
      </c>
      <c r="E330" s="24">
        <v>0</v>
      </c>
    </row>
    <row r="331" spans="1:5" x14ac:dyDescent="0.25">
      <c r="A331" s="174"/>
      <c r="B331" s="13" t="s">
        <v>250</v>
      </c>
      <c r="C331" s="14">
        <v>27</v>
      </c>
      <c r="D331" s="14">
        <v>27</v>
      </c>
      <c r="E331" s="24">
        <v>1</v>
      </c>
    </row>
    <row r="332" spans="1:5" x14ac:dyDescent="0.25">
      <c r="A332" s="174"/>
      <c r="B332" s="13" t="s">
        <v>251</v>
      </c>
      <c r="C332" s="14">
        <v>9</v>
      </c>
      <c r="D332" s="14">
        <v>18</v>
      </c>
      <c r="E332" s="24">
        <v>6</v>
      </c>
    </row>
    <row r="333" spans="1:5" x14ac:dyDescent="0.25">
      <c r="A333" s="174"/>
      <c r="B333" s="13" t="s">
        <v>252</v>
      </c>
      <c r="C333" s="16"/>
      <c r="D333" s="16"/>
      <c r="E333" s="23"/>
    </row>
    <row r="334" spans="1:5" x14ac:dyDescent="0.25">
      <c r="A334" s="174"/>
      <c r="B334" s="13" t="s">
        <v>253</v>
      </c>
      <c r="C334" s="16"/>
      <c r="D334" s="16"/>
      <c r="E334" s="23"/>
    </row>
    <row r="335" spans="1:5" x14ac:dyDescent="0.25">
      <c r="A335" s="174"/>
      <c r="B335" s="13" t="s">
        <v>254</v>
      </c>
      <c r="C335" s="14">
        <v>3</v>
      </c>
      <c r="D335" s="14">
        <v>4</v>
      </c>
      <c r="E335" s="24">
        <v>1</v>
      </c>
    </row>
    <row r="336" spans="1:5" x14ac:dyDescent="0.25">
      <c r="A336" s="174"/>
      <c r="B336" s="13" t="s">
        <v>255</v>
      </c>
      <c r="C336" s="16"/>
      <c r="D336" s="16"/>
      <c r="E336" s="23"/>
    </row>
    <row r="337" spans="1:5" x14ac:dyDescent="0.25">
      <c r="A337" s="174"/>
      <c r="B337" s="13" t="s">
        <v>256</v>
      </c>
      <c r="C337" s="16"/>
      <c r="D337" s="16"/>
      <c r="E337" s="23"/>
    </row>
    <row r="338" spans="1:5" x14ac:dyDescent="0.25">
      <c r="A338" s="174"/>
      <c r="B338" s="13" t="s">
        <v>257</v>
      </c>
      <c r="C338" s="14">
        <v>1</v>
      </c>
      <c r="D338" s="14">
        <v>0</v>
      </c>
      <c r="E338" s="24">
        <v>0</v>
      </c>
    </row>
    <row r="339" spans="1:5" x14ac:dyDescent="0.25">
      <c r="A339" s="174"/>
      <c r="B339" s="13" t="s">
        <v>258</v>
      </c>
      <c r="C339" s="16"/>
      <c r="D339" s="16"/>
      <c r="E339" s="23"/>
    </row>
    <row r="340" spans="1:5" x14ac:dyDescent="0.25">
      <c r="A340" s="174"/>
      <c r="B340" s="13" t="s">
        <v>259</v>
      </c>
      <c r="C340" s="16"/>
      <c r="D340" s="16"/>
      <c r="E340" s="23"/>
    </row>
    <row r="341" spans="1:5" x14ac:dyDescent="0.25">
      <c r="A341" s="174"/>
      <c r="B341" s="13" t="s">
        <v>260</v>
      </c>
      <c r="C341" s="14">
        <v>2</v>
      </c>
      <c r="D341" s="14">
        <v>6</v>
      </c>
      <c r="E341" s="24">
        <v>0</v>
      </c>
    </row>
    <row r="342" spans="1:5" x14ac:dyDescent="0.25">
      <c r="A342" s="174"/>
      <c r="B342" s="13" t="s">
        <v>261</v>
      </c>
      <c r="C342" s="16"/>
      <c r="D342" s="16"/>
      <c r="E342" s="23"/>
    </row>
    <row r="343" spans="1:5" x14ac:dyDescent="0.25">
      <c r="A343" s="174"/>
      <c r="B343" s="13" t="s">
        <v>262</v>
      </c>
      <c r="C343" s="16"/>
      <c r="D343" s="16"/>
      <c r="E343" s="23"/>
    </row>
    <row r="344" spans="1:5" x14ac:dyDescent="0.25">
      <c r="A344" s="174"/>
      <c r="B344" s="13" t="s">
        <v>263</v>
      </c>
      <c r="C344" s="14">
        <v>0</v>
      </c>
      <c r="D344" s="14">
        <v>2</v>
      </c>
      <c r="E344" s="24">
        <v>0</v>
      </c>
    </row>
    <row r="345" spans="1:5" x14ac:dyDescent="0.25">
      <c r="A345" s="174"/>
      <c r="B345" s="13" t="s">
        <v>264</v>
      </c>
      <c r="C345" s="14">
        <v>18</v>
      </c>
      <c r="D345" s="14">
        <v>17</v>
      </c>
      <c r="E345" s="24">
        <v>5</v>
      </c>
    </row>
    <row r="346" spans="1:5" x14ac:dyDescent="0.25">
      <c r="A346" s="174"/>
      <c r="B346" s="13" t="s">
        <v>265</v>
      </c>
      <c r="C346" s="14">
        <v>56</v>
      </c>
      <c r="D346" s="14">
        <v>18</v>
      </c>
      <c r="E346" s="24">
        <v>41</v>
      </c>
    </row>
    <row r="347" spans="1:5" x14ac:dyDescent="0.25">
      <c r="A347" s="174"/>
      <c r="B347" s="13" t="s">
        <v>266</v>
      </c>
      <c r="C347" s="16"/>
      <c r="D347" s="16"/>
      <c r="E347" s="23"/>
    </row>
    <row r="348" spans="1:5" x14ac:dyDescent="0.25">
      <c r="A348" s="174"/>
      <c r="B348" s="13" t="s">
        <v>267</v>
      </c>
      <c r="C348" s="14">
        <v>1</v>
      </c>
      <c r="D348" s="14">
        <v>1</v>
      </c>
      <c r="E348" s="24">
        <v>1</v>
      </c>
    </row>
    <row r="349" spans="1:5" x14ac:dyDescent="0.25">
      <c r="A349" s="174"/>
      <c r="B349" s="13" t="s">
        <v>268</v>
      </c>
      <c r="C349" s="16"/>
      <c r="D349" s="16"/>
      <c r="E349" s="23"/>
    </row>
    <row r="350" spans="1:5" x14ac:dyDescent="0.25">
      <c r="A350" s="174"/>
      <c r="B350" s="13" t="s">
        <v>269</v>
      </c>
      <c r="C350" s="16"/>
      <c r="D350" s="16"/>
      <c r="E350" s="23"/>
    </row>
    <row r="351" spans="1:5" x14ac:dyDescent="0.25">
      <c r="A351" s="174"/>
      <c r="B351" s="13" t="s">
        <v>270</v>
      </c>
      <c r="C351" s="16"/>
      <c r="D351" s="16"/>
      <c r="E351" s="23"/>
    </row>
    <row r="352" spans="1:5" x14ac:dyDescent="0.25">
      <c r="A352" s="174"/>
      <c r="B352" s="13" t="s">
        <v>271</v>
      </c>
      <c r="C352" s="16"/>
      <c r="D352" s="16"/>
      <c r="E352" s="23"/>
    </row>
    <row r="353" spans="1:5" x14ac:dyDescent="0.25">
      <c r="A353" s="174"/>
      <c r="B353" s="13" t="s">
        <v>272</v>
      </c>
      <c r="C353" s="16"/>
      <c r="D353" s="16"/>
      <c r="E353" s="23"/>
    </row>
    <row r="354" spans="1:5" x14ac:dyDescent="0.25">
      <c r="A354" s="175"/>
      <c r="B354" s="13" t="s">
        <v>273</v>
      </c>
      <c r="C354" s="14">
        <v>13</v>
      </c>
      <c r="D354" s="14">
        <v>29</v>
      </c>
      <c r="E354" s="24">
        <v>1</v>
      </c>
    </row>
    <row r="355" spans="1:5" x14ac:dyDescent="0.25">
      <c r="A355" s="173" t="s">
        <v>274</v>
      </c>
      <c r="B355" s="13" t="s">
        <v>275</v>
      </c>
      <c r="C355" s="16"/>
      <c r="D355" s="16"/>
      <c r="E355" s="23"/>
    </row>
    <row r="356" spans="1:5" x14ac:dyDescent="0.25">
      <c r="A356" s="174"/>
      <c r="B356" s="13" t="s">
        <v>276</v>
      </c>
      <c r="C356" s="16"/>
      <c r="D356" s="16"/>
      <c r="E356" s="23"/>
    </row>
    <row r="357" spans="1:5" x14ac:dyDescent="0.25">
      <c r="A357" s="174"/>
      <c r="B357" s="13" t="s">
        <v>277</v>
      </c>
      <c r="C357" s="16"/>
      <c r="D357" s="16"/>
      <c r="E357" s="23"/>
    </row>
    <row r="358" spans="1:5" x14ac:dyDescent="0.25">
      <c r="A358" s="174"/>
      <c r="B358" s="13" t="s">
        <v>278</v>
      </c>
      <c r="C358" s="16"/>
      <c r="D358" s="16"/>
      <c r="E358" s="23"/>
    </row>
    <row r="359" spans="1:5" x14ac:dyDescent="0.25">
      <c r="A359" s="174"/>
      <c r="B359" s="13" t="s">
        <v>279</v>
      </c>
      <c r="C359" s="16"/>
      <c r="D359" s="16"/>
      <c r="E359" s="23"/>
    </row>
    <row r="360" spans="1:5" x14ac:dyDescent="0.25">
      <c r="A360" s="174"/>
      <c r="B360" s="13" t="s">
        <v>280</v>
      </c>
      <c r="C360" s="14">
        <v>0</v>
      </c>
      <c r="D360" s="14">
        <v>1</v>
      </c>
      <c r="E360" s="24">
        <v>0</v>
      </c>
    </row>
    <row r="361" spans="1:5" x14ac:dyDescent="0.25">
      <c r="A361" s="174"/>
      <c r="B361" s="13" t="s">
        <v>281</v>
      </c>
      <c r="C361" s="16"/>
      <c r="D361" s="16"/>
      <c r="E361" s="23"/>
    </row>
    <row r="362" spans="1:5" x14ac:dyDescent="0.25">
      <c r="A362" s="174"/>
      <c r="B362" s="13" t="s">
        <v>282</v>
      </c>
      <c r="C362" s="16"/>
      <c r="D362" s="16"/>
      <c r="E362" s="23"/>
    </row>
    <row r="363" spans="1:5" x14ac:dyDescent="0.25">
      <c r="A363" s="174"/>
      <c r="B363" s="13" t="s">
        <v>283</v>
      </c>
      <c r="C363" s="16"/>
      <c r="D363" s="16"/>
      <c r="E363" s="23"/>
    </row>
    <row r="364" spans="1:5" x14ac:dyDescent="0.25">
      <c r="A364" s="174"/>
      <c r="B364" s="13" t="s">
        <v>284</v>
      </c>
      <c r="C364" s="16"/>
      <c r="D364" s="16"/>
      <c r="E364" s="23"/>
    </row>
    <row r="365" spans="1:5" x14ac:dyDescent="0.25">
      <c r="A365" s="175"/>
      <c r="B365" s="13" t="s">
        <v>285</v>
      </c>
      <c r="C365" s="16"/>
      <c r="D365" s="16"/>
      <c r="E365" s="23"/>
    </row>
    <row r="366" spans="1:5" x14ac:dyDescent="0.25">
      <c r="A366" s="173" t="s">
        <v>286</v>
      </c>
      <c r="B366" s="13" t="s">
        <v>287</v>
      </c>
      <c r="C366" s="14">
        <v>15</v>
      </c>
      <c r="D366" s="14">
        <v>21</v>
      </c>
      <c r="E366" s="24">
        <v>0</v>
      </c>
    </row>
    <row r="367" spans="1:5" x14ac:dyDescent="0.25">
      <c r="A367" s="174"/>
      <c r="B367" s="13" t="s">
        <v>288</v>
      </c>
      <c r="C367" s="16"/>
      <c r="D367" s="16"/>
      <c r="E367" s="23"/>
    </row>
    <row r="368" spans="1:5" x14ac:dyDescent="0.25">
      <c r="A368" s="174"/>
      <c r="B368" s="13" t="s">
        <v>289</v>
      </c>
      <c r="C368" s="16"/>
      <c r="D368" s="16"/>
      <c r="E368" s="23"/>
    </row>
    <row r="369" spans="1:5" x14ac:dyDescent="0.25">
      <c r="A369" s="174"/>
      <c r="B369" s="13" t="s">
        <v>290</v>
      </c>
      <c r="C369" s="14">
        <v>2</v>
      </c>
      <c r="D369" s="14">
        <v>2</v>
      </c>
      <c r="E369" s="24">
        <v>0</v>
      </c>
    </row>
    <row r="370" spans="1:5" x14ac:dyDescent="0.25">
      <c r="A370" s="174"/>
      <c r="B370" s="13" t="s">
        <v>291</v>
      </c>
      <c r="C370" s="16"/>
      <c r="D370" s="16"/>
      <c r="E370" s="23"/>
    </row>
    <row r="371" spans="1:5" x14ac:dyDescent="0.25">
      <c r="A371" s="174"/>
      <c r="B371" s="13" t="s">
        <v>292</v>
      </c>
      <c r="C371" s="16"/>
      <c r="D371" s="16"/>
      <c r="E371" s="23"/>
    </row>
    <row r="372" spans="1:5" x14ac:dyDescent="0.25">
      <c r="A372" s="174"/>
      <c r="B372" s="13" t="s">
        <v>293</v>
      </c>
      <c r="C372" s="16"/>
      <c r="D372" s="16"/>
      <c r="E372" s="23"/>
    </row>
    <row r="373" spans="1:5" x14ac:dyDescent="0.25">
      <c r="A373" s="174"/>
      <c r="B373" s="13" t="s">
        <v>294</v>
      </c>
      <c r="C373" s="16"/>
      <c r="D373" s="16"/>
      <c r="E373" s="23"/>
    </row>
    <row r="374" spans="1:5" x14ac:dyDescent="0.25">
      <c r="A374" s="175"/>
      <c r="B374" s="13" t="s">
        <v>295</v>
      </c>
      <c r="C374" s="16"/>
      <c r="D374" s="16"/>
      <c r="E374" s="23"/>
    </row>
    <row r="375" spans="1:5" x14ac:dyDescent="0.25">
      <c r="A375" s="173" t="s">
        <v>296</v>
      </c>
      <c r="B375" s="13" t="s">
        <v>297</v>
      </c>
      <c r="C375" s="16"/>
      <c r="D375" s="16"/>
      <c r="E375" s="23"/>
    </row>
    <row r="376" spans="1:5" x14ac:dyDescent="0.25">
      <c r="A376" s="174"/>
      <c r="B376" s="13" t="s">
        <v>298</v>
      </c>
      <c r="C376" s="16"/>
      <c r="D376" s="16"/>
      <c r="E376" s="23"/>
    </row>
    <row r="377" spans="1:5" x14ac:dyDescent="0.25">
      <c r="A377" s="174"/>
      <c r="B377" s="13" t="s">
        <v>299</v>
      </c>
      <c r="C377" s="16"/>
      <c r="D377" s="16"/>
      <c r="E377" s="23"/>
    </row>
    <row r="378" spans="1:5" x14ac:dyDescent="0.25">
      <c r="A378" s="174"/>
      <c r="B378" s="13" t="s">
        <v>300</v>
      </c>
      <c r="C378" s="16"/>
      <c r="D378" s="16"/>
      <c r="E378" s="23"/>
    </row>
    <row r="379" spans="1:5" x14ac:dyDescent="0.25">
      <c r="A379" s="174"/>
      <c r="B379" s="13" t="s">
        <v>216</v>
      </c>
      <c r="C379" s="16"/>
      <c r="D379" s="16"/>
      <c r="E379" s="23"/>
    </row>
    <row r="380" spans="1:5" x14ac:dyDescent="0.25">
      <c r="A380" s="174"/>
      <c r="B380" s="13" t="s">
        <v>301</v>
      </c>
      <c r="C380" s="16"/>
      <c r="D380" s="16"/>
      <c r="E380" s="23"/>
    </row>
    <row r="381" spans="1:5" x14ac:dyDescent="0.25">
      <c r="A381" s="174"/>
      <c r="B381" s="13" t="s">
        <v>302</v>
      </c>
      <c r="C381" s="14">
        <v>1</v>
      </c>
      <c r="D381" s="14">
        <v>1</v>
      </c>
      <c r="E381" s="24">
        <v>2</v>
      </c>
    </row>
    <row r="382" spans="1:5" x14ac:dyDescent="0.25">
      <c r="A382" s="174"/>
      <c r="B382" s="13" t="s">
        <v>303</v>
      </c>
      <c r="C382" s="14">
        <v>15</v>
      </c>
      <c r="D382" s="14">
        <v>15</v>
      </c>
      <c r="E382" s="24">
        <v>0</v>
      </c>
    </row>
    <row r="383" spans="1:5" x14ac:dyDescent="0.25">
      <c r="A383" s="174"/>
      <c r="B383" s="13" t="s">
        <v>304</v>
      </c>
      <c r="C383" s="16"/>
      <c r="D383" s="16"/>
      <c r="E383" s="23"/>
    </row>
    <row r="384" spans="1:5" x14ac:dyDescent="0.25">
      <c r="A384" s="174"/>
      <c r="B384" s="13" t="s">
        <v>305</v>
      </c>
      <c r="C384" s="16"/>
      <c r="D384" s="16"/>
      <c r="E384" s="23"/>
    </row>
    <row r="385" spans="1:5" x14ac:dyDescent="0.25">
      <c r="A385" s="174"/>
      <c r="B385" s="13" t="s">
        <v>306</v>
      </c>
      <c r="C385" s="16"/>
      <c r="D385" s="16"/>
      <c r="E385" s="23"/>
    </row>
    <row r="386" spans="1:5" x14ac:dyDescent="0.25">
      <c r="A386" s="174"/>
      <c r="B386" s="13" t="s">
        <v>307</v>
      </c>
      <c r="C386" s="16"/>
      <c r="D386" s="16"/>
      <c r="E386" s="23"/>
    </row>
    <row r="387" spans="1:5" x14ac:dyDescent="0.25">
      <c r="A387" s="175"/>
      <c r="B387" s="13" t="s">
        <v>308</v>
      </c>
      <c r="C387" s="16"/>
      <c r="D387" s="16"/>
      <c r="E387" s="23"/>
    </row>
    <row r="388" spans="1:5" x14ac:dyDescent="0.25">
      <c r="A388" s="173" t="s">
        <v>309</v>
      </c>
      <c r="B388" s="13" t="s">
        <v>310</v>
      </c>
      <c r="C388" s="16"/>
      <c r="D388" s="16"/>
      <c r="E388" s="23"/>
    </row>
    <row r="389" spans="1:5" x14ac:dyDescent="0.25">
      <c r="A389" s="174"/>
      <c r="B389" s="13" t="s">
        <v>311</v>
      </c>
      <c r="C389" s="14">
        <v>51</v>
      </c>
      <c r="D389" s="14">
        <v>70</v>
      </c>
      <c r="E389" s="24">
        <v>1</v>
      </c>
    </row>
    <row r="390" spans="1:5" x14ac:dyDescent="0.25">
      <c r="A390" s="174"/>
      <c r="B390" s="13" t="s">
        <v>247</v>
      </c>
      <c r="C390" s="16"/>
      <c r="D390" s="16"/>
      <c r="E390" s="23"/>
    </row>
    <row r="391" spans="1:5" x14ac:dyDescent="0.25">
      <c r="A391" s="174"/>
      <c r="B391" s="13" t="s">
        <v>248</v>
      </c>
      <c r="C391" s="14">
        <v>127</v>
      </c>
      <c r="D391" s="14">
        <v>175</v>
      </c>
      <c r="E391" s="24">
        <v>7</v>
      </c>
    </row>
    <row r="392" spans="1:5" x14ac:dyDescent="0.25">
      <c r="A392" s="174"/>
      <c r="B392" s="13" t="s">
        <v>249</v>
      </c>
      <c r="C392" s="14">
        <v>155</v>
      </c>
      <c r="D392" s="14">
        <v>267</v>
      </c>
      <c r="E392" s="24">
        <v>0</v>
      </c>
    </row>
    <row r="393" spans="1:5" x14ac:dyDescent="0.25">
      <c r="A393" s="174"/>
      <c r="B393" s="13" t="s">
        <v>250</v>
      </c>
      <c r="C393" s="14">
        <v>9</v>
      </c>
      <c r="D393" s="14">
        <v>13</v>
      </c>
      <c r="E393" s="24">
        <v>1</v>
      </c>
    </row>
    <row r="394" spans="1:5" x14ac:dyDescent="0.25">
      <c r="A394" s="174"/>
      <c r="B394" s="13" t="s">
        <v>312</v>
      </c>
      <c r="C394" s="16"/>
      <c r="D394" s="16"/>
      <c r="E394" s="23"/>
    </row>
    <row r="395" spans="1:5" x14ac:dyDescent="0.25">
      <c r="A395" s="174"/>
      <c r="B395" s="13" t="s">
        <v>313</v>
      </c>
      <c r="C395" s="16"/>
      <c r="D395" s="16"/>
      <c r="E395" s="23"/>
    </row>
    <row r="396" spans="1:5" x14ac:dyDescent="0.25">
      <c r="A396" s="174"/>
      <c r="B396" s="13" t="s">
        <v>314</v>
      </c>
      <c r="C396" s="14">
        <v>7</v>
      </c>
      <c r="D396" s="14">
        <v>6</v>
      </c>
      <c r="E396" s="24">
        <v>1</v>
      </c>
    </row>
    <row r="397" spans="1:5" x14ac:dyDescent="0.25">
      <c r="A397" s="174"/>
      <c r="B397" s="13" t="s">
        <v>257</v>
      </c>
      <c r="C397" s="14">
        <v>4</v>
      </c>
      <c r="D397" s="14">
        <v>3</v>
      </c>
      <c r="E397" s="24">
        <v>0</v>
      </c>
    </row>
    <row r="398" spans="1:5" x14ac:dyDescent="0.25">
      <c r="A398" s="174"/>
      <c r="B398" s="13" t="s">
        <v>315</v>
      </c>
      <c r="C398" s="16"/>
      <c r="D398" s="16"/>
      <c r="E398" s="23"/>
    </row>
    <row r="399" spans="1:5" x14ac:dyDescent="0.25">
      <c r="A399" s="174"/>
      <c r="B399" s="13" t="s">
        <v>260</v>
      </c>
      <c r="C399" s="14">
        <v>1</v>
      </c>
      <c r="D399" s="14">
        <v>1</v>
      </c>
      <c r="E399" s="24">
        <v>0</v>
      </c>
    </row>
    <row r="400" spans="1:5" x14ac:dyDescent="0.25">
      <c r="A400" s="174"/>
      <c r="B400" s="13" t="s">
        <v>261</v>
      </c>
      <c r="C400" s="16"/>
      <c r="D400" s="16"/>
      <c r="E400" s="23"/>
    </row>
    <row r="401" spans="1:5" x14ac:dyDescent="0.25">
      <c r="A401" s="174"/>
      <c r="B401" s="13" t="s">
        <v>316</v>
      </c>
      <c r="C401" s="14">
        <v>221</v>
      </c>
      <c r="D401" s="14">
        <v>230</v>
      </c>
      <c r="E401" s="24">
        <v>0</v>
      </c>
    </row>
    <row r="402" spans="1:5" x14ac:dyDescent="0.25">
      <c r="A402" s="174"/>
      <c r="B402" s="13" t="s">
        <v>317</v>
      </c>
      <c r="C402" s="14">
        <v>9</v>
      </c>
      <c r="D402" s="14">
        <v>10</v>
      </c>
      <c r="E402" s="24">
        <v>0</v>
      </c>
    </row>
    <row r="403" spans="1:5" x14ac:dyDescent="0.25">
      <c r="A403" s="174"/>
      <c r="B403" s="13" t="s">
        <v>318</v>
      </c>
      <c r="C403" s="14">
        <v>213</v>
      </c>
      <c r="D403" s="14">
        <v>225</v>
      </c>
      <c r="E403" s="24">
        <v>78</v>
      </c>
    </row>
    <row r="404" spans="1:5" x14ac:dyDescent="0.25">
      <c r="A404" s="174"/>
      <c r="B404" s="13" t="s">
        <v>265</v>
      </c>
      <c r="C404" s="16"/>
      <c r="D404" s="16"/>
      <c r="E404" s="23"/>
    </row>
    <row r="405" spans="1:5" x14ac:dyDescent="0.25">
      <c r="A405" s="174"/>
      <c r="B405" s="13" t="s">
        <v>319</v>
      </c>
      <c r="C405" s="16"/>
      <c r="D405" s="16"/>
      <c r="E405" s="23"/>
    </row>
    <row r="406" spans="1:5" x14ac:dyDescent="0.25">
      <c r="A406" s="174"/>
      <c r="B406" s="13" t="s">
        <v>320</v>
      </c>
      <c r="C406" s="14">
        <v>1</v>
      </c>
      <c r="D406" s="14">
        <v>3</v>
      </c>
      <c r="E406" s="24">
        <v>4</v>
      </c>
    </row>
    <row r="407" spans="1:5" x14ac:dyDescent="0.25">
      <c r="A407" s="174"/>
      <c r="B407" s="13" t="s">
        <v>321</v>
      </c>
      <c r="C407" s="14">
        <v>10</v>
      </c>
      <c r="D407" s="14">
        <v>12</v>
      </c>
      <c r="E407" s="24">
        <v>4</v>
      </c>
    </row>
    <row r="408" spans="1:5" x14ac:dyDescent="0.25">
      <c r="A408" s="174"/>
      <c r="B408" s="13" t="s">
        <v>270</v>
      </c>
      <c r="C408" s="14">
        <v>1</v>
      </c>
      <c r="D408" s="14">
        <v>0</v>
      </c>
      <c r="E408" s="24">
        <v>1</v>
      </c>
    </row>
    <row r="409" spans="1:5" x14ac:dyDescent="0.25">
      <c r="A409" s="175"/>
      <c r="B409" s="13" t="s">
        <v>322</v>
      </c>
      <c r="C409" s="14">
        <v>207</v>
      </c>
      <c r="D409" s="14">
        <v>865</v>
      </c>
      <c r="E409" s="24">
        <v>6</v>
      </c>
    </row>
  </sheetData>
  <sheetProtection algorithmName="SHA-512" hashValue="d5pGxpsmGJlsjyNBYdvdFvmwYhO6cHeQiy9rshYpec2lgzyG0kjXJPkU9EWtDgPIDuobtWgdGg/8X6K0jsKjcw==" saltValue="15F1DH10XlW8nf4XvQDwy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5456-7EC6-4C72-9CA0-0667338CEF28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102"/>
  </cols>
  <sheetData>
    <row r="1" spans="1:26" x14ac:dyDescent="0.2">
      <c r="A1" s="134"/>
      <c r="C1" s="206" t="s">
        <v>1815</v>
      </c>
      <c r="D1" s="206"/>
      <c r="E1" s="206"/>
      <c r="F1" s="134"/>
      <c r="H1" s="167"/>
      <c r="I1" s="167"/>
      <c r="J1" s="167"/>
      <c r="K1" s="134"/>
      <c r="P1" s="134"/>
      <c r="U1" s="134"/>
      <c r="Z1" s="134"/>
    </row>
    <row r="2" spans="1:26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1816</v>
      </c>
      <c r="D3" s="126"/>
      <c r="E3" s="126"/>
      <c r="F3" s="126"/>
      <c r="G3" s="126"/>
      <c r="H3" s="126" t="s">
        <v>1817</v>
      </c>
      <c r="I3" s="126"/>
      <c r="J3" s="126"/>
      <c r="K3" s="126"/>
      <c r="L3" s="126"/>
      <c r="M3" s="126" t="s">
        <v>1805</v>
      </c>
      <c r="N3" s="126"/>
      <c r="O3" s="126"/>
      <c r="P3" s="126"/>
      <c r="Q3" s="126"/>
      <c r="R3" s="126" t="s">
        <v>1818</v>
      </c>
      <c r="S3" s="126"/>
      <c r="T3" s="126"/>
      <c r="U3" s="126"/>
      <c r="V3" s="126"/>
      <c r="W3" s="126" t="s">
        <v>1819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</row>
  </sheetData>
  <sheetProtection algorithmName="SHA-512" hashValue="rM2mU8FiQGTuE5YNrUjnDWnxM5WGnNNPWIQqOOhiIGNhMBvZxJPhmmFxFuwU6sELk+TRS4jF+NkRa84X12yPGw==" saltValue="7Koj3a50IB3+Qd40nFPM9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9ABA-93CF-4C4F-B86C-DB3B876514CD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102"/>
  </cols>
  <sheetData>
    <row r="1" spans="1:61" x14ac:dyDescent="0.2">
      <c r="A1" s="134"/>
      <c r="C1" s="206" t="s">
        <v>1820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34"/>
      <c r="R1" s="167"/>
      <c r="S1" s="167"/>
      <c r="T1" s="167"/>
      <c r="U1" s="134"/>
      <c r="W1" s="167"/>
      <c r="X1" s="167"/>
      <c r="Y1" s="167"/>
      <c r="Z1" s="134"/>
      <c r="AB1" s="167"/>
      <c r="AC1" s="167"/>
      <c r="AD1" s="167"/>
      <c r="AE1" s="134"/>
      <c r="AG1" s="167"/>
      <c r="AH1" s="167"/>
      <c r="AI1" s="167"/>
      <c r="AJ1" s="134"/>
      <c r="AL1" s="167"/>
      <c r="AM1" s="167"/>
      <c r="AN1" s="167"/>
      <c r="AO1" s="134"/>
      <c r="AQ1" s="167"/>
      <c r="AR1" s="167"/>
      <c r="AS1" s="167"/>
      <c r="AT1" s="134"/>
      <c r="AV1" s="167"/>
      <c r="AW1" s="167"/>
      <c r="AX1" s="167"/>
      <c r="AY1" s="134"/>
      <c r="BA1" s="167"/>
      <c r="BB1" s="167"/>
      <c r="BC1" s="167"/>
      <c r="BD1" s="134"/>
      <c r="BF1" s="167"/>
      <c r="BG1" s="167"/>
      <c r="BH1" s="167"/>
      <c r="BI1" s="134"/>
    </row>
    <row r="2" spans="1:61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325</v>
      </c>
      <c r="D3" s="126"/>
      <c r="E3" s="126"/>
      <c r="F3" s="126"/>
      <c r="G3" s="126"/>
      <c r="H3" s="126" t="s">
        <v>1608</v>
      </c>
      <c r="I3" s="126"/>
      <c r="J3" s="126"/>
      <c r="K3" s="126"/>
      <c r="L3" s="126"/>
      <c r="M3" s="126" t="s">
        <v>1821</v>
      </c>
      <c r="N3" s="126"/>
      <c r="O3" s="126"/>
      <c r="P3" s="126"/>
      <c r="Q3" s="126"/>
      <c r="R3" s="126" t="s">
        <v>1822</v>
      </c>
      <c r="S3" s="126"/>
      <c r="T3" s="126"/>
      <c r="U3" s="126"/>
      <c r="V3" s="126"/>
      <c r="W3" s="126" t="s">
        <v>1823</v>
      </c>
      <c r="X3" s="126"/>
      <c r="Y3" s="126"/>
      <c r="Z3" s="126"/>
      <c r="AA3" s="126"/>
      <c r="AB3" s="126" t="s">
        <v>1612</v>
      </c>
      <c r="AC3" s="126"/>
      <c r="AD3" s="126"/>
      <c r="AE3" s="126"/>
      <c r="AF3" s="126"/>
      <c r="AG3" s="126" t="s">
        <v>1613</v>
      </c>
      <c r="AH3" s="126"/>
      <c r="AI3" s="126"/>
      <c r="AJ3" s="126"/>
      <c r="AK3" s="126"/>
      <c r="AL3" s="126" t="s">
        <v>1614</v>
      </c>
      <c r="AM3" s="126"/>
      <c r="AN3" s="126"/>
      <c r="AO3" s="126"/>
      <c r="AP3" s="126"/>
      <c r="AQ3" s="126" t="s">
        <v>1615</v>
      </c>
      <c r="AR3" s="126"/>
      <c r="AS3" s="126"/>
      <c r="AT3" s="126"/>
      <c r="AU3" s="126"/>
      <c r="AV3" s="126" t="s">
        <v>1805</v>
      </c>
      <c r="AW3" s="126"/>
      <c r="AX3" s="126"/>
      <c r="AY3" s="126"/>
      <c r="AZ3" s="126"/>
      <c r="BA3" s="126" t="s">
        <v>1616</v>
      </c>
      <c r="BB3" s="126"/>
      <c r="BC3" s="126"/>
      <c r="BD3" s="126"/>
      <c r="BE3" s="126"/>
      <c r="BF3" s="126" t="s">
        <v>338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  <c r="AA25" s="137"/>
      <c r="AB25" s="132" t="s">
        <v>1769</v>
      </c>
      <c r="AC25" s="133">
        <v>0</v>
      </c>
      <c r="AD25" s="137"/>
      <c r="AE25" s="137"/>
      <c r="AF25" s="137"/>
      <c r="AG25" s="132" t="s">
        <v>1769</v>
      </c>
      <c r="AH25" s="133">
        <v>0</v>
      </c>
      <c r="AI25" s="137"/>
      <c r="AJ25" s="137"/>
      <c r="AK25" s="137"/>
      <c r="AL25" s="132" t="s">
        <v>1769</v>
      </c>
      <c r="AM25" s="133">
        <v>0</v>
      </c>
      <c r="AN25" s="137"/>
      <c r="AO25" s="137"/>
      <c r="AP25" s="137"/>
      <c r="AQ25" s="132" t="s">
        <v>1769</v>
      </c>
      <c r="AR25" s="133">
        <v>0</v>
      </c>
      <c r="AS25" s="137"/>
      <c r="AT25" s="137"/>
      <c r="AU25" s="137"/>
      <c r="AV25" s="132" t="s">
        <v>1769</v>
      </c>
      <c r="AW25" s="133">
        <v>0</v>
      </c>
      <c r="AX25" s="137"/>
      <c r="AY25" s="137"/>
      <c r="AZ25" s="137"/>
      <c r="BA25" s="132" t="s">
        <v>1769</v>
      </c>
      <c r="BB25" s="133">
        <v>0</v>
      </c>
      <c r="BC25" s="137"/>
      <c r="BD25" s="137"/>
      <c r="BE25" s="137"/>
      <c r="BF25" s="132" t="s">
        <v>1769</v>
      </c>
      <c r="BG25" s="133">
        <v>0</v>
      </c>
      <c r="BH25" s="137"/>
      <c r="BI25" s="137"/>
    </row>
  </sheetData>
  <sheetProtection algorithmName="SHA-512" hashValue="r7h4k4FRBYkdgtiB7pj1oZN0DmOm/DUm/FtR9gQVcORum07PLqM6F2hDjXhRf1u9UIEpr44C4b9BAZIMffe5Hg==" saltValue="TW7phaBs/YGKfAimEMnff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81B1-E790-4660-A57E-DF1A06CDA651}">
  <dimension ref="A1:Z25"/>
  <sheetViews>
    <sheetView showGridLine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6"/>
    <col min="19" max="19" width="2.7109375" style="135" customWidth="1"/>
    <col min="20" max="20" width="7.85546875" style="135" customWidth="1"/>
    <col min="21" max="25" width="11.42578125" style="135"/>
    <col min="26" max="16384" width="11.42578125" style="86"/>
  </cols>
  <sheetData>
    <row r="1" spans="1:26" x14ac:dyDescent="0.2">
      <c r="A1" s="134"/>
      <c r="C1" s="206" t="s">
        <v>1824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67"/>
      <c r="Q1" s="167"/>
      <c r="S1" s="134"/>
      <c r="U1" s="167"/>
      <c r="V1" s="167"/>
      <c r="W1" s="167"/>
      <c r="X1" s="167"/>
      <c r="Y1" s="167"/>
    </row>
    <row r="3" spans="1:26" x14ac:dyDescent="0.2">
      <c r="A3" s="126"/>
      <c r="B3" s="126"/>
      <c r="C3" s="126" t="s">
        <v>1805</v>
      </c>
      <c r="D3" s="126"/>
      <c r="E3" s="126"/>
      <c r="F3" s="126"/>
      <c r="G3" s="126"/>
      <c r="H3" s="126" t="s">
        <v>1825</v>
      </c>
      <c r="I3" s="126"/>
      <c r="J3" s="126"/>
      <c r="K3" s="126"/>
      <c r="L3" s="126"/>
      <c r="M3" s="126" t="s">
        <v>1056</v>
      </c>
      <c r="N3" s="126"/>
      <c r="O3" s="126"/>
      <c r="P3" s="126"/>
      <c r="Q3" s="126"/>
      <c r="S3" s="126"/>
      <c r="T3" s="126"/>
      <c r="U3" s="126" t="s">
        <v>1057</v>
      </c>
      <c r="V3" s="126"/>
      <c r="W3" s="126"/>
      <c r="X3" s="126"/>
      <c r="Y3" s="126"/>
    </row>
    <row r="5" spans="1:26" ht="36" x14ac:dyDescent="0.2">
      <c r="M5" s="168" t="s">
        <v>1203</v>
      </c>
      <c r="N5" s="168" t="s">
        <v>1204</v>
      </c>
      <c r="O5" s="168" t="s">
        <v>1205</v>
      </c>
      <c r="P5" s="168" t="s">
        <v>1206</v>
      </c>
      <c r="Q5" s="168" t="s">
        <v>635</v>
      </c>
      <c r="R5" s="168" t="s">
        <v>1207</v>
      </c>
      <c r="S5" s="169"/>
      <c r="U5" s="170" t="s">
        <v>1203</v>
      </c>
      <c r="V5" s="170" t="s">
        <v>1204</v>
      </c>
      <c r="W5" s="170" t="s">
        <v>1205</v>
      </c>
      <c r="X5" s="170" t="s">
        <v>1206</v>
      </c>
      <c r="Y5" s="170" t="s">
        <v>635</v>
      </c>
      <c r="Z5" s="170" t="s">
        <v>1207</v>
      </c>
    </row>
    <row r="6" spans="1:26" x14ac:dyDescent="0.2">
      <c r="M6" s="171">
        <f>DatosMedioAmbiente!C53</f>
        <v>1</v>
      </c>
      <c r="N6" s="171">
        <f>DatosMedioAmbiente!C55</f>
        <v>0</v>
      </c>
      <c r="O6" s="171">
        <f>DatosMedioAmbiente!C57</f>
        <v>0</v>
      </c>
      <c r="P6" s="171">
        <f>DatosMedioAmbiente!C59</f>
        <v>1</v>
      </c>
      <c r="Q6" s="171">
        <f>DatosMedioAmbiente!C61</f>
        <v>0</v>
      </c>
      <c r="R6" s="171">
        <f>DatosMedioAmbiente!C63</f>
        <v>8</v>
      </c>
      <c r="S6" s="169"/>
      <c r="U6" s="172">
        <f>DatosMedioAmbiente!C54</f>
        <v>0</v>
      </c>
      <c r="V6" s="172">
        <f>DatosMedioAmbiente!C56</f>
        <v>0</v>
      </c>
      <c r="W6" s="172">
        <f>DatosMedioAmbiente!C58</f>
        <v>1</v>
      </c>
      <c r="X6" s="172">
        <f>DatosMedioAmbiente!C60</f>
        <v>0</v>
      </c>
      <c r="Y6" s="172">
        <f>DatosMedioAmbiente!C62</f>
        <v>1</v>
      </c>
      <c r="Z6" s="172">
        <f>DatosMedioAmbiente!C64</f>
        <v>0</v>
      </c>
    </row>
    <row r="25" spans="1:20" s="86" customFormat="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4lcfdWSegxWxW2MAsNRPudTurDiLR03ogB+0wD+sEIGbi6GLtaeT//YdWGQO+ZeesyVmUueWSAEfjgzc5NE5cw==" saltValue="LPvWwiHnT/BeIe6FjjIzD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D223-C271-446D-9D20-A15FA536CA20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6" customWidth="1"/>
    <col min="19" max="20" width="25.140625" style="86" customWidth="1"/>
    <col min="21" max="21" width="14.42578125" style="86" customWidth="1"/>
    <col min="22" max="22" width="20.42578125" style="86" customWidth="1"/>
    <col min="23" max="23" width="16.7109375" style="86" customWidth="1"/>
    <col min="24" max="24" width="5.28515625" style="86" customWidth="1"/>
    <col min="25" max="25" width="4" style="86" customWidth="1"/>
    <col min="26" max="26" width="13.7109375" style="86" customWidth="1"/>
    <col min="27" max="27" width="22.140625" style="86" customWidth="1"/>
    <col min="28" max="16384" width="11.5703125" style="86"/>
  </cols>
  <sheetData>
    <row r="1" spans="1:61" s="99" customFormat="1" ht="89.25" x14ac:dyDescent="0.25">
      <c r="A1" s="99" t="s">
        <v>1675</v>
      </c>
      <c r="B1" s="99" t="s">
        <v>1676</v>
      </c>
      <c r="C1" s="99" t="s">
        <v>1677</v>
      </c>
      <c r="D1" s="99" t="s">
        <v>1678</v>
      </c>
      <c r="E1" s="99" t="s">
        <v>1679</v>
      </c>
      <c r="F1" s="99" t="s">
        <v>1680</v>
      </c>
      <c r="G1" s="99" t="s">
        <v>1681</v>
      </c>
      <c r="H1" s="99" t="s">
        <v>1682</v>
      </c>
      <c r="I1" s="99" t="s">
        <v>1683</v>
      </c>
      <c r="J1" s="99" t="s">
        <v>1684</v>
      </c>
      <c r="K1" s="99" t="s">
        <v>1685</v>
      </c>
      <c r="L1" s="99" t="s">
        <v>1686</v>
      </c>
      <c r="M1" s="99" t="s">
        <v>1687</v>
      </c>
      <c r="N1" s="99" t="s">
        <v>1688</v>
      </c>
      <c r="O1" s="99" t="s">
        <v>1689</v>
      </c>
      <c r="P1" s="99" t="s">
        <v>1690</v>
      </c>
      <c r="Q1" s="99" t="s">
        <v>1691</v>
      </c>
      <c r="R1" s="99" t="s">
        <v>1692</v>
      </c>
      <c r="S1" s="99" t="s">
        <v>1693</v>
      </c>
      <c r="T1" s="99" t="s">
        <v>1694</v>
      </c>
      <c r="U1" s="99" t="s">
        <v>1695</v>
      </c>
      <c r="V1" s="99" t="s">
        <v>1696</v>
      </c>
      <c r="W1" s="99" t="s">
        <v>1697</v>
      </c>
      <c r="AA1" s="99" t="s">
        <v>1698</v>
      </c>
      <c r="AB1" s="99" t="s">
        <v>1699</v>
      </c>
      <c r="AC1" s="99" t="s">
        <v>1700</v>
      </c>
      <c r="AD1" s="99" t="s">
        <v>1701</v>
      </c>
      <c r="AE1" s="99" t="s">
        <v>1702</v>
      </c>
      <c r="AF1" s="99" t="s">
        <v>1703</v>
      </c>
      <c r="AI1" s="99" t="s">
        <v>1704</v>
      </c>
      <c r="AL1" s="99" t="s">
        <v>1705</v>
      </c>
      <c r="AM1" s="99" t="s">
        <v>1706</v>
      </c>
      <c r="AN1" s="99" t="s">
        <v>1707</v>
      </c>
      <c r="AO1" s="99" t="s">
        <v>1708</v>
      </c>
      <c r="AP1" s="99" t="s">
        <v>1709</v>
      </c>
      <c r="AQ1" s="99" t="s">
        <v>1710</v>
      </c>
      <c r="AR1" s="99" t="s">
        <v>1711</v>
      </c>
      <c r="AS1" s="99" t="s">
        <v>1712</v>
      </c>
      <c r="AT1" s="99" t="s">
        <v>1713</v>
      </c>
      <c r="AU1" s="99" t="s">
        <v>1714</v>
      </c>
      <c r="AV1" s="99" t="s">
        <v>1715</v>
      </c>
      <c r="AW1" s="99" t="s">
        <v>1716</v>
      </c>
      <c r="AX1" s="99" t="s">
        <v>1717</v>
      </c>
      <c r="AY1" s="99" t="s">
        <v>1718</v>
      </c>
      <c r="AZ1" s="99" t="s">
        <v>1719</v>
      </c>
      <c r="BA1" s="99" t="s">
        <v>1720</v>
      </c>
      <c r="BB1" s="99" t="s">
        <v>1721</v>
      </c>
      <c r="BC1" s="99" t="s">
        <v>1722</v>
      </c>
      <c r="BD1" s="99" t="s">
        <v>1723</v>
      </c>
      <c r="BE1" s="99" t="s">
        <v>1724</v>
      </c>
      <c r="BF1" s="99" t="s">
        <v>1725</v>
      </c>
      <c r="BG1" s="99" t="s">
        <v>1726</v>
      </c>
      <c r="BH1" s="99" t="s">
        <v>1727</v>
      </c>
      <c r="BI1" s="99" t="s">
        <v>1728</v>
      </c>
    </row>
    <row r="2" spans="1:61" x14ac:dyDescent="0.2">
      <c r="A2" s="86" t="s">
        <v>1307</v>
      </c>
      <c r="B2" s="86" t="s">
        <v>1747</v>
      </c>
      <c r="C2" s="86" t="s">
        <v>1735</v>
      </c>
      <c r="D2" s="86" t="s">
        <v>1618</v>
      </c>
      <c r="E2" s="86" t="s">
        <v>1618</v>
      </c>
      <c r="F2" s="86" t="s">
        <v>110</v>
      </c>
      <c r="G2" s="86" t="s">
        <v>1633</v>
      </c>
      <c r="H2" s="86" t="s">
        <v>995</v>
      </c>
      <c r="I2" s="86" t="s">
        <v>1618</v>
      </c>
      <c r="J2" s="86" t="s">
        <v>1618</v>
      </c>
      <c r="K2" s="86" t="s">
        <v>1619</v>
      </c>
      <c r="L2" s="86" t="s">
        <v>1618</v>
      </c>
      <c r="M2" s="86" t="s">
        <v>1618</v>
      </c>
      <c r="N2" s="86" t="s">
        <v>1618</v>
      </c>
      <c r="O2" s="86" t="s">
        <v>1618</v>
      </c>
      <c r="P2" s="86" t="s">
        <v>1665</v>
      </c>
      <c r="Q2" s="86" t="s">
        <v>1665</v>
      </c>
      <c r="R2" s="86" t="s">
        <v>1060</v>
      </c>
      <c r="S2" s="86" t="s">
        <v>1665</v>
      </c>
      <c r="T2" s="86" t="s">
        <v>1665</v>
      </c>
      <c r="V2" s="86" t="s">
        <v>28</v>
      </c>
      <c r="W2" s="86" t="s">
        <v>112</v>
      </c>
      <c r="AA2" s="86" t="s">
        <v>1150</v>
      </c>
      <c r="AB2" s="86" t="s">
        <v>1150</v>
      </c>
      <c r="AD2" s="86" t="s">
        <v>667</v>
      </c>
      <c r="AE2" s="86" t="s">
        <v>1203</v>
      </c>
      <c r="AF2" s="86" t="s">
        <v>1213</v>
      </c>
      <c r="AI2" s="86" t="s">
        <v>227</v>
      </c>
      <c r="AL2" s="86" t="s">
        <v>667</v>
      </c>
      <c r="AM2" s="86" t="s">
        <v>667</v>
      </c>
      <c r="AN2" s="86" t="s">
        <v>667</v>
      </c>
      <c r="AO2" s="86" t="s">
        <v>667</v>
      </c>
      <c r="AQ2" s="86" t="s">
        <v>677</v>
      </c>
      <c r="AU2" s="86" t="s">
        <v>669</v>
      </c>
      <c r="AV2" s="86" t="s">
        <v>667</v>
      </c>
      <c r="AW2" s="86" t="s">
        <v>1203</v>
      </c>
      <c r="AX2" s="86" t="s">
        <v>1205</v>
      </c>
      <c r="AY2" s="86" t="s">
        <v>19</v>
      </c>
      <c r="AZ2" s="86" t="s">
        <v>1028</v>
      </c>
      <c r="BA2" s="86" t="s">
        <v>81</v>
      </c>
      <c r="BC2" s="86" t="s">
        <v>999</v>
      </c>
      <c r="BD2" s="86" t="s">
        <v>354</v>
      </c>
      <c r="BE2" s="86" t="s">
        <v>1656</v>
      </c>
      <c r="BH2" s="86" t="s">
        <v>1162</v>
      </c>
      <c r="BI2" s="86" t="s">
        <v>1167</v>
      </c>
    </row>
    <row r="3" spans="1:61" x14ac:dyDescent="0.2">
      <c r="A3" s="86" t="s">
        <v>1754</v>
      </c>
      <c r="B3" s="86" t="s">
        <v>1748</v>
      </c>
      <c r="C3" s="86" t="s">
        <v>1736</v>
      </c>
      <c r="D3" s="86" t="s">
        <v>1619</v>
      </c>
      <c r="E3" s="86" t="s">
        <v>1619</v>
      </c>
      <c r="G3" s="86" t="s">
        <v>110</v>
      </c>
      <c r="H3" s="86" t="s">
        <v>1632</v>
      </c>
      <c r="I3" s="86" t="s">
        <v>1619</v>
      </c>
      <c r="J3" s="86" t="s">
        <v>995</v>
      </c>
      <c r="K3" s="86" t="s">
        <v>1622</v>
      </c>
      <c r="L3" s="86" t="s">
        <v>1622</v>
      </c>
      <c r="M3" s="86" t="s">
        <v>995</v>
      </c>
      <c r="O3" s="86" t="s">
        <v>1619</v>
      </c>
      <c r="P3" s="86" t="s">
        <v>1620</v>
      </c>
      <c r="Q3" s="86" t="s">
        <v>1620</v>
      </c>
      <c r="R3" s="86" t="s">
        <v>1061</v>
      </c>
      <c r="S3" s="86" t="s">
        <v>1620</v>
      </c>
      <c r="T3" s="86" t="s">
        <v>1620</v>
      </c>
      <c r="V3" s="86" t="s">
        <v>29</v>
      </c>
      <c r="W3" s="86" t="s">
        <v>113</v>
      </c>
      <c r="AA3" s="86" t="s">
        <v>1151</v>
      </c>
      <c r="AB3" s="86" t="s">
        <v>1151</v>
      </c>
      <c r="AD3" s="86" t="s">
        <v>669</v>
      </c>
      <c r="AE3" s="86" t="s">
        <v>1204</v>
      </c>
      <c r="AF3" s="86" t="s">
        <v>1146</v>
      </c>
      <c r="AI3" s="86" t="s">
        <v>228</v>
      </c>
      <c r="AL3" s="86" t="s">
        <v>669</v>
      </c>
      <c r="AM3" s="86" t="s">
        <v>669</v>
      </c>
      <c r="AN3" s="86" t="s">
        <v>669</v>
      </c>
      <c r="AO3" s="86" t="s">
        <v>669</v>
      </c>
      <c r="AV3" s="86" t="s">
        <v>669</v>
      </c>
      <c r="AW3" s="86" t="s">
        <v>1206</v>
      </c>
      <c r="AX3" s="86" t="s">
        <v>635</v>
      </c>
      <c r="AY3" s="86" t="s">
        <v>1023</v>
      </c>
      <c r="AZ3" s="86" t="s">
        <v>1029</v>
      </c>
      <c r="BA3" s="86" t="s">
        <v>1793</v>
      </c>
      <c r="BC3" s="86" t="s">
        <v>316</v>
      </c>
      <c r="BD3" s="86" t="s">
        <v>982</v>
      </c>
      <c r="BE3" s="86" t="s">
        <v>1657</v>
      </c>
      <c r="BH3" s="86" t="s">
        <v>1163</v>
      </c>
    </row>
    <row r="4" spans="1:61" x14ac:dyDescent="0.2">
      <c r="A4" s="86" t="s">
        <v>1755</v>
      </c>
      <c r="B4" s="86" t="s">
        <v>1749</v>
      </c>
      <c r="C4" s="86" t="s">
        <v>1737</v>
      </c>
      <c r="D4" s="86" t="s">
        <v>1620</v>
      </c>
      <c r="E4" s="86" t="s">
        <v>1622</v>
      </c>
      <c r="H4" s="86" t="s">
        <v>1633</v>
      </c>
      <c r="I4" s="86" t="s">
        <v>995</v>
      </c>
      <c r="J4" s="86" t="s">
        <v>1633</v>
      </c>
      <c r="K4" s="86" t="s">
        <v>1634</v>
      </c>
      <c r="L4" s="86" t="s">
        <v>1626</v>
      </c>
      <c r="O4" s="86" t="s">
        <v>995</v>
      </c>
      <c r="P4" s="86" t="s">
        <v>1670</v>
      </c>
      <c r="Q4" s="86" t="s">
        <v>1670</v>
      </c>
      <c r="R4" s="86" t="s">
        <v>1062</v>
      </c>
      <c r="S4" s="86" t="s">
        <v>1667</v>
      </c>
      <c r="T4" s="86" t="s">
        <v>1667</v>
      </c>
      <c r="V4" s="86" t="s">
        <v>30</v>
      </c>
      <c r="W4" s="86" t="s">
        <v>1762</v>
      </c>
      <c r="AD4" s="86" t="s">
        <v>671</v>
      </c>
      <c r="AF4" s="86" t="s">
        <v>1214</v>
      </c>
      <c r="AI4" s="86" t="s">
        <v>229</v>
      </c>
      <c r="AL4" s="86" t="s">
        <v>671</v>
      </c>
      <c r="AM4" s="86" t="s">
        <v>671</v>
      </c>
      <c r="AN4" s="86" t="s">
        <v>671</v>
      </c>
      <c r="AO4" s="86" t="s">
        <v>671</v>
      </c>
      <c r="AV4" s="86" t="s">
        <v>671</v>
      </c>
      <c r="AW4" s="86" t="s">
        <v>1207</v>
      </c>
      <c r="AY4" s="86" t="s">
        <v>1025</v>
      </c>
      <c r="AZ4" s="86" t="s">
        <v>1030</v>
      </c>
      <c r="BA4" s="86" t="s">
        <v>1794</v>
      </c>
      <c r="BC4" s="86" t="s">
        <v>1795</v>
      </c>
      <c r="BD4" s="86" t="s">
        <v>983</v>
      </c>
      <c r="BE4" s="86" t="s">
        <v>1658</v>
      </c>
    </row>
    <row r="5" spans="1:61" x14ac:dyDescent="0.2">
      <c r="A5" s="86" t="s">
        <v>1050</v>
      </c>
      <c r="B5" s="86" t="s">
        <v>108</v>
      </c>
      <c r="C5" s="86" t="s">
        <v>181</v>
      </c>
      <c r="D5" s="86" t="s">
        <v>1622</v>
      </c>
      <c r="E5" s="86" t="s">
        <v>995</v>
      </c>
      <c r="H5" s="86" t="s">
        <v>1636</v>
      </c>
      <c r="I5" s="86" t="s">
        <v>1633</v>
      </c>
      <c r="J5" s="86" t="s">
        <v>1636</v>
      </c>
      <c r="K5" s="86" t="s">
        <v>1642</v>
      </c>
      <c r="L5" s="86" t="s">
        <v>1633</v>
      </c>
      <c r="O5" s="86" t="s">
        <v>1633</v>
      </c>
      <c r="R5" s="86" t="s">
        <v>1063</v>
      </c>
      <c r="S5" s="86" t="s">
        <v>1668</v>
      </c>
      <c r="T5" s="86" t="s">
        <v>1668</v>
      </c>
      <c r="V5" s="86" t="s">
        <v>31</v>
      </c>
      <c r="AD5" s="86" t="s">
        <v>673</v>
      </c>
      <c r="AI5" s="86" t="s">
        <v>230</v>
      </c>
      <c r="AL5" s="86" t="s">
        <v>675</v>
      </c>
      <c r="AM5" s="86" t="s">
        <v>673</v>
      </c>
      <c r="AN5" s="86" t="s">
        <v>675</v>
      </c>
      <c r="AO5" s="86" t="s">
        <v>675</v>
      </c>
      <c r="AV5" s="86" t="s">
        <v>675</v>
      </c>
      <c r="AY5" s="86" t="s">
        <v>1026</v>
      </c>
      <c r="AZ5" s="86" t="s">
        <v>1031</v>
      </c>
      <c r="BC5" s="86" t="s">
        <v>1005</v>
      </c>
      <c r="BD5" s="86" t="s">
        <v>984</v>
      </c>
      <c r="BE5" s="86" t="s">
        <v>1799</v>
      </c>
    </row>
    <row r="6" spans="1:61" x14ac:dyDescent="0.2">
      <c r="A6" s="86" t="s">
        <v>1756</v>
      </c>
      <c r="B6" s="86" t="s">
        <v>109</v>
      </c>
      <c r="C6" s="86" t="s">
        <v>1738</v>
      </c>
      <c r="D6" s="86" t="s">
        <v>1626</v>
      </c>
      <c r="E6" s="86" t="s">
        <v>1631</v>
      </c>
      <c r="H6" s="86" t="s">
        <v>1638</v>
      </c>
      <c r="I6" s="86" t="s">
        <v>1636</v>
      </c>
      <c r="J6" s="86" t="s">
        <v>1638</v>
      </c>
      <c r="L6" s="86" t="s">
        <v>1638</v>
      </c>
      <c r="O6" s="86" t="s">
        <v>1636</v>
      </c>
      <c r="R6" s="86" t="s">
        <v>1064</v>
      </c>
      <c r="S6" s="86" t="s">
        <v>1670</v>
      </c>
      <c r="T6" s="86" t="s">
        <v>1670</v>
      </c>
      <c r="V6" s="86" t="s">
        <v>32</v>
      </c>
      <c r="AD6" s="86" t="s">
        <v>675</v>
      </c>
      <c r="AI6" s="86" t="s">
        <v>231</v>
      </c>
      <c r="AL6" s="86" t="s">
        <v>677</v>
      </c>
      <c r="AM6" s="86" t="s">
        <v>677</v>
      </c>
      <c r="AN6" s="86" t="s">
        <v>677</v>
      </c>
      <c r="AO6" s="86" t="s">
        <v>677</v>
      </c>
      <c r="AV6" s="86" t="s">
        <v>677</v>
      </c>
      <c r="AZ6" s="86" t="s">
        <v>1026</v>
      </c>
      <c r="BC6" s="86" t="s">
        <v>1006</v>
      </c>
      <c r="BD6" s="86" t="s">
        <v>985</v>
      </c>
      <c r="BE6" s="86" t="s">
        <v>1659</v>
      </c>
    </row>
    <row r="7" spans="1:61" x14ac:dyDescent="0.2">
      <c r="C7" s="86" t="s">
        <v>216</v>
      </c>
      <c r="D7" s="86" t="s">
        <v>995</v>
      </c>
      <c r="E7" s="86" t="s">
        <v>1632</v>
      </c>
      <c r="H7" s="86" t="s">
        <v>110</v>
      </c>
      <c r="I7" s="86" t="s">
        <v>1638</v>
      </c>
      <c r="J7" s="86" t="s">
        <v>110</v>
      </c>
      <c r="O7" s="86" t="s">
        <v>1638</v>
      </c>
      <c r="R7" s="86" t="s">
        <v>1065</v>
      </c>
      <c r="AD7" s="86" t="s">
        <v>677</v>
      </c>
      <c r="AI7" s="86" t="s">
        <v>233</v>
      </c>
      <c r="AL7" s="86" t="s">
        <v>679</v>
      </c>
      <c r="AN7" s="86" t="s">
        <v>679</v>
      </c>
      <c r="AO7" s="86" t="s">
        <v>679</v>
      </c>
      <c r="BC7" s="86" t="s">
        <v>1796</v>
      </c>
      <c r="BD7" s="86" t="s">
        <v>538</v>
      </c>
      <c r="BE7" s="86" t="s">
        <v>1040</v>
      </c>
    </row>
    <row r="8" spans="1:61" x14ac:dyDescent="0.2">
      <c r="C8" s="86" t="s">
        <v>1741</v>
      </c>
      <c r="D8" s="86" t="s">
        <v>1632</v>
      </c>
      <c r="E8" s="86" t="s">
        <v>1633</v>
      </c>
      <c r="I8" s="86" t="s">
        <v>110</v>
      </c>
      <c r="O8" s="86" t="s">
        <v>110</v>
      </c>
      <c r="AD8" s="86" t="s">
        <v>679</v>
      </c>
      <c r="AI8" s="86" t="s">
        <v>236</v>
      </c>
      <c r="BC8" s="86" t="s">
        <v>1008</v>
      </c>
      <c r="BD8" s="86" t="s">
        <v>986</v>
      </c>
      <c r="BE8" s="86" t="s">
        <v>1661</v>
      </c>
    </row>
    <row r="9" spans="1:61" x14ac:dyDescent="0.2">
      <c r="C9" s="86" t="s">
        <v>296</v>
      </c>
      <c r="D9" s="86" t="s">
        <v>1633</v>
      </c>
      <c r="E9" s="86" t="s">
        <v>1636</v>
      </c>
      <c r="AI9" s="86" t="s">
        <v>237</v>
      </c>
      <c r="BC9" s="86" t="s">
        <v>997</v>
      </c>
      <c r="BD9" s="86" t="s">
        <v>988</v>
      </c>
    </row>
    <row r="10" spans="1:61" x14ac:dyDescent="0.2">
      <c r="C10" s="86" t="s">
        <v>1743</v>
      </c>
      <c r="D10" s="86" t="s">
        <v>1634</v>
      </c>
      <c r="E10" s="86" t="s">
        <v>1638</v>
      </c>
      <c r="AI10" s="86" t="s">
        <v>110</v>
      </c>
      <c r="BD10" s="86" t="s">
        <v>989</v>
      </c>
    </row>
    <row r="11" spans="1:61" x14ac:dyDescent="0.2">
      <c r="D11" s="86" t="s">
        <v>1636</v>
      </c>
      <c r="E11" s="86" t="s">
        <v>1641</v>
      </c>
      <c r="BD11" s="86" t="s">
        <v>990</v>
      </c>
    </row>
    <row r="12" spans="1:61" x14ac:dyDescent="0.2">
      <c r="D12" s="86" t="s">
        <v>1638</v>
      </c>
      <c r="BD12" s="86" t="s">
        <v>110</v>
      </c>
    </row>
    <row r="13" spans="1:61" x14ac:dyDescent="0.2">
      <c r="D13" s="86" t="s">
        <v>1642</v>
      </c>
      <c r="BD13" s="86" t="s">
        <v>992</v>
      </c>
    </row>
    <row r="14" spans="1:61" x14ac:dyDescent="0.2">
      <c r="D14" s="86" t="s">
        <v>110</v>
      </c>
      <c r="BD14" s="86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C120-8E82-44E2-B8B3-C74A6FAA3E7A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SUM(DatosViolenciaGénero!C63:C69)</f>
        <v>245</v>
      </c>
      <c r="D4" s="94">
        <f>SUM(DatosViolenciaGénero!D63:D69)</f>
        <v>84</v>
      </c>
    </row>
    <row r="5" spans="2:4" x14ac:dyDescent="0.2">
      <c r="B5" s="93" t="s">
        <v>1620</v>
      </c>
      <c r="C5" s="94">
        <f>SUM(DatosViolenciaGénero!C70:C73)</f>
        <v>65</v>
      </c>
      <c r="D5" s="94">
        <f>SUM(DatosViolenciaGénero!D70:D73)</f>
        <v>36</v>
      </c>
    </row>
    <row r="6" spans="2:4" ht="12.75" customHeight="1" x14ac:dyDescent="0.2">
      <c r="B6" s="93" t="s">
        <v>1666</v>
      </c>
      <c r="C6" s="94">
        <f>DatosViolenciaGénero!C74</f>
        <v>0</v>
      </c>
      <c r="D6" s="94">
        <f>DatosViolenciaGénero!D74</f>
        <v>0</v>
      </c>
    </row>
    <row r="7" spans="2:4" ht="12.75" customHeight="1" x14ac:dyDescent="0.2">
      <c r="B7" s="93" t="s">
        <v>1667</v>
      </c>
      <c r="C7" s="94">
        <f>SUM(DatosViolenciaGénero!C75:C77)</f>
        <v>2</v>
      </c>
      <c r="D7" s="94">
        <f>SUM(DatosViolenciaGénero!D75:D77)</f>
        <v>4</v>
      </c>
    </row>
    <row r="8" spans="2:4" ht="12.75" customHeight="1" x14ac:dyDescent="0.2">
      <c r="B8" s="93" t="s">
        <v>1668</v>
      </c>
      <c r="C8" s="94">
        <f>DatosViolenciaGénero!C81</f>
        <v>5</v>
      </c>
      <c r="D8" s="94">
        <f>DatosViolenciaGénero!D81</f>
        <v>2</v>
      </c>
    </row>
    <row r="9" spans="2:4" ht="12.75" customHeight="1" x14ac:dyDescent="0.2">
      <c r="B9" s="93" t="s">
        <v>1669</v>
      </c>
      <c r="C9" s="94">
        <f>DatosViolenciaGénero!C78</f>
        <v>0</v>
      </c>
      <c r="D9" s="94">
        <f>DatosViolenciaGénero!D78</f>
        <v>0</v>
      </c>
    </row>
    <row r="10" spans="2:4" ht="12.75" customHeight="1" x14ac:dyDescent="0.2">
      <c r="B10" s="93" t="s">
        <v>1670</v>
      </c>
      <c r="C10" s="94">
        <f>SUM(DatosViolenciaGénero!C79:C80)</f>
        <v>26</v>
      </c>
      <c r="D10" s="94">
        <f>SUM(DatosViolenciaGénero!D79:D80)</f>
        <v>17</v>
      </c>
    </row>
    <row r="14" spans="2:4" ht="12.95" customHeight="1" thickTop="1" thickBot="1" x14ac:dyDescent="0.25">
      <c r="B14" s="212" t="s">
        <v>1674</v>
      </c>
      <c r="C14" s="212"/>
    </row>
    <row r="15" spans="2:4" ht="13.5" thickTop="1" x14ac:dyDescent="0.2">
      <c r="B15" s="95" t="s">
        <v>1672</v>
      </c>
      <c r="C15" s="96">
        <f>DatosViolenciaGénero!C38</f>
        <v>57</v>
      </c>
    </row>
    <row r="16" spans="2:4" ht="13.5" thickBot="1" x14ac:dyDescent="0.25">
      <c r="B16" s="97" t="s">
        <v>1673</v>
      </c>
      <c r="C16" s="98">
        <f>DatosViolenciaGénero!C39</f>
        <v>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AA22-6258-48B5-A7DB-BA1F30B3312C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SUM(DatosViolenciaDoméstica!C48:C54)</f>
        <v>9</v>
      </c>
      <c r="D4" s="94">
        <f>SUM(DatosViolenciaDoméstica!D48:D54)</f>
        <v>9</v>
      </c>
    </row>
    <row r="5" spans="2:4" x14ac:dyDescent="0.2">
      <c r="B5" s="93" t="s">
        <v>1620</v>
      </c>
      <c r="C5" s="94">
        <f>SUM(DatosViolenciaDoméstica!C55:C58)</f>
        <v>8</v>
      </c>
      <c r="D5" s="94">
        <f>SUM(DatosViolenciaDoméstica!D55:D58)</f>
        <v>4</v>
      </c>
    </row>
    <row r="6" spans="2:4" ht="12.75" customHeight="1" x14ac:dyDescent="0.2">
      <c r="B6" s="93" t="s">
        <v>1666</v>
      </c>
      <c r="C6" s="94">
        <f>DatosViolenciaDoméstica!C59</f>
        <v>0</v>
      </c>
      <c r="D6" s="94">
        <f>DatosViolenciaDoméstica!D59</f>
        <v>0</v>
      </c>
    </row>
    <row r="7" spans="2:4" ht="12.75" customHeight="1" x14ac:dyDescent="0.2">
      <c r="B7" s="93" t="s">
        <v>1667</v>
      </c>
      <c r="C7" s="94">
        <f>SUM(DatosViolenciaDoméstica!C60:C62)</f>
        <v>0</v>
      </c>
      <c r="D7" s="94">
        <f>SUM(DatosViolenciaDoméstica!D60:D62)</f>
        <v>0</v>
      </c>
    </row>
    <row r="8" spans="2:4" ht="12.75" customHeight="1" x14ac:dyDescent="0.2">
      <c r="B8" s="93" t="s">
        <v>1668</v>
      </c>
      <c r="C8" s="94">
        <f>DatosViolenciaDoméstica!C66</f>
        <v>0</v>
      </c>
      <c r="D8" s="94">
        <f>DatosViolenciaDoméstica!D66</f>
        <v>0</v>
      </c>
    </row>
    <row r="9" spans="2:4" ht="12.75" customHeight="1" x14ac:dyDescent="0.2">
      <c r="B9" s="93" t="s">
        <v>1669</v>
      </c>
      <c r="C9" s="94">
        <f>DatosViolenciaDoméstica!C63</f>
        <v>0</v>
      </c>
      <c r="D9" s="94">
        <f>DatosViolenciaDoméstica!D63</f>
        <v>0</v>
      </c>
    </row>
    <row r="10" spans="2:4" ht="12.75" customHeight="1" x14ac:dyDescent="0.2">
      <c r="B10" s="93" t="s">
        <v>1670</v>
      </c>
      <c r="C10" s="94">
        <f>SUM(DatosViolenciaDoméstica!C64:C65)</f>
        <v>8</v>
      </c>
      <c r="D10" s="94">
        <f>SUM(DatosViolenciaDoméstica!D64:D65)</f>
        <v>4</v>
      </c>
    </row>
    <row r="14" spans="2:4" ht="12.95" customHeight="1" thickTop="1" thickBot="1" x14ac:dyDescent="0.25">
      <c r="B14" s="212" t="s">
        <v>1671</v>
      </c>
      <c r="C14" s="212"/>
    </row>
    <row r="15" spans="2:4" ht="13.5" thickTop="1" x14ac:dyDescent="0.2">
      <c r="B15" s="95" t="s">
        <v>1672</v>
      </c>
      <c r="C15" s="96">
        <f>DatosViolenciaDoméstica!C33</f>
        <v>10</v>
      </c>
    </row>
    <row r="16" spans="2:4" ht="13.5" thickBot="1" x14ac:dyDescent="0.25">
      <c r="B16" s="97" t="s">
        <v>1673</v>
      </c>
      <c r="C16" s="98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E973E-8403-428E-B5B4-F31B789CE6DA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6" customWidth="1"/>
    <col min="2" max="2" width="20.85546875" style="86" customWidth="1"/>
    <col min="3" max="3" width="44" style="86" customWidth="1"/>
    <col min="4" max="4" width="6.28515625" style="86" customWidth="1"/>
    <col min="5" max="16384" width="11.42578125" style="86"/>
  </cols>
  <sheetData>
    <row r="3" spans="2:3" ht="12.95" customHeight="1" x14ac:dyDescent="0.2">
      <c r="B3" s="213" t="s">
        <v>1655</v>
      </c>
      <c r="C3" s="213"/>
    </row>
    <row r="4" spans="2:3" x14ac:dyDescent="0.2">
      <c r="B4" s="87" t="s">
        <v>1656</v>
      </c>
      <c r="C4" s="88">
        <f>DatosMenores!C69</f>
        <v>48</v>
      </c>
    </row>
    <row r="5" spans="2:3" x14ac:dyDescent="0.2">
      <c r="B5" s="87" t="s">
        <v>1657</v>
      </c>
      <c r="C5" s="89">
        <f>DatosMenores!C70</f>
        <v>17</v>
      </c>
    </row>
    <row r="6" spans="2:3" x14ac:dyDescent="0.2">
      <c r="B6" s="87" t="s">
        <v>1658</v>
      </c>
      <c r="C6" s="89">
        <f>DatosMenores!C71</f>
        <v>2</v>
      </c>
    </row>
    <row r="7" spans="2:3" ht="25.5" x14ac:dyDescent="0.2">
      <c r="B7" s="87" t="s">
        <v>1659</v>
      </c>
      <c r="C7" s="89">
        <f>DatosMenores!C74</f>
        <v>11</v>
      </c>
    </row>
    <row r="8" spans="2:3" ht="25.5" x14ac:dyDescent="0.2">
      <c r="B8" s="87" t="s">
        <v>1040</v>
      </c>
      <c r="C8" s="89">
        <f>DatosMenores!C75</f>
        <v>9</v>
      </c>
    </row>
    <row r="9" spans="2:3" ht="25.5" x14ac:dyDescent="0.2">
      <c r="B9" s="87" t="s">
        <v>1660</v>
      </c>
      <c r="C9" s="89">
        <f>DatosMenores!C76</f>
        <v>0</v>
      </c>
    </row>
    <row r="10" spans="2:3" ht="25.5" x14ac:dyDescent="0.2">
      <c r="B10" s="87" t="s">
        <v>272</v>
      </c>
      <c r="C10" s="89">
        <f>DatosMenores!C78</f>
        <v>0</v>
      </c>
    </row>
    <row r="11" spans="2:3" x14ac:dyDescent="0.2">
      <c r="B11" s="87" t="s">
        <v>1661</v>
      </c>
      <c r="C11" s="89">
        <f>DatosMenores!C77</f>
        <v>16</v>
      </c>
    </row>
    <row r="12" spans="2:3" x14ac:dyDescent="0.2">
      <c r="B12" s="87" t="s">
        <v>1662</v>
      </c>
      <c r="C12" s="89">
        <f>DatosMenores!C79</f>
        <v>0</v>
      </c>
    </row>
    <row r="13" spans="2:3" ht="25.5" x14ac:dyDescent="0.2">
      <c r="B13" s="87" t="s">
        <v>1663</v>
      </c>
      <c r="C13" s="89">
        <f>DatosMenores!C72</f>
        <v>0</v>
      </c>
    </row>
    <row r="14" spans="2:3" ht="25.5" x14ac:dyDescent="0.2">
      <c r="B14" s="87" t="s">
        <v>1664</v>
      </c>
      <c r="C14" s="89">
        <f>DatosMenores!C73</f>
        <v>53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85B5-41F7-4BC8-9D57-7CFE0DD958FB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8" customWidth="1"/>
    <col min="2" max="4" width="13.85546875" style="58" customWidth="1"/>
    <col min="5" max="6" width="15" style="58" customWidth="1"/>
    <col min="7" max="13" width="13.85546875" style="58" customWidth="1"/>
    <col min="14" max="16384" width="11.42578125" style="58"/>
  </cols>
  <sheetData>
    <row r="2" spans="2:13" s="54" customFormat="1" ht="15.75" x14ac:dyDescent="0.25">
      <c r="B2" s="54" t="s">
        <v>1607</v>
      </c>
    </row>
    <row r="4" spans="2:13" ht="39" thickBot="1" x14ac:dyDescent="0.25">
      <c r="B4" s="55" t="s">
        <v>325</v>
      </c>
      <c r="C4" s="56" t="s">
        <v>1608</v>
      </c>
      <c r="D4" s="56" t="s">
        <v>1609</v>
      </c>
      <c r="E4" s="56" t="s">
        <v>1610</v>
      </c>
      <c r="F4" s="56" t="s">
        <v>1611</v>
      </c>
      <c r="G4" s="56" t="s">
        <v>1612</v>
      </c>
      <c r="H4" s="56" t="s">
        <v>1613</v>
      </c>
      <c r="I4" s="56" t="s">
        <v>1614</v>
      </c>
      <c r="J4" s="56" t="s">
        <v>1615</v>
      </c>
      <c r="K4" s="56" t="s">
        <v>336</v>
      </c>
      <c r="L4" s="56" t="s">
        <v>1616</v>
      </c>
      <c r="M4" s="57" t="s">
        <v>338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1617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325</v>
      </c>
      <c r="E10" s="68" t="s">
        <v>1610</v>
      </c>
      <c r="F10" s="68" t="s">
        <v>1611</v>
      </c>
      <c r="G10" s="68" t="s">
        <v>1612</v>
      </c>
      <c r="H10" s="68" t="s">
        <v>1613</v>
      </c>
      <c r="I10" s="68" t="s">
        <v>1614</v>
      </c>
      <c r="J10" s="68" t="s">
        <v>1615</v>
      </c>
      <c r="K10" s="68" t="s">
        <v>1616</v>
      </c>
      <c r="L10" s="69" t="s">
        <v>338</v>
      </c>
      <c r="M10" s="70"/>
    </row>
    <row r="11" spans="2:13" ht="13.15" customHeight="1" x14ac:dyDescent="0.2">
      <c r="B11" s="214" t="s">
        <v>1618</v>
      </c>
      <c r="C11" s="214"/>
      <c r="D11" s="71">
        <f>DatosDelitos!C5+DatosDelitos!C13-DatosDelitos!C17</f>
        <v>1767</v>
      </c>
      <c r="E11" s="72">
        <f>DatosDelitos!H5+DatosDelitos!H13-DatosDelitos!H17</f>
        <v>91</v>
      </c>
      <c r="F11" s="72">
        <f>DatosDelitos!I5+DatosDelitos!I13-DatosDelitos!I17</f>
        <v>90</v>
      </c>
      <c r="G11" s="72">
        <f>DatosDelitos!J5+DatosDelitos!J13-DatosDelitos!J17</f>
        <v>0</v>
      </c>
      <c r="H11" s="73">
        <f>DatosDelitos!K5+DatosDelitos!K13-DatosDelitos!K17</f>
        <v>2</v>
      </c>
      <c r="I11" s="73">
        <f>DatosDelitos!L5+DatosDelitos!L13-DatosDelitos!L17</f>
        <v>2</v>
      </c>
      <c r="J11" s="73">
        <f>DatosDelitos!M5+DatosDelitos!M13-DatosDelitos!M17</f>
        <v>1</v>
      </c>
      <c r="K11" s="73">
        <f>DatosDelitos!O5+DatosDelitos!O13-DatosDelitos!O17</f>
        <v>6</v>
      </c>
      <c r="L11" s="74">
        <f>DatosDelitos!P5+DatosDelitos!P13-DatosDelitos!P17</f>
        <v>132</v>
      </c>
    </row>
    <row r="12" spans="2:13" ht="13.15" customHeight="1" x14ac:dyDescent="0.2">
      <c r="B12" s="215" t="s">
        <v>310</v>
      </c>
      <c r="C12" s="215"/>
      <c r="D12" s="75">
        <f>DatosDelitos!C10</f>
        <v>0</v>
      </c>
      <c r="E12" s="76">
        <f>DatosDelitos!H10</f>
        <v>0</v>
      </c>
      <c r="F12" s="76">
        <f>DatosDelitos!I10</f>
        <v>0</v>
      </c>
      <c r="G12" s="76">
        <f>DatosDelitos!J10</f>
        <v>0</v>
      </c>
      <c r="H12" s="76">
        <f>DatosDelitos!K10</f>
        <v>0</v>
      </c>
      <c r="I12" s="76">
        <f>DatosDelitos!L10</f>
        <v>0</v>
      </c>
      <c r="J12" s="76">
        <f>DatosDelitos!M10</f>
        <v>0</v>
      </c>
      <c r="K12" s="76">
        <f>DatosDelitos!O10</f>
        <v>0</v>
      </c>
      <c r="L12" s="77">
        <f>DatosDelitos!P10</f>
        <v>0</v>
      </c>
    </row>
    <row r="13" spans="2:13" ht="13.15" customHeight="1" x14ac:dyDescent="0.2">
      <c r="B13" s="215" t="s">
        <v>367</v>
      </c>
      <c r="C13" s="215"/>
      <c r="D13" s="75">
        <f>DatosDelitos!C20</f>
        <v>3</v>
      </c>
      <c r="E13" s="76">
        <f>DatosDelitos!H20</f>
        <v>0</v>
      </c>
      <c r="F13" s="76">
        <f>DatosDelitos!I20</f>
        <v>0</v>
      </c>
      <c r="G13" s="76">
        <f>DatosDelitos!J20</f>
        <v>0</v>
      </c>
      <c r="H13" s="76">
        <f>DatosDelitos!K20</f>
        <v>0</v>
      </c>
      <c r="I13" s="76">
        <f>DatosDelitos!L20</f>
        <v>0</v>
      </c>
      <c r="J13" s="76">
        <f>DatosDelitos!M20</f>
        <v>0</v>
      </c>
      <c r="K13" s="76">
        <f>DatosDelitos!O20</f>
        <v>0</v>
      </c>
      <c r="L13" s="77">
        <f>DatosDelitos!P20</f>
        <v>0</v>
      </c>
    </row>
    <row r="14" spans="2:13" ht="13.15" customHeight="1" x14ac:dyDescent="0.2">
      <c r="B14" s="215" t="s">
        <v>372</v>
      </c>
      <c r="C14" s="215"/>
      <c r="D14" s="75">
        <f>DatosDelitos!C23</f>
        <v>0</v>
      </c>
      <c r="E14" s="76">
        <f>DatosDelitos!H23</f>
        <v>0</v>
      </c>
      <c r="F14" s="76">
        <f>DatosDelitos!I23</f>
        <v>0</v>
      </c>
      <c r="G14" s="76">
        <f>DatosDelitos!J23</f>
        <v>0</v>
      </c>
      <c r="H14" s="76">
        <f>DatosDelitos!K23</f>
        <v>0</v>
      </c>
      <c r="I14" s="76">
        <f>DatosDelitos!L23</f>
        <v>0</v>
      </c>
      <c r="J14" s="76">
        <f>DatosDelitos!M23</f>
        <v>0</v>
      </c>
      <c r="K14" s="76">
        <f>DatosDelitos!O23</f>
        <v>0</v>
      </c>
      <c r="L14" s="77">
        <f>DatosDelitos!P23</f>
        <v>0</v>
      </c>
    </row>
    <row r="15" spans="2:13" ht="13.15" customHeight="1" x14ac:dyDescent="0.2">
      <c r="B15" s="215" t="s">
        <v>1619</v>
      </c>
      <c r="C15" s="215"/>
      <c r="D15" s="75">
        <f>DatosDelitos!C17+DatosDelitos!C44</f>
        <v>381</v>
      </c>
      <c r="E15" s="76">
        <f>DatosDelitos!H17+DatosDelitos!H44</f>
        <v>107</v>
      </c>
      <c r="F15" s="76">
        <f>DatosDelitos!I16+DatosDelitos!I44</f>
        <v>23</v>
      </c>
      <c r="G15" s="76">
        <f>DatosDelitos!J17+DatosDelitos!J44</f>
        <v>2</v>
      </c>
      <c r="H15" s="76">
        <f>DatosDelitos!K17+DatosDelitos!K44</f>
        <v>0</v>
      </c>
      <c r="I15" s="76">
        <f>DatosDelitos!L17+DatosDelitos!L44</f>
        <v>0</v>
      </c>
      <c r="J15" s="76">
        <f>DatosDelitos!M17+DatosDelitos!M44</f>
        <v>0</v>
      </c>
      <c r="K15" s="76">
        <f>DatosDelitos!O17+DatosDelitos!O44</f>
        <v>4</v>
      </c>
      <c r="L15" s="77">
        <f>DatosDelitos!P17+DatosDelitos!P44</f>
        <v>57</v>
      </c>
    </row>
    <row r="16" spans="2:13" ht="13.15" customHeight="1" x14ac:dyDescent="0.2">
      <c r="B16" s="215" t="s">
        <v>1620</v>
      </c>
      <c r="C16" s="215"/>
      <c r="D16" s="75">
        <f>DatosDelitos!C30</f>
        <v>504</v>
      </c>
      <c r="E16" s="76">
        <f>DatosDelitos!H30</f>
        <v>43</v>
      </c>
      <c r="F16" s="76">
        <f>DatosDelitos!I30</f>
        <v>47</v>
      </c>
      <c r="G16" s="76">
        <f>DatosDelitos!J30</f>
        <v>0</v>
      </c>
      <c r="H16" s="76">
        <f>DatosDelitos!K30</f>
        <v>0</v>
      </c>
      <c r="I16" s="76">
        <f>DatosDelitos!L30</f>
        <v>0</v>
      </c>
      <c r="J16" s="76">
        <f>DatosDelitos!M30</f>
        <v>0</v>
      </c>
      <c r="K16" s="76">
        <f>DatosDelitos!O30</f>
        <v>0</v>
      </c>
      <c r="L16" s="77">
        <f>DatosDelitos!P30</f>
        <v>46</v>
      </c>
    </row>
    <row r="17" spans="2:12" ht="13.15" customHeight="1" x14ac:dyDescent="0.2">
      <c r="B17" s="216" t="s">
        <v>1621</v>
      </c>
      <c r="C17" s="216"/>
      <c r="D17" s="75">
        <f>DatosDelitos!C42-DatosDelitos!C44</f>
        <v>14</v>
      </c>
      <c r="E17" s="76">
        <f>DatosDelitos!H42-DatosDelitos!H44</f>
        <v>1</v>
      </c>
      <c r="F17" s="76">
        <f>DatosDelitos!I42-DatosDelitos!I44</f>
        <v>0</v>
      </c>
      <c r="G17" s="76">
        <f>DatosDelitos!J42-DatosDelitos!J44</f>
        <v>0</v>
      </c>
      <c r="H17" s="76">
        <f>DatosDelitos!K42-DatosDelitos!K44</f>
        <v>0</v>
      </c>
      <c r="I17" s="76">
        <f>DatosDelitos!L42-DatosDelitos!L44</f>
        <v>0</v>
      </c>
      <c r="J17" s="76">
        <f>DatosDelitos!M42-DatosDelitos!M44</f>
        <v>0</v>
      </c>
      <c r="K17" s="76">
        <f>DatosDelitos!O42-DatosDelitos!O44</f>
        <v>0</v>
      </c>
      <c r="L17" s="77">
        <f>DatosDelitos!P42-DatosDelitos!P44</f>
        <v>1</v>
      </c>
    </row>
    <row r="18" spans="2:12" ht="13.15" customHeight="1" x14ac:dyDescent="0.2">
      <c r="B18" s="215" t="s">
        <v>1622</v>
      </c>
      <c r="C18" s="215"/>
      <c r="D18" s="75">
        <f>DatosDelitos!C50</f>
        <v>166</v>
      </c>
      <c r="E18" s="76">
        <f>DatosDelitos!H50</f>
        <v>29</v>
      </c>
      <c r="F18" s="76">
        <f>DatosDelitos!I50</f>
        <v>18</v>
      </c>
      <c r="G18" s="76">
        <f>DatosDelitos!J50</f>
        <v>7</v>
      </c>
      <c r="H18" s="76">
        <f>DatosDelitos!K50</f>
        <v>5</v>
      </c>
      <c r="I18" s="76">
        <f>DatosDelitos!L50</f>
        <v>0</v>
      </c>
      <c r="J18" s="76">
        <f>DatosDelitos!M50</f>
        <v>0</v>
      </c>
      <c r="K18" s="76">
        <f>DatosDelitos!O50</f>
        <v>5</v>
      </c>
      <c r="L18" s="77">
        <f>DatosDelitos!P50</f>
        <v>30</v>
      </c>
    </row>
    <row r="19" spans="2:12" ht="13.15" customHeight="1" x14ac:dyDescent="0.2">
      <c r="B19" s="215" t="s">
        <v>1623</v>
      </c>
      <c r="C19" s="215"/>
      <c r="D19" s="75">
        <f>DatosDelitos!C72</f>
        <v>0</v>
      </c>
      <c r="E19" s="76">
        <f>DatosDelitos!H72</f>
        <v>0</v>
      </c>
      <c r="F19" s="76">
        <f>DatosDelitos!I72</f>
        <v>0</v>
      </c>
      <c r="G19" s="76">
        <f>DatosDelitos!J72</f>
        <v>0</v>
      </c>
      <c r="H19" s="76">
        <f>DatosDelitos!K72</f>
        <v>0</v>
      </c>
      <c r="I19" s="76">
        <f>DatosDelitos!L72</f>
        <v>0</v>
      </c>
      <c r="J19" s="76">
        <f>DatosDelitos!M72</f>
        <v>0</v>
      </c>
      <c r="K19" s="76">
        <f>DatosDelitos!O72</f>
        <v>0</v>
      </c>
      <c r="L19" s="77">
        <f>DatosDelitos!P72</f>
        <v>0</v>
      </c>
    </row>
    <row r="20" spans="2:12" ht="27" customHeight="1" x14ac:dyDescent="0.2">
      <c r="B20" s="215" t="s">
        <v>1624</v>
      </c>
      <c r="C20" s="215"/>
      <c r="D20" s="75">
        <f>DatosDelitos!C74</f>
        <v>35</v>
      </c>
      <c r="E20" s="76">
        <f>DatosDelitos!H74</f>
        <v>1</v>
      </c>
      <c r="F20" s="76">
        <f>DatosDelitos!I74</f>
        <v>4</v>
      </c>
      <c r="G20" s="76">
        <f>DatosDelitos!J74</f>
        <v>0</v>
      </c>
      <c r="H20" s="76">
        <f>DatosDelitos!K74</f>
        <v>0</v>
      </c>
      <c r="I20" s="76">
        <f>DatosDelitos!L74</f>
        <v>0</v>
      </c>
      <c r="J20" s="76">
        <f>DatosDelitos!M74</f>
        <v>0</v>
      </c>
      <c r="K20" s="76">
        <f>DatosDelitos!O74</f>
        <v>0</v>
      </c>
      <c r="L20" s="77">
        <f>DatosDelitos!P74</f>
        <v>2</v>
      </c>
    </row>
    <row r="21" spans="2:12" ht="13.15" customHeight="1" x14ac:dyDescent="0.2">
      <c r="B21" s="216" t="s">
        <v>1625</v>
      </c>
      <c r="C21" s="216"/>
      <c r="D21" s="75">
        <f>DatosDelitos!C82</f>
        <v>46</v>
      </c>
      <c r="E21" s="76">
        <f>DatosDelitos!H82</f>
        <v>5</v>
      </c>
      <c r="F21" s="76">
        <f>DatosDelitos!I82</f>
        <v>4</v>
      </c>
      <c r="G21" s="76">
        <f>DatosDelitos!J82</f>
        <v>0</v>
      </c>
      <c r="H21" s="76">
        <f>DatosDelitos!K82</f>
        <v>0</v>
      </c>
      <c r="I21" s="76">
        <f>DatosDelitos!L82</f>
        <v>0</v>
      </c>
      <c r="J21" s="76">
        <f>DatosDelitos!M82</f>
        <v>0</v>
      </c>
      <c r="K21" s="76">
        <f>DatosDelitos!O82</f>
        <v>0</v>
      </c>
      <c r="L21" s="77">
        <f>DatosDelitos!P82</f>
        <v>7</v>
      </c>
    </row>
    <row r="22" spans="2:12" ht="13.15" customHeight="1" x14ac:dyDescent="0.2">
      <c r="B22" s="215" t="s">
        <v>1626</v>
      </c>
      <c r="C22" s="215"/>
      <c r="D22" s="75">
        <f>DatosDelitos!C85</f>
        <v>148</v>
      </c>
      <c r="E22" s="76">
        <f>DatosDelitos!H85</f>
        <v>35</v>
      </c>
      <c r="F22" s="76">
        <f>DatosDelitos!I85</f>
        <v>21</v>
      </c>
      <c r="G22" s="76">
        <f>DatosDelitos!J85</f>
        <v>0</v>
      </c>
      <c r="H22" s="76">
        <f>DatosDelitos!K85</f>
        <v>1</v>
      </c>
      <c r="I22" s="76">
        <f>DatosDelitos!L85</f>
        <v>0</v>
      </c>
      <c r="J22" s="76">
        <f>DatosDelitos!M85</f>
        <v>0</v>
      </c>
      <c r="K22" s="76">
        <f>DatosDelitos!O85</f>
        <v>0</v>
      </c>
      <c r="L22" s="77">
        <f>DatosDelitos!P85</f>
        <v>24</v>
      </c>
    </row>
    <row r="23" spans="2:12" ht="13.15" customHeight="1" x14ac:dyDescent="0.2">
      <c r="B23" s="215" t="s">
        <v>995</v>
      </c>
      <c r="C23" s="215"/>
      <c r="D23" s="75">
        <f>DatosDelitos!C97</f>
        <v>2271</v>
      </c>
      <c r="E23" s="76">
        <f>DatosDelitos!H97</f>
        <v>332</v>
      </c>
      <c r="F23" s="76">
        <f>DatosDelitos!I97</f>
        <v>252</v>
      </c>
      <c r="G23" s="76">
        <f>DatosDelitos!J97</f>
        <v>0</v>
      </c>
      <c r="H23" s="76">
        <f>DatosDelitos!K97</f>
        <v>0</v>
      </c>
      <c r="I23" s="76">
        <f>DatosDelitos!L97</f>
        <v>1</v>
      </c>
      <c r="J23" s="76">
        <f>DatosDelitos!M97</f>
        <v>0</v>
      </c>
      <c r="K23" s="76">
        <f>DatosDelitos!O97</f>
        <v>27</v>
      </c>
      <c r="L23" s="77">
        <f>DatosDelitos!P97</f>
        <v>306</v>
      </c>
    </row>
    <row r="24" spans="2:12" ht="27" customHeight="1" x14ac:dyDescent="0.2">
      <c r="B24" s="215" t="s">
        <v>1627</v>
      </c>
      <c r="C24" s="215"/>
      <c r="D24" s="75">
        <f>DatosDelitos!C131</f>
        <v>3</v>
      </c>
      <c r="E24" s="76">
        <f>DatosDelitos!H131</f>
        <v>0</v>
      </c>
      <c r="F24" s="76">
        <f>DatosDelitos!I131</f>
        <v>0</v>
      </c>
      <c r="G24" s="76">
        <f>DatosDelitos!J131</f>
        <v>0</v>
      </c>
      <c r="H24" s="76">
        <f>DatosDelitos!K131</f>
        <v>0</v>
      </c>
      <c r="I24" s="76">
        <f>DatosDelitos!L131</f>
        <v>0</v>
      </c>
      <c r="J24" s="76">
        <f>DatosDelitos!M131</f>
        <v>0</v>
      </c>
      <c r="K24" s="76">
        <f>DatosDelitos!O131</f>
        <v>0</v>
      </c>
      <c r="L24" s="77">
        <f>DatosDelitos!P131</f>
        <v>1</v>
      </c>
    </row>
    <row r="25" spans="2:12" ht="13.15" customHeight="1" x14ac:dyDescent="0.2">
      <c r="B25" s="215" t="s">
        <v>1628</v>
      </c>
      <c r="C25" s="215"/>
      <c r="D25" s="75">
        <f>DatosDelitos!C137</f>
        <v>5</v>
      </c>
      <c r="E25" s="76">
        <f>DatosDelitos!H137</f>
        <v>3</v>
      </c>
      <c r="F25" s="76">
        <f>DatosDelitos!I137</f>
        <v>1</v>
      </c>
      <c r="G25" s="76">
        <f>DatosDelitos!J137</f>
        <v>0</v>
      </c>
      <c r="H25" s="76">
        <f>DatosDelitos!K137</f>
        <v>0</v>
      </c>
      <c r="I25" s="76">
        <f>DatosDelitos!L137</f>
        <v>0</v>
      </c>
      <c r="J25" s="76">
        <f>DatosDelitos!M137</f>
        <v>0</v>
      </c>
      <c r="K25" s="76">
        <f>DatosDelitos!O137</f>
        <v>0</v>
      </c>
      <c r="L25" s="77">
        <f>DatosDelitos!P137</f>
        <v>1</v>
      </c>
    </row>
    <row r="26" spans="2:12" ht="13.15" customHeight="1" x14ac:dyDescent="0.2">
      <c r="B26" s="216" t="s">
        <v>1629</v>
      </c>
      <c r="C26" s="216"/>
      <c r="D26" s="75">
        <f>DatosDelitos!C144</f>
        <v>1</v>
      </c>
      <c r="E26" s="76">
        <f>DatosDelitos!H144</f>
        <v>0</v>
      </c>
      <c r="F26" s="76">
        <f>DatosDelitos!I144</f>
        <v>0</v>
      </c>
      <c r="G26" s="76">
        <f>DatosDelitos!J144</f>
        <v>0</v>
      </c>
      <c r="H26" s="76">
        <f>DatosDelitos!K144</f>
        <v>0</v>
      </c>
      <c r="I26" s="76">
        <f>DatosDelitos!L144</f>
        <v>0</v>
      </c>
      <c r="J26" s="76">
        <f>DatosDelitos!M144</f>
        <v>0</v>
      </c>
      <c r="K26" s="76">
        <f>DatosDelitos!O144</f>
        <v>0</v>
      </c>
      <c r="L26" s="77">
        <f>DatosDelitos!P144</f>
        <v>0</v>
      </c>
    </row>
    <row r="27" spans="2:12" ht="38.25" customHeight="1" x14ac:dyDescent="0.2">
      <c r="B27" s="215" t="s">
        <v>1630</v>
      </c>
      <c r="C27" s="215"/>
      <c r="D27" s="75">
        <f>DatosDelitos!C147</f>
        <v>10</v>
      </c>
      <c r="E27" s="76">
        <f>DatosDelitos!H147</f>
        <v>5</v>
      </c>
      <c r="F27" s="76">
        <f>DatosDelitos!I147</f>
        <v>4</v>
      </c>
      <c r="G27" s="76">
        <f>DatosDelitos!J147</f>
        <v>0</v>
      </c>
      <c r="H27" s="76">
        <f>DatosDelitos!K147</f>
        <v>0</v>
      </c>
      <c r="I27" s="76">
        <f>DatosDelitos!L147</f>
        <v>0</v>
      </c>
      <c r="J27" s="76">
        <f>DatosDelitos!M147</f>
        <v>0</v>
      </c>
      <c r="K27" s="76">
        <f>DatosDelitos!O147</f>
        <v>0</v>
      </c>
      <c r="L27" s="77">
        <f>DatosDelitos!P147</f>
        <v>4</v>
      </c>
    </row>
    <row r="28" spans="2:12" ht="13.15" customHeight="1" x14ac:dyDescent="0.2">
      <c r="B28" s="215" t="s">
        <v>1631</v>
      </c>
      <c r="C28" s="215"/>
      <c r="D28" s="75">
        <f>DatosDelitos!C156+SUM(DatosDelitos!C167:C172)</f>
        <v>53</v>
      </c>
      <c r="E28" s="76">
        <f>DatosDelitos!H156+SUM(DatosDelitos!H167:H172)</f>
        <v>10</v>
      </c>
      <c r="F28" s="76">
        <f>DatosDelitos!I156+SUM(DatosDelitos!I167:I172)</f>
        <v>1</v>
      </c>
      <c r="G28" s="76">
        <f>DatosDelitos!J156+SUM(DatosDelitos!J167:J172)</f>
        <v>0</v>
      </c>
      <c r="H28" s="76">
        <f>DatosDelitos!K156+SUM(DatosDelitos!K167:K172)</f>
        <v>0</v>
      </c>
      <c r="I28" s="76">
        <f>DatosDelitos!L156+SUM(DatosDelitos!L167:L172)</f>
        <v>0</v>
      </c>
      <c r="J28" s="76">
        <f>DatosDelitos!M156+SUM(DatosDelitos!M167:M172)</f>
        <v>0</v>
      </c>
      <c r="K28" s="76">
        <f>DatosDelitos!O156+SUM(DatosDelitos!O167:O172)</f>
        <v>2</v>
      </c>
      <c r="L28" s="76">
        <f>DatosDelitos!P156+SUM(DatosDelitos!P167:Q172)</f>
        <v>1</v>
      </c>
    </row>
    <row r="29" spans="2:12" ht="13.15" customHeight="1" x14ac:dyDescent="0.2">
      <c r="B29" s="215" t="s">
        <v>1632</v>
      </c>
      <c r="C29" s="215"/>
      <c r="D29" s="75">
        <f>SUM(DatosDelitos!C173:C177)</f>
        <v>109</v>
      </c>
      <c r="E29" s="76">
        <f>SUM(DatosDelitos!H173:H177)</f>
        <v>39</v>
      </c>
      <c r="F29" s="76">
        <f>SUM(DatosDelitos!I173:I177)</f>
        <v>37</v>
      </c>
      <c r="G29" s="76">
        <f>SUM(DatosDelitos!J173:J177)</f>
        <v>0</v>
      </c>
      <c r="H29" s="76">
        <f>SUM(DatosDelitos!K173:K177)</f>
        <v>0</v>
      </c>
      <c r="I29" s="76">
        <f>SUM(DatosDelitos!L173:L177)</f>
        <v>0</v>
      </c>
      <c r="J29" s="76">
        <f>SUM(DatosDelitos!M173:M177)</f>
        <v>0</v>
      </c>
      <c r="K29" s="76">
        <f>SUM(DatosDelitos!O173:O177)</f>
        <v>8</v>
      </c>
      <c r="L29" s="76">
        <f>SUM(DatosDelitos!P173:P177)</f>
        <v>41</v>
      </c>
    </row>
    <row r="30" spans="2:12" ht="13.15" customHeight="1" x14ac:dyDescent="0.2">
      <c r="B30" s="215" t="s">
        <v>1633</v>
      </c>
      <c r="C30" s="215"/>
      <c r="D30" s="75">
        <f>DatosDelitos!C178</f>
        <v>304</v>
      </c>
      <c r="E30" s="76">
        <f>DatosDelitos!H178</f>
        <v>75</v>
      </c>
      <c r="F30" s="76">
        <f>DatosDelitos!I178</f>
        <v>72</v>
      </c>
      <c r="G30" s="76">
        <f>DatosDelitos!J178</f>
        <v>0</v>
      </c>
      <c r="H30" s="76">
        <f>DatosDelitos!K178</f>
        <v>1</v>
      </c>
      <c r="I30" s="76">
        <f>DatosDelitos!L178</f>
        <v>0</v>
      </c>
      <c r="J30" s="76">
        <f>DatosDelitos!M178</f>
        <v>0</v>
      </c>
      <c r="K30" s="76">
        <f>DatosDelitos!O178</f>
        <v>1</v>
      </c>
      <c r="L30" s="76">
        <f>DatosDelitos!P178</f>
        <v>484</v>
      </c>
    </row>
    <row r="31" spans="2:12" ht="13.15" customHeight="1" x14ac:dyDescent="0.2">
      <c r="B31" s="215" t="s">
        <v>1634</v>
      </c>
      <c r="C31" s="215"/>
      <c r="D31" s="75">
        <f>DatosDelitos!C186</f>
        <v>140</v>
      </c>
      <c r="E31" s="76">
        <f>DatosDelitos!H186</f>
        <v>31</v>
      </c>
      <c r="F31" s="76">
        <f>DatosDelitos!I186</f>
        <v>20</v>
      </c>
      <c r="G31" s="76">
        <f>DatosDelitos!J186</f>
        <v>1</v>
      </c>
      <c r="H31" s="76">
        <f>DatosDelitos!K186</f>
        <v>0</v>
      </c>
      <c r="I31" s="76">
        <f>DatosDelitos!L186</f>
        <v>0</v>
      </c>
      <c r="J31" s="76">
        <f>DatosDelitos!M186</f>
        <v>0</v>
      </c>
      <c r="K31" s="76">
        <f>DatosDelitos!O186</f>
        <v>0</v>
      </c>
      <c r="L31" s="76">
        <f>DatosDelitos!P186</f>
        <v>27</v>
      </c>
    </row>
    <row r="32" spans="2:12" ht="13.15" customHeight="1" x14ac:dyDescent="0.2">
      <c r="B32" s="215" t="s">
        <v>1635</v>
      </c>
      <c r="C32" s="215"/>
      <c r="D32" s="75">
        <f>DatosDelitos!C201</f>
        <v>13</v>
      </c>
      <c r="E32" s="76">
        <f>DatosDelitos!H201</f>
        <v>4</v>
      </c>
      <c r="F32" s="76">
        <f>DatosDelitos!I201</f>
        <v>4</v>
      </c>
      <c r="G32" s="76">
        <f>DatosDelitos!J201</f>
        <v>0</v>
      </c>
      <c r="H32" s="76">
        <f>DatosDelitos!K201</f>
        <v>0</v>
      </c>
      <c r="I32" s="76">
        <f>DatosDelitos!L201</f>
        <v>0</v>
      </c>
      <c r="J32" s="76">
        <f>DatosDelitos!M201</f>
        <v>0</v>
      </c>
      <c r="K32" s="76">
        <f>DatosDelitos!O201</f>
        <v>0</v>
      </c>
      <c r="L32" s="76">
        <f>DatosDelitos!P201</f>
        <v>18</v>
      </c>
    </row>
    <row r="33" spans="2:13" ht="13.15" customHeight="1" x14ac:dyDescent="0.2">
      <c r="B33" s="215" t="s">
        <v>1636</v>
      </c>
      <c r="C33" s="215"/>
      <c r="D33" s="75">
        <f>DatosDelitos!C223</f>
        <v>296</v>
      </c>
      <c r="E33" s="76">
        <f>DatosDelitos!H223</f>
        <v>89</v>
      </c>
      <c r="F33" s="76">
        <f>DatosDelitos!I223</f>
        <v>63</v>
      </c>
      <c r="G33" s="76">
        <f>DatosDelitos!J223</f>
        <v>0</v>
      </c>
      <c r="H33" s="76">
        <f>DatosDelitos!K223</f>
        <v>0</v>
      </c>
      <c r="I33" s="76">
        <f>DatosDelitos!L223</f>
        <v>0</v>
      </c>
      <c r="J33" s="76">
        <f>DatosDelitos!M223</f>
        <v>0</v>
      </c>
      <c r="K33" s="76">
        <f>DatosDelitos!O223</f>
        <v>1</v>
      </c>
      <c r="L33" s="76">
        <f>DatosDelitos!P223</f>
        <v>114</v>
      </c>
    </row>
    <row r="34" spans="2:13" ht="13.15" customHeight="1" x14ac:dyDescent="0.2">
      <c r="B34" s="215" t="s">
        <v>1637</v>
      </c>
      <c r="C34" s="215"/>
      <c r="D34" s="75">
        <f>DatosDelitos!C244</f>
        <v>0</v>
      </c>
      <c r="E34" s="76">
        <f>DatosDelitos!H244</f>
        <v>0</v>
      </c>
      <c r="F34" s="76">
        <f>DatosDelitos!I244</f>
        <v>1</v>
      </c>
      <c r="G34" s="76">
        <f>DatosDelitos!J244</f>
        <v>0</v>
      </c>
      <c r="H34" s="76">
        <f>DatosDelitos!K244</f>
        <v>0</v>
      </c>
      <c r="I34" s="76">
        <f>DatosDelitos!L244</f>
        <v>0</v>
      </c>
      <c r="J34" s="76">
        <f>DatosDelitos!M244</f>
        <v>0</v>
      </c>
      <c r="K34" s="76">
        <f>DatosDelitos!O244</f>
        <v>0</v>
      </c>
      <c r="L34" s="76">
        <f>DatosDelitos!P244</f>
        <v>0</v>
      </c>
    </row>
    <row r="35" spans="2:13" ht="13.15" customHeight="1" x14ac:dyDescent="0.2">
      <c r="B35" s="215" t="s">
        <v>1638</v>
      </c>
      <c r="C35" s="215"/>
      <c r="D35" s="75">
        <f>DatosDelitos!C271</f>
        <v>121</v>
      </c>
      <c r="E35" s="76">
        <f>DatosDelitos!H271</f>
        <v>98</v>
      </c>
      <c r="F35" s="76">
        <f>DatosDelitos!I271</f>
        <v>94</v>
      </c>
      <c r="G35" s="76">
        <f>DatosDelitos!J271</f>
        <v>0</v>
      </c>
      <c r="H35" s="76">
        <f>DatosDelitos!K271</f>
        <v>1</v>
      </c>
      <c r="I35" s="76">
        <f>DatosDelitos!L271</f>
        <v>0</v>
      </c>
      <c r="J35" s="76">
        <f>DatosDelitos!M271</f>
        <v>0</v>
      </c>
      <c r="K35" s="76">
        <f>DatosDelitos!O271</f>
        <v>2</v>
      </c>
      <c r="L35" s="76">
        <f>DatosDelitos!P271</f>
        <v>125</v>
      </c>
    </row>
    <row r="36" spans="2:13" ht="38.25" customHeight="1" x14ac:dyDescent="0.2">
      <c r="B36" s="215" t="s">
        <v>1639</v>
      </c>
      <c r="C36" s="215"/>
      <c r="D36" s="75">
        <f>DatosDelitos!C301</f>
        <v>0</v>
      </c>
      <c r="E36" s="76">
        <f>DatosDelitos!H301</f>
        <v>0</v>
      </c>
      <c r="F36" s="76">
        <f>DatosDelitos!I301</f>
        <v>0</v>
      </c>
      <c r="G36" s="76">
        <f>DatosDelitos!J301</f>
        <v>0</v>
      </c>
      <c r="H36" s="76">
        <f>DatosDelitos!K301</f>
        <v>0</v>
      </c>
      <c r="I36" s="76">
        <f>DatosDelitos!L301</f>
        <v>0</v>
      </c>
      <c r="J36" s="76">
        <f>DatosDelitos!M301</f>
        <v>0</v>
      </c>
      <c r="K36" s="76">
        <f>DatosDelitos!O301</f>
        <v>0</v>
      </c>
      <c r="L36" s="76">
        <f>DatosDelitos!P301</f>
        <v>1</v>
      </c>
    </row>
    <row r="37" spans="2:13" ht="13.15" customHeight="1" x14ac:dyDescent="0.2">
      <c r="B37" s="215" t="s">
        <v>1640</v>
      </c>
      <c r="C37" s="215"/>
      <c r="D37" s="75">
        <f>DatosDelitos!C305</f>
        <v>0</v>
      </c>
      <c r="E37" s="76">
        <f>DatosDelitos!H305</f>
        <v>0</v>
      </c>
      <c r="F37" s="76">
        <f>DatosDelitos!I305</f>
        <v>0</v>
      </c>
      <c r="G37" s="76">
        <f>DatosDelitos!J305</f>
        <v>0</v>
      </c>
      <c r="H37" s="76">
        <f>DatosDelitos!K305</f>
        <v>0</v>
      </c>
      <c r="I37" s="76">
        <f>DatosDelitos!L305</f>
        <v>0</v>
      </c>
      <c r="J37" s="76">
        <f>DatosDelitos!M305</f>
        <v>0</v>
      </c>
      <c r="K37" s="76">
        <f>DatosDelitos!O305</f>
        <v>0</v>
      </c>
      <c r="L37" s="76">
        <f>DatosDelitos!P305</f>
        <v>0</v>
      </c>
    </row>
    <row r="38" spans="2:13" ht="13.15" customHeight="1" x14ac:dyDescent="0.2">
      <c r="B38" s="215" t="s">
        <v>1641</v>
      </c>
      <c r="C38" s="215"/>
      <c r="D38" s="75">
        <f>DatosDelitos!C312+DatosDelitos!C318+DatosDelitos!C320</f>
        <v>1</v>
      </c>
      <c r="E38" s="76">
        <f>DatosDelitos!H312+DatosDelitos!H318+DatosDelitos!H320</f>
        <v>1</v>
      </c>
      <c r="F38" s="76">
        <f>DatosDelitos!I312+DatosDelitos!I318+DatosDelitos!I320</f>
        <v>3</v>
      </c>
      <c r="G38" s="76">
        <f>DatosDelitos!J312+DatosDelitos!J318+DatosDelitos!J320</f>
        <v>0</v>
      </c>
      <c r="H38" s="76">
        <f>DatosDelitos!K312+DatosDelitos!K318+DatosDelitos!K320</f>
        <v>0</v>
      </c>
      <c r="I38" s="76">
        <f>DatosDelitos!L312+DatosDelitos!L318+DatosDelitos!L320</f>
        <v>0</v>
      </c>
      <c r="J38" s="76">
        <f>DatosDelitos!M312+DatosDelitos!M318+DatosDelitos!M320</f>
        <v>0</v>
      </c>
      <c r="K38" s="76">
        <f>DatosDelitos!O312+DatosDelitos!O318+DatosDelitos!O320</f>
        <v>1</v>
      </c>
      <c r="L38" s="76">
        <f>DatosDelitos!P312+DatosDelitos!P318+DatosDelitos!P320</f>
        <v>2</v>
      </c>
    </row>
    <row r="39" spans="2:13" ht="13.15" customHeight="1" x14ac:dyDescent="0.2">
      <c r="B39" s="215" t="s">
        <v>1642</v>
      </c>
      <c r="C39" s="215"/>
      <c r="D39" s="75">
        <f>DatosDelitos!C323</f>
        <v>2370</v>
      </c>
      <c r="E39" s="76">
        <f>DatosDelitos!H323</f>
        <v>49</v>
      </c>
      <c r="F39" s="76">
        <f>DatosDelitos!I323</f>
        <v>0</v>
      </c>
      <c r="G39" s="76">
        <f>DatosDelitos!J323</f>
        <v>1</v>
      </c>
      <c r="H39" s="76">
        <f>DatosDelitos!K323</f>
        <v>0</v>
      </c>
      <c r="I39" s="76">
        <f>DatosDelitos!L323</f>
        <v>0</v>
      </c>
      <c r="J39" s="76">
        <f>DatosDelitos!M323</f>
        <v>0</v>
      </c>
      <c r="K39" s="76">
        <f>DatosDelitos!O323</f>
        <v>0</v>
      </c>
      <c r="L39" s="76">
        <f>DatosDelitos!P323</f>
        <v>0</v>
      </c>
    </row>
    <row r="40" spans="2:13" ht="13.15" customHeight="1" x14ac:dyDescent="0.2">
      <c r="B40" s="215" t="s">
        <v>1643</v>
      </c>
      <c r="C40" s="215"/>
      <c r="D40" s="75">
        <f>DatosDelitos!C325</f>
        <v>0</v>
      </c>
      <c r="E40" s="75">
        <f>DatosDelitos!H325</f>
        <v>0</v>
      </c>
      <c r="F40" s="75">
        <f>DatosDelitos!I325</f>
        <v>0</v>
      </c>
      <c r="G40" s="75">
        <f>DatosDelitos!J325</f>
        <v>0</v>
      </c>
      <c r="H40" s="75">
        <f>DatosDelitos!K325</f>
        <v>0</v>
      </c>
      <c r="I40" s="75">
        <f>DatosDelitos!L325</f>
        <v>0</v>
      </c>
      <c r="J40" s="75">
        <f>DatosDelitos!M325</f>
        <v>0</v>
      </c>
      <c r="K40" s="75">
        <f>DatosDelitos!O325</f>
        <v>0</v>
      </c>
      <c r="L40" s="75">
        <f>DatosDelitos!P325</f>
        <v>0</v>
      </c>
    </row>
    <row r="41" spans="2:13" ht="13.15" customHeight="1" x14ac:dyDescent="0.2">
      <c r="B41" s="215" t="s">
        <v>972</v>
      </c>
      <c r="C41" s="215"/>
      <c r="D41" s="75">
        <f>DatosDelitos!C337</f>
        <v>0</v>
      </c>
      <c r="E41" s="75">
        <f>DatosDelitos!H337</f>
        <v>0</v>
      </c>
      <c r="F41" s="75">
        <f>DatosDelitos!I337</f>
        <v>0</v>
      </c>
      <c r="G41" s="75">
        <f>DatosDelitos!J337</f>
        <v>0</v>
      </c>
      <c r="H41" s="75">
        <f>DatosDelitos!K337</f>
        <v>0</v>
      </c>
      <c r="I41" s="75">
        <f>DatosDelitos!L337</f>
        <v>0</v>
      </c>
      <c r="J41" s="75">
        <f>DatosDelitos!M337</f>
        <v>0</v>
      </c>
      <c r="K41" s="75">
        <f>DatosDelitos!O337</f>
        <v>0</v>
      </c>
      <c r="L41" s="75">
        <f>DatosDelitos!P337</f>
        <v>0</v>
      </c>
    </row>
    <row r="42" spans="2:13" ht="13.15" customHeight="1" x14ac:dyDescent="0.2">
      <c r="B42" s="215" t="s">
        <v>1644</v>
      </c>
      <c r="C42" s="215"/>
      <c r="D42" s="75">
        <f>DatosDelitos!C339</f>
        <v>0</v>
      </c>
      <c r="E42" s="75">
        <f>DatosDelitos!H339</f>
        <v>0</v>
      </c>
      <c r="F42" s="75">
        <f>DatosDelitos!I339</f>
        <v>0</v>
      </c>
      <c r="G42" s="75">
        <f>DatosDelitos!J339</f>
        <v>0</v>
      </c>
      <c r="H42" s="75">
        <f>DatosDelitos!K339</f>
        <v>0</v>
      </c>
      <c r="I42" s="75">
        <f>DatosDelitos!L339</f>
        <v>0</v>
      </c>
      <c r="J42" s="75">
        <f>DatosDelitos!M339</f>
        <v>0</v>
      </c>
      <c r="K42" s="75">
        <f>DatosDelitos!O339</f>
        <v>0</v>
      </c>
      <c r="L42" s="75">
        <f>DatosDelitos!P339</f>
        <v>0</v>
      </c>
    </row>
    <row r="43" spans="2:13" ht="13.9" customHeight="1" thickBot="1" x14ac:dyDescent="0.25">
      <c r="B43" s="218" t="s">
        <v>976</v>
      </c>
      <c r="C43" s="218"/>
      <c r="D43" s="78">
        <f>SUM(D11:D42)</f>
        <v>8761</v>
      </c>
      <c r="E43" s="78">
        <f t="shared" ref="E43:L43" si="0">SUM(E11:E42)</f>
        <v>1048</v>
      </c>
      <c r="F43" s="78">
        <f t="shared" si="0"/>
        <v>759</v>
      </c>
      <c r="G43" s="78">
        <f t="shared" si="0"/>
        <v>11</v>
      </c>
      <c r="H43" s="78">
        <f t="shared" si="0"/>
        <v>10</v>
      </c>
      <c r="I43" s="78">
        <f t="shared" si="0"/>
        <v>3</v>
      </c>
      <c r="J43" s="78">
        <f t="shared" si="0"/>
        <v>1</v>
      </c>
      <c r="K43" s="78">
        <f t="shared" si="0"/>
        <v>57</v>
      </c>
      <c r="L43" s="78">
        <f t="shared" si="0"/>
        <v>1424</v>
      </c>
    </row>
    <row r="46" spans="2:13" ht="15.75" x14ac:dyDescent="0.25">
      <c r="B46" s="79" t="s">
        <v>1645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</row>
    <row r="48" spans="2:13" ht="39" thickBot="1" x14ac:dyDescent="0.25">
      <c r="D48" s="55" t="s">
        <v>1608</v>
      </c>
      <c r="E48" s="57" t="s">
        <v>1609</v>
      </c>
    </row>
    <row r="49" spans="2:5" ht="13.15" customHeight="1" x14ac:dyDescent="0.25">
      <c r="B49" s="217" t="s">
        <v>1646</v>
      </c>
      <c r="C49" s="217"/>
      <c r="D49" s="81">
        <f>DatosDelitos!F5</f>
        <v>0</v>
      </c>
      <c r="E49" s="81">
        <f>DatosDelitos!G5</f>
        <v>0</v>
      </c>
    </row>
    <row r="50" spans="2:5" ht="13.15" customHeight="1" x14ac:dyDescent="0.25">
      <c r="B50" s="217" t="s">
        <v>1647</v>
      </c>
      <c r="C50" s="217"/>
      <c r="D50" s="81">
        <f>DatosDelitos!F13-DatosDelitos!F17</f>
        <v>2</v>
      </c>
      <c r="E50" s="81">
        <f>DatosDelitos!G13-DatosDelitos!G17</f>
        <v>3</v>
      </c>
    </row>
    <row r="51" spans="2:5" ht="13.15" customHeight="1" x14ac:dyDescent="0.25">
      <c r="B51" s="217" t="s">
        <v>310</v>
      </c>
      <c r="C51" s="217"/>
      <c r="D51" s="81">
        <f>DatosDelitos!F10</f>
        <v>0</v>
      </c>
      <c r="E51" s="81">
        <f>DatosDelitos!G10</f>
        <v>0</v>
      </c>
    </row>
    <row r="52" spans="2:5" ht="13.15" customHeight="1" x14ac:dyDescent="0.25">
      <c r="B52" s="217" t="s">
        <v>367</v>
      </c>
      <c r="C52" s="217"/>
      <c r="D52" s="81">
        <f>DatosDelitos!F20</f>
        <v>0</v>
      </c>
      <c r="E52" s="81">
        <f>DatosDelitos!G20</f>
        <v>0</v>
      </c>
    </row>
    <row r="53" spans="2:5" ht="13.15" customHeight="1" x14ac:dyDescent="0.25">
      <c r="B53" s="217" t="s">
        <v>372</v>
      </c>
      <c r="C53" s="217"/>
      <c r="D53" s="81">
        <f>DatosDelitos!F23</f>
        <v>0</v>
      </c>
      <c r="E53" s="81">
        <f>DatosDelitos!G23</f>
        <v>0</v>
      </c>
    </row>
    <row r="54" spans="2:5" ht="13.15" customHeight="1" x14ac:dyDescent="0.25">
      <c r="B54" s="217" t="s">
        <v>1619</v>
      </c>
      <c r="C54" s="217"/>
      <c r="D54" s="81">
        <f>DatosDelitos!F17+DatosDelitos!F44</f>
        <v>24</v>
      </c>
      <c r="E54" s="81">
        <f>DatosDelitos!G17+DatosDelitos!G44</f>
        <v>5</v>
      </c>
    </row>
    <row r="55" spans="2:5" ht="13.15" customHeight="1" x14ac:dyDescent="0.25">
      <c r="B55" s="217" t="s">
        <v>1620</v>
      </c>
      <c r="C55" s="217"/>
      <c r="D55" s="81">
        <f>DatosDelitos!F30</f>
        <v>8</v>
      </c>
      <c r="E55" s="81">
        <f>DatosDelitos!G30</f>
        <v>6</v>
      </c>
    </row>
    <row r="56" spans="2:5" ht="13.15" customHeight="1" x14ac:dyDescent="0.25">
      <c r="B56" s="217" t="s">
        <v>1621</v>
      </c>
      <c r="C56" s="217"/>
      <c r="D56" s="81">
        <f>DatosDelitos!F42-DatosDelitos!F44</f>
        <v>0</v>
      </c>
      <c r="E56" s="81">
        <f>DatosDelitos!G42-DatosDelitos!G44</f>
        <v>0</v>
      </c>
    </row>
    <row r="57" spans="2:5" ht="13.15" customHeight="1" x14ac:dyDescent="0.25">
      <c r="B57" s="217" t="s">
        <v>1622</v>
      </c>
      <c r="C57" s="217"/>
      <c r="D57" s="81">
        <f>DatosDelitos!F50</f>
        <v>0</v>
      </c>
      <c r="E57" s="81">
        <f>DatosDelitos!G50</f>
        <v>0</v>
      </c>
    </row>
    <row r="58" spans="2:5" ht="13.15" customHeight="1" x14ac:dyDescent="0.25">
      <c r="B58" s="217" t="s">
        <v>1623</v>
      </c>
      <c r="C58" s="217"/>
      <c r="D58" s="81">
        <f>DatosDelitos!F72</f>
        <v>0</v>
      </c>
      <c r="E58" s="81">
        <f>DatosDelitos!G72</f>
        <v>0</v>
      </c>
    </row>
    <row r="59" spans="2:5" ht="27" customHeight="1" x14ac:dyDescent="0.25">
      <c r="B59" s="217" t="s">
        <v>1648</v>
      </c>
      <c r="C59" s="217"/>
      <c r="D59" s="81">
        <f>DatosDelitos!F74</f>
        <v>0</v>
      </c>
      <c r="E59" s="81">
        <f>DatosDelitos!G74</f>
        <v>0</v>
      </c>
    </row>
    <row r="60" spans="2:5" ht="13.15" customHeight="1" x14ac:dyDescent="0.25">
      <c r="B60" s="217" t="s">
        <v>1625</v>
      </c>
      <c r="C60" s="217"/>
      <c r="D60" s="81">
        <f>DatosDelitos!F82</f>
        <v>0</v>
      </c>
      <c r="E60" s="81">
        <f>DatosDelitos!G82</f>
        <v>0</v>
      </c>
    </row>
    <row r="61" spans="2:5" ht="13.15" customHeight="1" x14ac:dyDescent="0.25">
      <c r="B61" s="217" t="s">
        <v>1626</v>
      </c>
      <c r="C61" s="217"/>
      <c r="D61" s="81">
        <f>DatosDelitos!F85</f>
        <v>0</v>
      </c>
      <c r="E61" s="81">
        <f>DatosDelitos!G85</f>
        <v>0</v>
      </c>
    </row>
    <row r="62" spans="2:5" ht="13.15" customHeight="1" x14ac:dyDescent="0.25">
      <c r="B62" s="217" t="s">
        <v>995</v>
      </c>
      <c r="C62" s="217"/>
      <c r="D62" s="81">
        <f>DatosDelitos!F97</f>
        <v>16</v>
      </c>
      <c r="E62" s="81">
        <f>DatosDelitos!G97</f>
        <v>13</v>
      </c>
    </row>
    <row r="63" spans="2:5" ht="27" customHeight="1" x14ac:dyDescent="0.25">
      <c r="B63" s="217" t="s">
        <v>1649</v>
      </c>
      <c r="C63" s="217"/>
      <c r="D63" s="81">
        <f>DatosDelitos!F131</f>
        <v>0</v>
      </c>
      <c r="E63" s="81">
        <f>DatosDelitos!G131</f>
        <v>0</v>
      </c>
    </row>
    <row r="64" spans="2:5" ht="13.15" customHeight="1" x14ac:dyDescent="0.25">
      <c r="B64" s="217" t="s">
        <v>1628</v>
      </c>
      <c r="C64" s="217"/>
      <c r="D64" s="81">
        <f>DatosDelitos!F137</f>
        <v>0</v>
      </c>
      <c r="E64" s="81">
        <f>DatosDelitos!G137</f>
        <v>0</v>
      </c>
    </row>
    <row r="65" spans="2:5" ht="13.15" customHeight="1" x14ac:dyDescent="0.25">
      <c r="B65" s="217" t="s">
        <v>1629</v>
      </c>
      <c r="C65" s="217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17" t="s">
        <v>1630</v>
      </c>
      <c r="C66" s="217"/>
      <c r="D66" s="81">
        <f>DatosDelitos!F147</f>
        <v>0</v>
      </c>
      <c r="E66" s="81">
        <f>DatosDelitos!G147</f>
        <v>0</v>
      </c>
    </row>
    <row r="67" spans="2:5" ht="13.15" customHeight="1" x14ac:dyDescent="0.25">
      <c r="B67" s="217" t="s">
        <v>1631</v>
      </c>
      <c r="C67" s="217"/>
      <c r="D67" s="81">
        <f>DatosDelitos!F156+SUM(DatosDelitos!F167:G172)</f>
        <v>0</v>
      </c>
      <c r="E67" s="81">
        <f>DatosDelitos!G156+SUM(DatosDelitos!G167:H172)</f>
        <v>8</v>
      </c>
    </row>
    <row r="68" spans="2:5" ht="13.15" customHeight="1" x14ac:dyDescent="0.25">
      <c r="B68" s="217" t="s">
        <v>1632</v>
      </c>
      <c r="C68" s="217"/>
      <c r="D68" s="81">
        <f>SUM(DatosDelitos!F173:G177)</f>
        <v>4</v>
      </c>
      <c r="E68" s="81">
        <f>SUM(DatosDelitos!G173:H177)</f>
        <v>41</v>
      </c>
    </row>
    <row r="69" spans="2:5" ht="13.15" customHeight="1" x14ac:dyDescent="0.25">
      <c r="B69" s="217" t="s">
        <v>1633</v>
      </c>
      <c r="C69" s="217"/>
      <c r="D69" s="81">
        <f>DatosDelitos!F178</f>
        <v>409</v>
      </c>
      <c r="E69" s="81">
        <f>DatosDelitos!G178</f>
        <v>366</v>
      </c>
    </row>
    <row r="70" spans="2:5" ht="13.15" customHeight="1" x14ac:dyDescent="0.25">
      <c r="B70" s="217" t="s">
        <v>1634</v>
      </c>
      <c r="C70" s="217"/>
      <c r="D70" s="81">
        <f>DatosDelitos!F186</f>
        <v>2</v>
      </c>
      <c r="E70" s="81">
        <f>DatosDelitos!G186</f>
        <v>2</v>
      </c>
    </row>
    <row r="71" spans="2:5" ht="13.15" customHeight="1" x14ac:dyDescent="0.25">
      <c r="B71" s="217" t="s">
        <v>1635</v>
      </c>
      <c r="C71" s="217"/>
      <c r="D71" s="81">
        <f>DatosDelitos!F201</f>
        <v>0</v>
      </c>
      <c r="E71" s="81">
        <f>DatosDelitos!G201</f>
        <v>2</v>
      </c>
    </row>
    <row r="72" spans="2:5" ht="13.15" customHeight="1" x14ac:dyDescent="0.25">
      <c r="B72" s="217" t="s">
        <v>1636</v>
      </c>
      <c r="C72" s="217"/>
      <c r="D72" s="81">
        <f>DatosDelitos!F223</f>
        <v>39</v>
      </c>
      <c r="E72" s="81">
        <f>DatosDelitos!G223</f>
        <v>35</v>
      </c>
    </row>
    <row r="73" spans="2:5" ht="13.15" customHeight="1" x14ac:dyDescent="0.25">
      <c r="B73" s="217" t="s">
        <v>1637</v>
      </c>
      <c r="C73" s="217"/>
      <c r="D73" s="81">
        <f>DatosDelitos!F244</f>
        <v>0</v>
      </c>
      <c r="E73" s="81">
        <f>DatosDelitos!G244</f>
        <v>0</v>
      </c>
    </row>
    <row r="74" spans="2:5" ht="13.15" customHeight="1" x14ac:dyDescent="0.25">
      <c r="B74" s="217" t="s">
        <v>1638</v>
      </c>
      <c r="C74" s="217"/>
      <c r="D74" s="81">
        <f>DatosDelitos!F271</f>
        <v>17</v>
      </c>
      <c r="E74" s="81">
        <f>DatosDelitos!G271</f>
        <v>13</v>
      </c>
    </row>
    <row r="75" spans="2:5" ht="38.25" customHeight="1" x14ac:dyDescent="0.25">
      <c r="B75" s="217" t="s">
        <v>1639</v>
      </c>
      <c r="C75" s="217"/>
      <c r="D75" s="81">
        <f>DatosDelitos!F301</f>
        <v>0</v>
      </c>
      <c r="E75" s="81">
        <f>DatosDelitos!G301</f>
        <v>0</v>
      </c>
    </row>
    <row r="76" spans="2:5" ht="13.15" customHeight="1" x14ac:dyDescent="0.25">
      <c r="B76" s="217" t="s">
        <v>1640</v>
      </c>
      <c r="C76" s="217"/>
      <c r="D76" s="81">
        <f>DatosDelitos!F305</f>
        <v>0</v>
      </c>
      <c r="E76" s="81">
        <f>DatosDelitos!G305</f>
        <v>0</v>
      </c>
    </row>
    <row r="77" spans="2:5" ht="13.15" customHeight="1" x14ac:dyDescent="0.25">
      <c r="B77" s="217" t="s">
        <v>1641</v>
      </c>
      <c r="C77" s="217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9" customHeight="1" x14ac:dyDescent="0.25">
      <c r="B78" s="217" t="s">
        <v>1642</v>
      </c>
      <c r="C78" s="217"/>
      <c r="D78" s="81">
        <f>DatosDelitos!F323</f>
        <v>11</v>
      </c>
      <c r="E78" s="81">
        <f>DatosDelitos!G323</f>
        <v>0</v>
      </c>
    </row>
    <row r="79" spans="2:5" ht="15" customHeight="1" x14ac:dyDescent="0.25">
      <c r="B79" s="219" t="s">
        <v>1643</v>
      </c>
      <c r="C79" s="219"/>
      <c r="D79" s="81">
        <f>DatosDelitos!F325</f>
        <v>0</v>
      </c>
      <c r="E79" s="81">
        <f>DatosDelitos!G325</f>
        <v>0</v>
      </c>
    </row>
    <row r="80" spans="2:5" ht="15" customHeight="1" x14ac:dyDescent="0.25">
      <c r="B80" s="219" t="s">
        <v>972</v>
      </c>
      <c r="C80" s="219"/>
      <c r="D80" s="81">
        <f>DatosDelitos!F337</f>
        <v>0</v>
      </c>
      <c r="E80" s="81">
        <f>DatosDelitos!G337</f>
        <v>0</v>
      </c>
    </row>
    <row r="81" spans="2:13" ht="15" customHeight="1" x14ac:dyDescent="0.25">
      <c r="B81" s="219" t="s">
        <v>1644</v>
      </c>
      <c r="C81" s="219"/>
      <c r="D81" s="81">
        <f>DatosDelitos!F339</f>
        <v>0</v>
      </c>
      <c r="E81" s="81">
        <f>DatosDelitos!G339</f>
        <v>0</v>
      </c>
    </row>
    <row r="82" spans="2:13" ht="15" customHeight="1" x14ac:dyDescent="0.25">
      <c r="B82" s="219" t="s">
        <v>1650</v>
      </c>
      <c r="C82" s="219"/>
      <c r="D82" s="81">
        <f>SUM(D49:D81)</f>
        <v>532</v>
      </c>
      <c r="E82" s="81">
        <f>SUM(E49:E81)</f>
        <v>494</v>
      </c>
    </row>
    <row r="84" spans="2:13" s="84" customFormat="1" ht="15.75" x14ac:dyDescent="0.25">
      <c r="B84" s="82" t="s">
        <v>1651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25.5" x14ac:dyDescent="0.2">
      <c r="D86" s="85" t="s">
        <v>336</v>
      </c>
    </row>
    <row r="87" spans="2:13" ht="13.15" customHeight="1" x14ac:dyDescent="0.25">
      <c r="B87" s="217" t="s">
        <v>1618</v>
      </c>
      <c r="C87" s="217"/>
      <c r="D87" s="81">
        <f>DatosDelitos!N5+DatosDelitos!N13-DatosDelitos!N17</f>
        <v>0</v>
      </c>
    </row>
    <row r="88" spans="2:13" ht="13.15" customHeight="1" x14ac:dyDescent="0.25">
      <c r="B88" s="217" t="s">
        <v>310</v>
      </c>
      <c r="C88" s="217"/>
      <c r="D88" s="81">
        <f>DatosDelitos!N10</f>
        <v>0</v>
      </c>
    </row>
    <row r="89" spans="2:13" ht="13.15" customHeight="1" x14ac:dyDescent="0.25">
      <c r="B89" s="217" t="s">
        <v>367</v>
      </c>
      <c r="C89" s="217"/>
      <c r="D89" s="81">
        <f>DatosDelitos!N20</f>
        <v>0</v>
      </c>
    </row>
    <row r="90" spans="2:13" ht="13.15" customHeight="1" x14ac:dyDescent="0.25">
      <c r="B90" s="217" t="s">
        <v>372</v>
      </c>
      <c r="C90" s="217"/>
      <c r="D90" s="81">
        <f>DatosDelitos!N23</f>
        <v>0</v>
      </c>
    </row>
    <row r="91" spans="2:13" ht="13.15" customHeight="1" x14ac:dyDescent="0.25">
      <c r="B91" s="217" t="s">
        <v>1652</v>
      </c>
      <c r="C91" s="217"/>
      <c r="D91" s="81">
        <f>SUM(DatosDelitos!N17,DatosDelitos!N44)</f>
        <v>1</v>
      </c>
    </row>
    <row r="92" spans="2:13" ht="13.15" customHeight="1" x14ac:dyDescent="0.25">
      <c r="B92" s="217" t="s">
        <v>1620</v>
      </c>
      <c r="C92" s="217"/>
      <c r="D92" s="81">
        <f>DatosDelitos!N30</f>
        <v>4</v>
      </c>
    </row>
    <row r="93" spans="2:13" ht="13.15" customHeight="1" x14ac:dyDescent="0.25">
      <c r="B93" s="217" t="s">
        <v>1621</v>
      </c>
      <c r="C93" s="217"/>
      <c r="D93" s="81">
        <f>DatosDelitos!N42-DatosDelitos!N44</f>
        <v>0</v>
      </c>
    </row>
    <row r="94" spans="2:13" ht="13.15" customHeight="1" x14ac:dyDescent="0.25">
      <c r="B94" s="217" t="s">
        <v>1622</v>
      </c>
      <c r="C94" s="217"/>
      <c r="D94" s="81">
        <f>DatosDelitos!N50</f>
        <v>1</v>
      </c>
    </row>
    <row r="95" spans="2:13" ht="13.15" customHeight="1" x14ac:dyDescent="0.25">
      <c r="B95" s="217" t="s">
        <v>1623</v>
      </c>
      <c r="C95" s="217"/>
      <c r="D95" s="81">
        <f>DatosDelitos!N72</f>
        <v>0</v>
      </c>
    </row>
    <row r="96" spans="2:13" ht="27" customHeight="1" x14ac:dyDescent="0.25">
      <c r="B96" s="217" t="s">
        <v>1648</v>
      </c>
      <c r="C96" s="217"/>
      <c r="D96" s="81">
        <f>DatosDelitos!N74</f>
        <v>0</v>
      </c>
    </row>
    <row r="97" spans="2:4" ht="13.15" customHeight="1" x14ac:dyDescent="0.25">
      <c r="B97" s="217" t="s">
        <v>1625</v>
      </c>
      <c r="C97" s="217"/>
      <c r="D97" s="81">
        <f>DatosDelitos!N82</f>
        <v>0</v>
      </c>
    </row>
    <row r="98" spans="2:4" ht="13.15" customHeight="1" x14ac:dyDescent="0.25">
      <c r="B98" s="217" t="s">
        <v>1626</v>
      </c>
      <c r="C98" s="217"/>
      <c r="D98" s="81">
        <f>DatosDelitos!N85</f>
        <v>0</v>
      </c>
    </row>
    <row r="99" spans="2:4" ht="13.15" customHeight="1" x14ac:dyDescent="0.25">
      <c r="B99" s="217" t="s">
        <v>995</v>
      </c>
      <c r="C99" s="217"/>
      <c r="D99" s="81">
        <f>DatosDelitos!N97</f>
        <v>3</v>
      </c>
    </row>
    <row r="100" spans="2:4" ht="27" customHeight="1" x14ac:dyDescent="0.25">
      <c r="B100" s="217" t="s">
        <v>1649</v>
      </c>
      <c r="C100" s="217"/>
      <c r="D100" s="81">
        <f>DatosDelitos!N131</f>
        <v>0</v>
      </c>
    </row>
    <row r="101" spans="2:4" ht="13.15" customHeight="1" x14ac:dyDescent="0.25">
      <c r="B101" s="217" t="s">
        <v>1628</v>
      </c>
      <c r="C101" s="217"/>
      <c r="D101" s="81">
        <f>DatosDelitos!N137</f>
        <v>0</v>
      </c>
    </row>
    <row r="102" spans="2:4" ht="13.15" customHeight="1" x14ac:dyDescent="0.25">
      <c r="B102" s="217" t="s">
        <v>1629</v>
      </c>
      <c r="C102" s="217"/>
      <c r="D102" s="81">
        <f>DatosDelitos!N144</f>
        <v>0</v>
      </c>
    </row>
    <row r="103" spans="2:4" ht="13.15" customHeight="1" x14ac:dyDescent="0.25">
      <c r="B103" s="217" t="s">
        <v>1653</v>
      </c>
      <c r="C103" s="217"/>
      <c r="D103" s="81">
        <f>DatosDelitos!N148</f>
        <v>0</v>
      </c>
    </row>
    <row r="104" spans="2:4" ht="13.15" customHeight="1" x14ac:dyDescent="0.25">
      <c r="B104" s="217" t="s">
        <v>1205</v>
      </c>
      <c r="C104" s="217"/>
      <c r="D104" s="81">
        <f>SUM(DatosDelitos!N149,DatosDelitos!N150)</f>
        <v>0</v>
      </c>
    </row>
    <row r="105" spans="2:4" ht="13.15" customHeight="1" x14ac:dyDescent="0.25">
      <c r="B105" s="217" t="s">
        <v>1203</v>
      </c>
      <c r="C105" s="217"/>
      <c r="D105" s="81">
        <f>SUM(DatosDelitos!N151:N155)</f>
        <v>1</v>
      </c>
    </row>
    <row r="106" spans="2:4" ht="13.15" customHeight="1" x14ac:dyDescent="0.25">
      <c r="B106" s="217" t="s">
        <v>1631</v>
      </c>
      <c r="C106" s="217"/>
      <c r="D106" s="81">
        <f>SUM(SUM(DatosDelitos!N157:N160),SUM(DatosDelitos!N167:N172))</f>
        <v>0</v>
      </c>
    </row>
    <row r="107" spans="2:4" ht="13.15" customHeight="1" x14ac:dyDescent="0.25">
      <c r="B107" s="217" t="s">
        <v>1654</v>
      </c>
      <c r="C107" s="217"/>
      <c r="D107" s="81">
        <f>SUM(DatosDelitos!N161:N165)</f>
        <v>0</v>
      </c>
    </row>
    <row r="108" spans="2:4" ht="13.15" customHeight="1" x14ac:dyDescent="0.25">
      <c r="B108" s="217" t="s">
        <v>1632</v>
      </c>
      <c r="C108" s="217"/>
      <c r="D108" s="81">
        <f>SUM(DatosDelitos!N173:N177)</f>
        <v>0</v>
      </c>
    </row>
    <row r="109" spans="2:4" ht="13.15" customHeight="1" x14ac:dyDescent="0.25">
      <c r="B109" s="217" t="s">
        <v>1633</v>
      </c>
      <c r="C109" s="217"/>
      <c r="D109" s="81">
        <f>DatosDelitos!N178</f>
        <v>0</v>
      </c>
    </row>
    <row r="110" spans="2:4" ht="13.15" customHeight="1" x14ac:dyDescent="0.25">
      <c r="B110" s="217" t="s">
        <v>1634</v>
      </c>
      <c r="C110" s="217"/>
      <c r="D110" s="81">
        <f>DatosDelitos!N186</f>
        <v>5</v>
      </c>
    </row>
    <row r="111" spans="2:4" ht="13.15" customHeight="1" x14ac:dyDescent="0.25">
      <c r="B111" s="217" t="s">
        <v>1635</v>
      </c>
      <c r="C111" s="217"/>
      <c r="D111" s="81">
        <f>DatosDelitos!N201</f>
        <v>5</v>
      </c>
    </row>
    <row r="112" spans="2:4" ht="13.15" customHeight="1" x14ac:dyDescent="0.25">
      <c r="B112" s="217" t="s">
        <v>1636</v>
      </c>
      <c r="C112" s="217"/>
      <c r="D112" s="81">
        <f>DatosDelitos!N223</f>
        <v>1</v>
      </c>
    </row>
    <row r="113" spans="2:4" ht="13.15" customHeight="1" x14ac:dyDescent="0.25">
      <c r="B113" s="217" t="s">
        <v>1637</v>
      </c>
      <c r="C113" s="217"/>
      <c r="D113" s="81">
        <f>DatosDelitos!N244</f>
        <v>1</v>
      </c>
    </row>
    <row r="114" spans="2:4" ht="13.15" customHeight="1" x14ac:dyDescent="0.25">
      <c r="B114" s="217" t="s">
        <v>1638</v>
      </c>
      <c r="C114" s="217"/>
      <c r="D114" s="81">
        <f>DatosDelitos!N271</f>
        <v>0</v>
      </c>
    </row>
    <row r="115" spans="2:4" ht="38.25" customHeight="1" x14ac:dyDescent="0.25">
      <c r="B115" s="217" t="s">
        <v>1639</v>
      </c>
      <c r="C115" s="217"/>
      <c r="D115" s="81">
        <f>DatosDelitos!N301</f>
        <v>0</v>
      </c>
    </row>
    <row r="116" spans="2:4" ht="13.15" customHeight="1" x14ac:dyDescent="0.25">
      <c r="B116" s="217" t="s">
        <v>1640</v>
      </c>
      <c r="C116" s="217"/>
      <c r="D116" s="81">
        <f>DatosDelitos!N305</f>
        <v>0</v>
      </c>
    </row>
    <row r="117" spans="2:4" ht="13.15" customHeight="1" x14ac:dyDescent="0.25">
      <c r="B117" s="217" t="s">
        <v>1641</v>
      </c>
      <c r="C117" s="217"/>
      <c r="D117" s="81">
        <f>DatosDelitos!N312+DatosDelitos!N320</f>
        <v>0</v>
      </c>
    </row>
    <row r="118" spans="2:4" ht="13.15" customHeight="1" x14ac:dyDescent="0.25">
      <c r="B118" s="217" t="s">
        <v>938</v>
      </c>
      <c r="C118" s="217"/>
      <c r="D118" s="81">
        <f>DatosDelitos!N318</f>
        <v>0</v>
      </c>
    </row>
    <row r="119" spans="2:4" ht="13.9" customHeight="1" x14ac:dyDescent="0.25">
      <c r="B119" s="217" t="s">
        <v>1642</v>
      </c>
      <c r="C119" s="217"/>
      <c r="D119" s="81">
        <f>DatosDelitos!N323</f>
        <v>7</v>
      </c>
    </row>
    <row r="120" spans="2:4" ht="12.75" customHeight="1" x14ac:dyDescent="0.25">
      <c r="B120" s="219" t="s">
        <v>1643</v>
      </c>
      <c r="C120" s="219"/>
      <c r="D120" s="81">
        <f>DatosDelitos!N325</f>
        <v>0</v>
      </c>
    </row>
    <row r="121" spans="2:4" ht="15" customHeight="1" x14ac:dyDescent="0.25">
      <c r="B121" s="219" t="s">
        <v>972</v>
      </c>
      <c r="C121" s="219"/>
      <c r="D121" s="81">
        <f>DatosDelitos!N337</f>
        <v>0</v>
      </c>
    </row>
    <row r="122" spans="2:4" ht="15" customHeight="1" x14ac:dyDescent="0.25">
      <c r="B122" s="219" t="s">
        <v>1644</v>
      </c>
      <c r="C122" s="219"/>
      <c r="D122" s="81">
        <f>DatosDelitos!N339</f>
        <v>0</v>
      </c>
    </row>
    <row r="123" spans="2:4" ht="15" customHeight="1" x14ac:dyDescent="0.25">
      <c r="B123" s="217" t="s">
        <v>1650</v>
      </c>
      <c r="C123" s="217"/>
      <c r="D123" s="81">
        <f>SUM(D87:D122)</f>
        <v>29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2" t="s">
        <v>339</v>
      </c>
      <c r="B5" s="183"/>
      <c r="C5" s="27">
        <v>5</v>
      </c>
      <c r="D5" s="27">
        <v>19</v>
      </c>
      <c r="E5" s="28">
        <v>-0.73684210526315796</v>
      </c>
      <c r="F5" s="27">
        <v>0</v>
      </c>
      <c r="G5" s="27">
        <v>0</v>
      </c>
      <c r="H5" s="27">
        <v>2</v>
      </c>
      <c r="I5" s="27">
        <v>3</v>
      </c>
      <c r="J5" s="27">
        <v>0</v>
      </c>
      <c r="K5" s="27">
        <v>1</v>
      </c>
      <c r="L5" s="27">
        <v>2</v>
      </c>
      <c r="M5" s="27">
        <v>1</v>
      </c>
      <c r="N5" s="27">
        <v>0</v>
      </c>
      <c r="O5" s="27">
        <v>1</v>
      </c>
      <c r="P5" s="29">
        <v>4</v>
      </c>
    </row>
    <row r="6" spans="1:16" x14ac:dyDescent="0.25">
      <c r="A6" s="30" t="s">
        <v>340</v>
      </c>
      <c r="B6" s="30" t="s">
        <v>341</v>
      </c>
      <c r="C6" s="14">
        <v>0</v>
      </c>
      <c r="D6" s="14">
        <v>4</v>
      </c>
      <c r="E6" s="31">
        <v>-1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1</v>
      </c>
      <c r="L6" s="14">
        <v>1</v>
      </c>
      <c r="M6" s="14">
        <v>0</v>
      </c>
      <c r="N6" s="14">
        <v>0</v>
      </c>
      <c r="O6" s="14">
        <v>0</v>
      </c>
      <c r="P6" s="24">
        <v>3</v>
      </c>
    </row>
    <row r="7" spans="1:16" x14ac:dyDescent="0.25">
      <c r="A7" s="30" t="s">
        <v>342</v>
      </c>
      <c r="B7" s="30" t="s">
        <v>343</v>
      </c>
      <c r="C7" s="14">
        <v>1</v>
      </c>
      <c r="D7" s="14">
        <v>10</v>
      </c>
      <c r="E7" s="31">
        <v>-0.9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1</v>
      </c>
      <c r="N7" s="14">
        <v>0</v>
      </c>
      <c r="O7" s="14">
        <v>1</v>
      </c>
      <c r="P7" s="24">
        <v>0</v>
      </c>
    </row>
    <row r="8" spans="1:16" x14ac:dyDescent="0.25">
      <c r="A8" s="30" t="s">
        <v>344</v>
      </c>
      <c r="B8" s="30" t="s">
        <v>345</v>
      </c>
      <c r="C8" s="14">
        <v>3</v>
      </c>
      <c r="D8" s="14">
        <v>4</v>
      </c>
      <c r="E8" s="31">
        <v>-0.25</v>
      </c>
      <c r="F8" s="14">
        <v>0</v>
      </c>
      <c r="G8" s="14">
        <v>0</v>
      </c>
      <c r="H8" s="14">
        <v>2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x14ac:dyDescent="0.25">
      <c r="A9" s="30" t="s">
        <v>346</v>
      </c>
      <c r="B9" s="30" t="s">
        <v>347</v>
      </c>
      <c r="C9" s="14">
        <v>1</v>
      </c>
      <c r="D9" s="14">
        <v>1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2" t="s">
        <v>348</v>
      </c>
      <c r="B10" s="183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2" t="s">
        <v>352</v>
      </c>
      <c r="B13" s="183"/>
      <c r="C13" s="27">
        <v>2046</v>
      </c>
      <c r="D13" s="27">
        <v>1897</v>
      </c>
      <c r="E13" s="28">
        <v>7.8545071164997399E-2</v>
      </c>
      <c r="F13" s="27">
        <v>19</v>
      </c>
      <c r="G13" s="27">
        <v>5</v>
      </c>
      <c r="H13" s="27">
        <v>172</v>
      </c>
      <c r="I13" s="27">
        <v>123</v>
      </c>
      <c r="J13" s="27">
        <v>1</v>
      </c>
      <c r="K13" s="27">
        <v>1</v>
      </c>
      <c r="L13" s="27">
        <v>0</v>
      </c>
      <c r="M13" s="27">
        <v>0</v>
      </c>
      <c r="N13" s="27">
        <v>1</v>
      </c>
      <c r="O13" s="27">
        <v>7</v>
      </c>
      <c r="P13" s="29">
        <v>174</v>
      </c>
    </row>
    <row r="14" spans="1:16" x14ac:dyDescent="0.25">
      <c r="A14" s="30" t="s">
        <v>353</v>
      </c>
      <c r="B14" s="30" t="s">
        <v>354</v>
      </c>
      <c r="C14" s="14">
        <v>1611</v>
      </c>
      <c r="D14" s="14">
        <v>1463</v>
      </c>
      <c r="E14" s="31">
        <v>0.10116199589883799</v>
      </c>
      <c r="F14" s="14">
        <v>2</v>
      </c>
      <c r="G14" s="14">
        <v>3</v>
      </c>
      <c r="H14" s="14">
        <v>82</v>
      </c>
      <c r="I14" s="14">
        <v>81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4</v>
      </c>
      <c r="P14" s="24">
        <v>124</v>
      </c>
    </row>
    <row r="15" spans="1:16" x14ac:dyDescent="0.25">
      <c r="A15" s="30" t="s">
        <v>355</v>
      </c>
      <c r="B15" s="30" t="s">
        <v>356</v>
      </c>
      <c r="C15" s="14">
        <v>8</v>
      </c>
      <c r="D15" s="14">
        <v>5</v>
      </c>
      <c r="E15" s="31">
        <v>0.6</v>
      </c>
      <c r="F15" s="14">
        <v>0</v>
      </c>
      <c r="G15" s="14">
        <v>0</v>
      </c>
      <c r="H15" s="14">
        <v>1</v>
      </c>
      <c r="I15" s="14">
        <v>5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4">
        <v>0</v>
      </c>
    </row>
    <row r="16" spans="1:16" x14ac:dyDescent="0.25">
      <c r="A16" s="30" t="s">
        <v>357</v>
      </c>
      <c r="B16" s="30" t="s">
        <v>358</v>
      </c>
      <c r="C16" s="14">
        <v>143</v>
      </c>
      <c r="D16" s="14">
        <v>125</v>
      </c>
      <c r="E16" s="31">
        <v>0.14399999999999999</v>
      </c>
      <c r="F16" s="14">
        <v>0</v>
      </c>
      <c r="G16" s="14">
        <v>0</v>
      </c>
      <c r="H16" s="14">
        <v>6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4</v>
      </c>
    </row>
    <row r="17" spans="1:16" ht="33.75" x14ac:dyDescent="0.25">
      <c r="A17" s="30" t="s">
        <v>359</v>
      </c>
      <c r="B17" s="30" t="s">
        <v>360</v>
      </c>
      <c r="C17" s="14">
        <v>284</v>
      </c>
      <c r="D17" s="14">
        <v>304</v>
      </c>
      <c r="E17" s="31">
        <v>-6.5789473684210495E-2</v>
      </c>
      <c r="F17" s="14">
        <v>17</v>
      </c>
      <c r="G17" s="14">
        <v>2</v>
      </c>
      <c r="H17" s="14">
        <v>83</v>
      </c>
      <c r="I17" s="14">
        <v>36</v>
      </c>
      <c r="J17" s="14">
        <v>1</v>
      </c>
      <c r="K17" s="14">
        <v>0</v>
      </c>
      <c r="L17" s="14">
        <v>0</v>
      </c>
      <c r="M17" s="14">
        <v>0</v>
      </c>
      <c r="N17" s="14">
        <v>1</v>
      </c>
      <c r="O17" s="14">
        <v>2</v>
      </c>
      <c r="P17" s="24">
        <v>46</v>
      </c>
    </row>
    <row r="18" spans="1:16" x14ac:dyDescent="0.25">
      <c r="A18" s="30" t="s">
        <v>361</v>
      </c>
      <c r="B18" s="30" t="s">
        <v>362</v>
      </c>
      <c r="C18" s="14">
        <v>0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2" t="s">
        <v>365</v>
      </c>
      <c r="B20" s="183"/>
      <c r="C20" s="27">
        <v>3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3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2" t="s">
        <v>370</v>
      </c>
      <c r="B23" s="183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2" t="s">
        <v>383</v>
      </c>
      <c r="B30" s="183"/>
      <c r="C30" s="27">
        <v>504</v>
      </c>
      <c r="D30" s="27">
        <v>559</v>
      </c>
      <c r="E30" s="28">
        <v>-9.8389982110912294E-2</v>
      </c>
      <c r="F30" s="27">
        <v>8</v>
      </c>
      <c r="G30" s="27">
        <v>6</v>
      </c>
      <c r="H30" s="27">
        <v>43</v>
      </c>
      <c r="I30" s="27">
        <v>47</v>
      </c>
      <c r="J30" s="27">
        <v>0</v>
      </c>
      <c r="K30" s="27">
        <v>0</v>
      </c>
      <c r="L30" s="27">
        <v>0</v>
      </c>
      <c r="M30" s="27">
        <v>0</v>
      </c>
      <c r="N30" s="27">
        <v>4</v>
      </c>
      <c r="O30" s="27">
        <v>0</v>
      </c>
      <c r="P30" s="29">
        <v>46</v>
      </c>
    </row>
    <row r="31" spans="1:16" x14ac:dyDescent="0.25">
      <c r="A31" s="30" t="s">
        <v>384</v>
      </c>
      <c r="B31" s="30" t="s">
        <v>385</v>
      </c>
      <c r="C31" s="14">
        <v>0</v>
      </c>
      <c r="D31" s="14">
        <v>0</v>
      </c>
      <c r="E31" s="31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325</v>
      </c>
      <c r="D33" s="14">
        <v>377</v>
      </c>
      <c r="E33" s="31">
        <v>-0.13793103448275901</v>
      </c>
      <c r="F33" s="14">
        <v>1</v>
      </c>
      <c r="G33" s="14">
        <v>3</v>
      </c>
      <c r="H33" s="14">
        <v>17</v>
      </c>
      <c r="I33" s="14">
        <v>22</v>
      </c>
      <c r="J33" s="14">
        <v>0</v>
      </c>
      <c r="K33" s="14">
        <v>0</v>
      </c>
      <c r="L33" s="14">
        <v>0</v>
      </c>
      <c r="M33" s="14">
        <v>0</v>
      </c>
      <c r="N33" s="14">
        <v>2</v>
      </c>
      <c r="O33" s="14">
        <v>0</v>
      </c>
      <c r="P33" s="24">
        <v>12</v>
      </c>
    </row>
    <row r="34" spans="1:16" x14ac:dyDescent="0.25">
      <c r="A34" s="30" t="s">
        <v>390</v>
      </c>
      <c r="B34" s="30" t="s">
        <v>391</v>
      </c>
      <c r="C34" s="14">
        <v>4</v>
      </c>
      <c r="D34" s="14">
        <v>2</v>
      </c>
      <c r="E34" s="31">
        <v>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2</v>
      </c>
      <c r="O34" s="14">
        <v>0</v>
      </c>
      <c r="P34" s="24">
        <v>5</v>
      </c>
    </row>
    <row r="35" spans="1:16" x14ac:dyDescent="0.25">
      <c r="A35" s="30" t="s">
        <v>392</v>
      </c>
      <c r="B35" s="30" t="s">
        <v>393</v>
      </c>
      <c r="C35" s="14">
        <v>95</v>
      </c>
      <c r="D35" s="14">
        <v>119</v>
      </c>
      <c r="E35" s="31">
        <v>-0.20168067226890801</v>
      </c>
      <c r="F35" s="14">
        <v>1</v>
      </c>
      <c r="G35" s="14">
        <v>0</v>
      </c>
      <c r="H35" s="14">
        <v>8</v>
      </c>
      <c r="I35" s="14">
        <v>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10</v>
      </c>
    </row>
    <row r="36" spans="1:16" ht="22.5" x14ac:dyDescent="0.25">
      <c r="A36" s="30" t="s">
        <v>394</v>
      </c>
      <c r="B36" s="30" t="s">
        <v>395</v>
      </c>
      <c r="C36" s="14">
        <v>38</v>
      </c>
      <c r="D36" s="14">
        <v>29</v>
      </c>
      <c r="E36" s="31">
        <v>0.31034482758620702</v>
      </c>
      <c r="F36" s="14">
        <v>5</v>
      </c>
      <c r="G36" s="14">
        <v>2</v>
      </c>
      <c r="H36" s="14">
        <v>7</v>
      </c>
      <c r="I36" s="14">
        <v>12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14</v>
      </c>
    </row>
    <row r="37" spans="1:16" ht="22.5" x14ac:dyDescent="0.25">
      <c r="A37" s="30" t="s">
        <v>396</v>
      </c>
      <c r="B37" s="30" t="s">
        <v>397</v>
      </c>
      <c r="C37" s="14">
        <v>7</v>
      </c>
      <c r="D37" s="14">
        <v>2</v>
      </c>
      <c r="E37" s="31">
        <v>2.5</v>
      </c>
      <c r="F37" s="14">
        <v>0</v>
      </c>
      <c r="G37" s="14">
        <v>0</v>
      </c>
      <c r="H37" s="14">
        <v>3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0</v>
      </c>
    </row>
    <row r="38" spans="1:16" ht="22.5" x14ac:dyDescent="0.25">
      <c r="A38" s="30" t="s">
        <v>398</v>
      </c>
      <c r="B38" s="30" t="s">
        <v>399</v>
      </c>
      <c r="C38" s="14">
        <v>4</v>
      </c>
      <c r="D38" s="14">
        <v>1</v>
      </c>
      <c r="E38" s="31">
        <v>3</v>
      </c>
      <c r="F38" s="14">
        <v>0</v>
      </c>
      <c r="G38" s="14">
        <v>0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31</v>
      </c>
      <c r="D41" s="14">
        <v>29</v>
      </c>
      <c r="E41" s="31">
        <v>6.8965517241379296E-2</v>
      </c>
      <c r="F41" s="14">
        <v>1</v>
      </c>
      <c r="G41" s="14">
        <v>1</v>
      </c>
      <c r="H41" s="14">
        <v>7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4</v>
      </c>
    </row>
    <row r="42" spans="1:16" x14ac:dyDescent="0.25">
      <c r="A42" s="182" t="s">
        <v>406</v>
      </c>
      <c r="B42" s="183"/>
      <c r="C42" s="27">
        <v>111</v>
      </c>
      <c r="D42" s="27">
        <v>104</v>
      </c>
      <c r="E42" s="28">
        <v>6.7307692307692304E-2</v>
      </c>
      <c r="F42" s="27">
        <v>7</v>
      </c>
      <c r="G42" s="27">
        <v>3</v>
      </c>
      <c r="H42" s="27">
        <v>25</v>
      </c>
      <c r="I42" s="27">
        <v>22</v>
      </c>
      <c r="J42" s="27">
        <v>1</v>
      </c>
      <c r="K42" s="27">
        <v>0</v>
      </c>
      <c r="L42" s="27">
        <v>0</v>
      </c>
      <c r="M42" s="27">
        <v>0</v>
      </c>
      <c r="N42" s="27">
        <v>0</v>
      </c>
      <c r="O42" s="27">
        <v>2</v>
      </c>
      <c r="P42" s="29">
        <v>12</v>
      </c>
    </row>
    <row r="43" spans="1:16" x14ac:dyDescent="0.25">
      <c r="A43" s="30" t="s">
        <v>407</v>
      </c>
      <c r="B43" s="30" t="s">
        <v>408</v>
      </c>
      <c r="C43" s="14">
        <v>10</v>
      </c>
      <c r="D43" s="14">
        <v>3</v>
      </c>
      <c r="E43" s="31">
        <v>2.3333333333333299</v>
      </c>
      <c r="F43" s="14">
        <v>0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97</v>
      </c>
      <c r="D44" s="14">
        <v>97</v>
      </c>
      <c r="E44" s="31">
        <v>0</v>
      </c>
      <c r="F44" s="14">
        <v>7</v>
      </c>
      <c r="G44" s="14">
        <v>3</v>
      </c>
      <c r="H44" s="14">
        <v>24</v>
      </c>
      <c r="I44" s="14">
        <v>22</v>
      </c>
      <c r="J44" s="14">
        <v>1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24">
        <v>11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2</v>
      </c>
      <c r="E46" s="31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1</v>
      </c>
      <c r="D48" s="14">
        <v>0</v>
      </c>
      <c r="E48" s="31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3</v>
      </c>
      <c r="D49" s="14">
        <v>2</v>
      </c>
      <c r="E49" s="31">
        <v>0.5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2" t="s">
        <v>421</v>
      </c>
      <c r="B50" s="183"/>
      <c r="C50" s="27">
        <v>166</v>
      </c>
      <c r="D50" s="27">
        <v>95</v>
      </c>
      <c r="E50" s="28">
        <v>0.74736842105263201</v>
      </c>
      <c r="F50" s="27">
        <v>0</v>
      </c>
      <c r="G50" s="27">
        <v>0</v>
      </c>
      <c r="H50" s="27">
        <v>29</v>
      </c>
      <c r="I50" s="27">
        <v>18</v>
      </c>
      <c r="J50" s="27">
        <v>7</v>
      </c>
      <c r="K50" s="27">
        <v>5</v>
      </c>
      <c r="L50" s="27">
        <v>0</v>
      </c>
      <c r="M50" s="27">
        <v>0</v>
      </c>
      <c r="N50" s="27">
        <v>1</v>
      </c>
      <c r="O50" s="27">
        <v>5</v>
      </c>
      <c r="P50" s="29">
        <v>30</v>
      </c>
    </row>
    <row r="51" spans="1:16" x14ac:dyDescent="0.25">
      <c r="A51" s="30" t="s">
        <v>422</v>
      </c>
      <c r="B51" s="30" t="s">
        <v>423</v>
      </c>
      <c r="C51" s="14">
        <v>46</v>
      </c>
      <c r="D51" s="14">
        <v>37</v>
      </c>
      <c r="E51" s="31">
        <v>0.24324324324324301</v>
      </c>
      <c r="F51" s="14">
        <v>0</v>
      </c>
      <c r="G51" s="14">
        <v>0</v>
      </c>
      <c r="H51" s="14">
        <v>2</v>
      </c>
      <c r="I51" s="14">
        <v>2</v>
      </c>
      <c r="J51" s="14">
        <v>3</v>
      </c>
      <c r="K51" s="14">
        <v>2</v>
      </c>
      <c r="L51" s="14">
        <v>0</v>
      </c>
      <c r="M51" s="14">
        <v>0</v>
      </c>
      <c r="N51" s="14">
        <v>0</v>
      </c>
      <c r="O51" s="14">
        <v>1</v>
      </c>
      <c r="P51" s="24">
        <v>5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25">
      <c r="A53" s="30" t="s">
        <v>426</v>
      </c>
      <c r="B53" s="30" t="s">
        <v>427</v>
      </c>
      <c r="C53" s="14">
        <v>73</v>
      </c>
      <c r="D53" s="14">
        <v>32</v>
      </c>
      <c r="E53" s="31">
        <v>1.28125</v>
      </c>
      <c r="F53" s="14">
        <v>0</v>
      </c>
      <c r="G53" s="14">
        <v>0</v>
      </c>
      <c r="H53" s="14">
        <v>15</v>
      </c>
      <c r="I53" s="14">
        <v>5</v>
      </c>
      <c r="J53" s="14">
        <v>2</v>
      </c>
      <c r="K53" s="14">
        <v>1</v>
      </c>
      <c r="L53" s="14">
        <v>0</v>
      </c>
      <c r="M53" s="14">
        <v>0</v>
      </c>
      <c r="N53" s="14">
        <v>0</v>
      </c>
      <c r="O53" s="14">
        <v>1</v>
      </c>
      <c r="P53" s="24">
        <v>6</v>
      </c>
    </row>
    <row r="54" spans="1:16" ht="22.5" x14ac:dyDescent="0.25">
      <c r="A54" s="30" t="s">
        <v>428</v>
      </c>
      <c r="B54" s="30" t="s">
        <v>429</v>
      </c>
      <c r="C54" s="14">
        <v>6</v>
      </c>
      <c r="D54" s="14">
        <v>0</v>
      </c>
      <c r="E54" s="31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10</v>
      </c>
      <c r="D56" s="14">
        <v>4</v>
      </c>
      <c r="E56" s="31">
        <v>1.5</v>
      </c>
      <c r="F56" s="14">
        <v>0</v>
      </c>
      <c r="G56" s="14">
        <v>0</v>
      </c>
      <c r="H56" s="14">
        <v>3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4">
        <v>2</v>
      </c>
    </row>
    <row r="57" spans="1:16" ht="22.5" x14ac:dyDescent="0.25">
      <c r="A57" s="30" t="s">
        <v>434</v>
      </c>
      <c r="B57" s="30" t="s">
        <v>435</v>
      </c>
      <c r="C57" s="14">
        <v>3</v>
      </c>
      <c r="D57" s="14">
        <v>8</v>
      </c>
      <c r="E57" s="31">
        <v>-0.625</v>
      </c>
      <c r="F57" s="14">
        <v>0</v>
      </c>
      <c r="G57" s="14">
        <v>0</v>
      </c>
      <c r="H57" s="14">
        <v>2</v>
      </c>
      <c r="I57" s="14">
        <v>2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4">
        <v>2</v>
      </c>
    </row>
    <row r="58" spans="1:16" ht="22.5" x14ac:dyDescent="0.25">
      <c r="A58" s="30" t="s">
        <v>436</v>
      </c>
      <c r="B58" s="30" t="s">
        <v>437</v>
      </c>
      <c r="C58" s="14">
        <v>0</v>
      </c>
      <c r="D58" s="14">
        <v>1</v>
      </c>
      <c r="E58" s="31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1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1</v>
      </c>
      <c r="D60" s="14">
        <v>2</v>
      </c>
      <c r="E60" s="31">
        <v>-0.5</v>
      </c>
      <c r="F60" s="14">
        <v>0</v>
      </c>
      <c r="G60" s="14">
        <v>0</v>
      </c>
      <c r="H60" s="14">
        <v>3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2</v>
      </c>
    </row>
    <row r="61" spans="1:16" ht="33.75" x14ac:dyDescent="0.25">
      <c r="A61" s="30" t="s">
        <v>442</v>
      </c>
      <c r="B61" s="30" t="s">
        <v>443</v>
      </c>
      <c r="C61" s="14">
        <v>0</v>
      </c>
      <c r="D61" s="14">
        <v>1</v>
      </c>
      <c r="E61" s="31">
        <v>-1</v>
      </c>
      <c r="F61" s="14">
        <v>0</v>
      </c>
      <c r="G61" s="14">
        <v>0</v>
      </c>
      <c r="H61" s="14">
        <v>1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25">
      <c r="A62" s="30" t="s">
        <v>444</v>
      </c>
      <c r="B62" s="30" t="s">
        <v>445</v>
      </c>
      <c r="C62" s="14">
        <v>7</v>
      </c>
      <c r="D62" s="14">
        <v>2</v>
      </c>
      <c r="E62" s="31">
        <v>2.5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24">
        <v>2</v>
      </c>
    </row>
    <row r="63" spans="1:16" ht="22.5" x14ac:dyDescent="0.25">
      <c r="A63" s="30" t="s">
        <v>446</v>
      </c>
      <c r="B63" s="30" t="s">
        <v>447</v>
      </c>
      <c r="C63" s="14">
        <v>13</v>
      </c>
      <c r="D63" s="14">
        <v>1</v>
      </c>
      <c r="E63" s="31">
        <v>12</v>
      </c>
      <c r="F63" s="14">
        <v>0</v>
      </c>
      <c r="G63" s="14">
        <v>0</v>
      </c>
      <c r="H63" s="14">
        <v>2</v>
      </c>
      <c r="I63" s="14">
        <v>4</v>
      </c>
      <c r="J63" s="14">
        <v>2</v>
      </c>
      <c r="K63" s="14">
        <v>0</v>
      </c>
      <c r="L63" s="14">
        <v>0</v>
      </c>
      <c r="M63" s="14">
        <v>0</v>
      </c>
      <c r="N63" s="14">
        <v>0</v>
      </c>
      <c r="O63" s="14">
        <v>2</v>
      </c>
      <c r="P63" s="24">
        <v>5</v>
      </c>
    </row>
    <row r="64" spans="1:16" ht="22.5" x14ac:dyDescent="0.25">
      <c r="A64" s="30" t="s">
        <v>448</v>
      </c>
      <c r="B64" s="30" t="s">
        <v>449</v>
      </c>
      <c r="C64" s="14">
        <v>4</v>
      </c>
      <c r="D64" s="14">
        <v>2</v>
      </c>
      <c r="E64" s="31">
        <v>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1</v>
      </c>
      <c r="D65" s="14">
        <v>5</v>
      </c>
      <c r="E65" s="31">
        <v>-0.8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1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1</v>
      </c>
      <c r="D68" s="14">
        <v>0</v>
      </c>
      <c r="E68" s="31">
        <v>0</v>
      </c>
      <c r="F68" s="14">
        <v>0</v>
      </c>
      <c r="G68" s="14">
        <v>0</v>
      </c>
      <c r="H68" s="14">
        <v>1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1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2</v>
      </c>
    </row>
    <row r="72" spans="1:16" x14ac:dyDescent="0.25">
      <c r="A72" s="182" t="s">
        <v>464</v>
      </c>
      <c r="B72" s="183"/>
      <c r="C72" s="27">
        <v>0</v>
      </c>
      <c r="D72" s="27">
        <v>0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0</v>
      </c>
      <c r="D73" s="14">
        <v>0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82" t="s">
        <v>467</v>
      </c>
      <c r="B74" s="183"/>
      <c r="C74" s="27">
        <v>35</v>
      </c>
      <c r="D74" s="27">
        <v>19</v>
      </c>
      <c r="E74" s="28">
        <v>0.84210526315789502</v>
      </c>
      <c r="F74" s="27">
        <v>0</v>
      </c>
      <c r="G74" s="27">
        <v>0</v>
      </c>
      <c r="H74" s="27">
        <v>1</v>
      </c>
      <c r="I74" s="27">
        <v>4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9">
        <v>2</v>
      </c>
    </row>
    <row r="75" spans="1:16" x14ac:dyDescent="0.25">
      <c r="A75" s="30" t="s">
        <v>468</v>
      </c>
      <c r="B75" s="30" t="s">
        <v>469</v>
      </c>
      <c r="C75" s="14">
        <v>26</v>
      </c>
      <c r="D75" s="14">
        <v>14</v>
      </c>
      <c r="E75" s="31">
        <v>0.85714285714285698</v>
      </c>
      <c r="F75" s="14">
        <v>0</v>
      </c>
      <c r="G75" s="14">
        <v>0</v>
      </c>
      <c r="H75" s="14">
        <v>1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1</v>
      </c>
    </row>
    <row r="77" spans="1:16" x14ac:dyDescent="0.25">
      <c r="A77" s="30" t="s">
        <v>472</v>
      </c>
      <c r="B77" s="30" t="s">
        <v>473</v>
      </c>
      <c r="C77" s="14">
        <v>3</v>
      </c>
      <c r="D77" s="14">
        <v>5</v>
      </c>
      <c r="E77" s="31">
        <v>-0.4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1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5</v>
      </c>
      <c r="D79" s="14">
        <v>0</v>
      </c>
      <c r="E79" s="31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0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2" t="s">
        <v>482</v>
      </c>
      <c r="B82" s="183"/>
      <c r="C82" s="27">
        <v>46</v>
      </c>
      <c r="D82" s="27">
        <v>67</v>
      </c>
      <c r="E82" s="28">
        <v>-0.31343283582089598</v>
      </c>
      <c r="F82" s="27">
        <v>0</v>
      </c>
      <c r="G82" s="27">
        <v>0</v>
      </c>
      <c r="H82" s="27">
        <v>5</v>
      </c>
      <c r="I82" s="27">
        <v>4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7</v>
      </c>
    </row>
    <row r="83" spans="1:16" x14ac:dyDescent="0.25">
      <c r="A83" s="30" t="s">
        <v>483</v>
      </c>
      <c r="B83" s="30" t="s">
        <v>484</v>
      </c>
      <c r="C83" s="14">
        <v>16</v>
      </c>
      <c r="D83" s="14">
        <v>27</v>
      </c>
      <c r="E83" s="31">
        <v>-0.407407407407407</v>
      </c>
      <c r="F83" s="14">
        <v>0</v>
      </c>
      <c r="G83" s="14">
        <v>0</v>
      </c>
      <c r="H83" s="14">
        <v>5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1</v>
      </c>
    </row>
    <row r="84" spans="1:16" x14ac:dyDescent="0.25">
      <c r="A84" s="30" t="s">
        <v>485</v>
      </c>
      <c r="B84" s="30" t="s">
        <v>486</v>
      </c>
      <c r="C84" s="14">
        <v>30</v>
      </c>
      <c r="D84" s="14">
        <v>40</v>
      </c>
      <c r="E84" s="31">
        <v>-0.25</v>
      </c>
      <c r="F84" s="14">
        <v>0</v>
      </c>
      <c r="G84" s="14">
        <v>0</v>
      </c>
      <c r="H84" s="14">
        <v>0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6</v>
      </c>
    </row>
    <row r="85" spans="1:16" x14ac:dyDescent="0.25">
      <c r="A85" s="182" t="s">
        <v>487</v>
      </c>
      <c r="B85" s="183"/>
      <c r="C85" s="27">
        <v>148</v>
      </c>
      <c r="D85" s="27">
        <v>124</v>
      </c>
      <c r="E85" s="28">
        <v>0.19354838709677399</v>
      </c>
      <c r="F85" s="27">
        <v>0</v>
      </c>
      <c r="G85" s="27">
        <v>0</v>
      </c>
      <c r="H85" s="27">
        <v>35</v>
      </c>
      <c r="I85" s="27">
        <v>21</v>
      </c>
      <c r="J85" s="27">
        <v>0</v>
      </c>
      <c r="K85" s="27">
        <v>1</v>
      </c>
      <c r="L85" s="27">
        <v>0</v>
      </c>
      <c r="M85" s="27">
        <v>0</v>
      </c>
      <c r="N85" s="27">
        <v>0</v>
      </c>
      <c r="O85" s="27">
        <v>0</v>
      </c>
      <c r="P85" s="29">
        <v>24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18</v>
      </c>
      <c r="D89" s="14">
        <v>15</v>
      </c>
      <c r="E89" s="31">
        <v>0.2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3</v>
      </c>
      <c r="D91" s="14">
        <v>6</v>
      </c>
      <c r="E91" s="31">
        <v>-0.5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26</v>
      </c>
      <c r="D92" s="14">
        <v>9</v>
      </c>
      <c r="E92" s="31">
        <v>1.8888888888888899</v>
      </c>
      <c r="F92" s="14">
        <v>0</v>
      </c>
      <c r="G92" s="14">
        <v>0</v>
      </c>
      <c r="H92" s="14">
        <v>2</v>
      </c>
      <c r="I92" s="14">
        <v>1</v>
      </c>
      <c r="J92" s="14">
        <v>0</v>
      </c>
      <c r="K92" s="14">
        <v>1</v>
      </c>
      <c r="L92" s="14">
        <v>0</v>
      </c>
      <c r="M92" s="14">
        <v>0</v>
      </c>
      <c r="N92" s="14">
        <v>0</v>
      </c>
      <c r="O92" s="14">
        <v>0</v>
      </c>
      <c r="P92" s="24">
        <v>10</v>
      </c>
    </row>
    <row r="93" spans="1:16" x14ac:dyDescent="0.25">
      <c r="A93" s="30" t="s">
        <v>502</v>
      </c>
      <c r="B93" s="30" t="s">
        <v>503</v>
      </c>
      <c r="C93" s="14">
        <v>3</v>
      </c>
      <c r="D93" s="14">
        <v>3</v>
      </c>
      <c r="E93" s="31">
        <v>0</v>
      </c>
      <c r="F93" s="14">
        <v>0</v>
      </c>
      <c r="G93" s="14">
        <v>0</v>
      </c>
      <c r="H93" s="14">
        <v>0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</v>
      </c>
    </row>
    <row r="94" spans="1:16" x14ac:dyDescent="0.25">
      <c r="A94" s="30" t="s">
        <v>504</v>
      </c>
      <c r="B94" s="30" t="s">
        <v>505</v>
      </c>
      <c r="C94" s="14">
        <v>96</v>
      </c>
      <c r="D94" s="14">
        <v>91</v>
      </c>
      <c r="E94" s="31">
        <v>5.4945054945054903E-2</v>
      </c>
      <c r="F94" s="14">
        <v>0</v>
      </c>
      <c r="G94" s="14">
        <v>0</v>
      </c>
      <c r="H94" s="14">
        <v>33</v>
      </c>
      <c r="I94" s="14">
        <v>18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13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2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2" t="s">
        <v>510</v>
      </c>
      <c r="B97" s="183"/>
      <c r="C97" s="27">
        <v>2271</v>
      </c>
      <c r="D97" s="27">
        <v>1831</v>
      </c>
      <c r="E97" s="28">
        <v>0.24030584380120101</v>
      </c>
      <c r="F97" s="27">
        <v>16</v>
      </c>
      <c r="G97" s="27">
        <v>13</v>
      </c>
      <c r="H97" s="27">
        <v>332</v>
      </c>
      <c r="I97" s="27">
        <v>252</v>
      </c>
      <c r="J97" s="27">
        <v>0</v>
      </c>
      <c r="K97" s="27">
        <v>0</v>
      </c>
      <c r="L97" s="27">
        <v>1</v>
      </c>
      <c r="M97" s="27">
        <v>0</v>
      </c>
      <c r="N97" s="27">
        <v>3</v>
      </c>
      <c r="O97" s="27">
        <v>27</v>
      </c>
      <c r="P97" s="29">
        <v>306</v>
      </c>
    </row>
    <row r="98" spans="1:16" x14ac:dyDescent="0.25">
      <c r="A98" s="30" t="s">
        <v>511</v>
      </c>
      <c r="B98" s="30" t="s">
        <v>512</v>
      </c>
      <c r="C98" s="14">
        <v>416</v>
      </c>
      <c r="D98" s="14">
        <v>328</v>
      </c>
      <c r="E98" s="31">
        <v>0.26829268292682901</v>
      </c>
      <c r="F98" s="14">
        <v>7</v>
      </c>
      <c r="G98" s="14">
        <v>4</v>
      </c>
      <c r="H98" s="14">
        <v>57</v>
      </c>
      <c r="I98" s="14">
        <v>53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54</v>
      </c>
    </row>
    <row r="99" spans="1:16" x14ac:dyDescent="0.25">
      <c r="A99" s="30" t="s">
        <v>513</v>
      </c>
      <c r="B99" s="30" t="s">
        <v>514</v>
      </c>
      <c r="C99" s="14">
        <v>200</v>
      </c>
      <c r="D99" s="14">
        <v>169</v>
      </c>
      <c r="E99" s="31">
        <v>0.183431952662722</v>
      </c>
      <c r="F99" s="14">
        <v>4</v>
      </c>
      <c r="G99" s="14">
        <v>2</v>
      </c>
      <c r="H99" s="14">
        <v>59</v>
      </c>
      <c r="I99" s="14">
        <v>34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12</v>
      </c>
      <c r="P99" s="24">
        <v>69</v>
      </c>
    </row>
    <row r="100" spans="1:16" ht="33.75" x14ac:dyDescent="0.25">
      <c r="A100" s="30" t="s">
        <v>515</v>
      </c>
      <c r="B100" s="30" t="s">
        <v>516</v>
      </c>
      <c r="C100" s="14">
        <v>17</v>
      </c>
      <c r="D100" s="14">
        <v>9</v>
      </c>
      <c r="E100" s="31">
        <v>0.88888888888888895</v>
      </c>
      <c r="F100" s="14">
        <v>0</v>
      </c>
      <c r="G100" s="14">
        <v>0</v>
      </c>
      <c r="H100" s="14">
        <v>6</v>
      </c>
      <c r="I100" s="14">
        <v>15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12</v>
      </c>
    </row>
    <row r="101" spans="1:16" ht="22.5" x14ac:dyDescent="0.25">
      <c r="A101" s="30" t="s">
        <v>517</v>
      </c>
      <c r="B101" s="30" t="s">
        <v>518</v>
      </c>
      <c r="C101" s="14">
        <v>74</v>
      </c>
      <c r="D101" s="14">
        <v>49</v>
      </c>
      <c r="E101" s="31">
        <v>0.51020408163265296</v>
      </c>
      <c r="F101" s="14">
        <v>0</v>
      </c>
      <c r="G101" s="14">
        <v>0</v>
      </c>
      <c r="H101" s="14">
        <v>38</v>
      </c>
      <c r="I101" s="14">
        <v>27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15</v>
      </c>
      <c r="P101" s="24">
        <v>16</v>
      </c>
    </row>
    <row r="102" spans="1:16" x14ac:dyDescent="0.25">
      <c r="A102" s="30" t="s">
        <v>519</v>
      </c>
      <c r="B102" s="30" t="s">
        <v>520</v>
      </c>
      <c r="C102" s="14">
        <v>4</v>
      </c>
      <c r="D102" s="14">
        <v>1</v>
      </c>
      <c r="E102" s="31">
        <v>3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1</v>
      </c>
    </row>
    <row r="103" spans="1:16" ht="22.5" x14ac:dyDescent="0.25">
      <c r="A103" s="30" t="s">
        <v>521</v>
      </c>
      <c r="B103" s="30" t="s">
        <v>522</v>
      </c>
      <c r="C103" s="14">
        <v>25</v>
      </c>
      <c r="D103" s="14">
        <v>12</v>
      </c>
      <c r="E103" s="31">
        <v>1.0833333333333299</v>
      </c>
      <c r="F103" s="14">
        <v>0</v>
      </c>
      <c r="G103" s="14">
        <v>0</v>
      </c>
      <c r="H103" s="14">
        <v>3</v>
      </c>
      <c r="I103" s="14">
        <v>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</v>
      </c>
    </row>
    <row r="104" spans="1:16" x14ac:dyDescent="0.25">
      <c r="A104" s="30" t="s">
        <v>523</v>
      </c>
      <c r="B104" s="30" t="s">
        <v>524</v>
      </c>
      <c r="C104" s="14">
        <v>54</v>
      </c>
      <c r="D104" s="14">
        <v>42</v>
      </c>
      <c r="E104" s="31">
        <v>0.28571428571428598</v>
      </c>
      <c r="F104" s="14">
        <v>0</v>
      </c>
      <c r="G104" s="14">
        <v>0</v>
      </c>
      <c r="H104" s="14">
        <v>1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525</v>
      </c>
      <c r="B105" s="30" t="s">
        <v>526</v>
      </c>
      <c r="C105" s="14">
        <v>841</v>
      </c>
      <c r="D105" s="14">
        <v>666</v>
      </c>
      <c r="E105" s="31">
        <v>0.262762762762763</v>
      </c>
      <c r="F105" s="14">
        <v>1</v>
      </c>
      <c r="G105" s="14">
        <v>3</v>
      </c>
      <c r="H105" s="14">
        <v>91</v>
      </c>
      <c r="I105" s="14">
        <v>52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4">
        <v>63</v>
      </c>
    </row>
    <row r="106" spans="1:16" ht="22.5" x14ac:dyDescent="0.25">
      <c r="A106" s="30" t="s">
        <v>527</v>
      </c>
      <c r="B106" s="30" t="s">
        <v>528</v>
      </c>
      <c r="C106" s="14">
        <v>225</v>
      </c>
      <c r="D106" s="14">
        <v>177</v>
      </c>
      <c r="E106" s="31">
        <v>0.27118644067796599</v>
      </c>
      <c r="F106" s="14">
        <v>0</v>
      </c>
      <c r="G106" s="14">
        <v>0</v>
      </c>
      <c r="H106" s="14">
        <v>33</v>
      </c>
      <c r="I106" s="14">
        <v>27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4">
        <v>20</v>
      </c>
    </row>
    <row r="107" spans="1:16" ht="22.5" x14ac:dyDescent="0.25">
      <c r="A107" s="30" t="s">
        <v>529</v>
      </c>
      <c r="B107" s="30" t="s">
        <v>530</v>
      </c>
      <c r="C107" s="14">
        <v>7</v>
      </c>
      <c r="D107" s="14">
        <v>2</v>
      </c>
      <c r="E107" s="31">
        <v>2.5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</v>
      </c>
    </row>
    <row r="108" spans="1:16" x14ac:dyDescent="0.25">
      <c r="A108" s="30" t="s">
        <v>531</v>
      </c>
      <c r="B108" s="30" t="s">
        <v>532</v>
      </c>
      <c r="C108" s="14">
        <v>4</v>
      </c>
      <c r="D108" s="14">
        <v>6</v>
      </c>
      <c r="E108" s="31">
        <v>-0.33333333333333298</v>
      </c>
      <c r="F108" s="14">
        <v>0</v>
      </c>
      <c r="G108" s="14">
        <v>0</v>
      </c>
      <c r="H108" s="14">
        <v>6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25">
      <c r="A109" s="30" t="s">
        <v>533</v>
      </c>
      <c r="B109" s="30" t="s">
        <v>534</v>
      </c>
      <c r="C109" s="14">
        <v>1</v>
      </c>
      <c r="D109" s="14">
        <v>3</v>
      </c>
      <c r="E109" s="31">
        <v>-0.66666666666666696</v>
      </c>
      <c r="F109" s="14">
        <v>0</v>
      </c>
      <c r="G109" s="14">
        <v>0</v>
      </c>
      <c r="H109" s="14">
        <v>1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2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361</v>
      </c>
      <c r="D111" s="14">
        <v>334</v>
      </c>
      <c r="E111" s="31">
        <v>8.0838323353293398E-2</v>
      </c>
      <c r="F111" s="14">
        <v>4</v>
      </c>
      <c r="G111" s="14">
        <v>4</v>
      </c>
      <c r="H111" s="14">
        <v>28</v>
      </c>
      <c r="I111" s="14">
        <v>30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54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1</v>
      </c>
      <c r="D114" s="14">
        <v>2</v>
      </c>
      <c r="E114" s="31">
        <v>-0.5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2</v>
      </c>
      <c r="D115" s="14">
        <v>1</v>
      </c>
      <c r="E115" s="31">
        <v>1</v>
      </c>
      <c r="F115" s="14">
        <v>0</v>
      </c>
      <c r="G115" s="14">
        <v>0</v>
      </c>
      <c r="H115" s="14">
        <v>1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23</v>
      </c>
      <c r="D116" s="14">
        <v>13</v>
      </c>
      <c r="E116" s="31">
        <v>0.76923076923076905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1</v>
      </c>
      <c r="D120" s="14">
        <v>4</v>
      </c>
      <c r="E120" s="31">
        <v>-0.75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1</v>
      </c>
      <c r="D121" s="14">
        <v>7</v>
      </c>
      <c r="E121" s="31">
        <v>-0.85714285714285698</v>
      </c>
      <c r="F121" s="14">
        <v>0</v>
      </c>
      <c r="G121" s="14">
        <v>0</v>
      </c>
      <c r="H121" s="14">
        <v>0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9</v>
      </c>
    </row>
    <row r="122" spans="1:16" x14ac:dyDescent="0.25">
      <c r="A122" s="30" t="s">
        <v>559</v>
      </c>
      <c r="B122" s="30" t="s">
        <v>560</v>
      </c>
      <c r="C122" s="14">
        <v>4</v>
      </c>
      <c r="D122" s="14">
        <v>1</v>
      </c>
      <c r="E122" s="31">
        <v>3</v>
      </c>
      <c r="F122" s="14">
        <v>0</v>
      </c>
      <c r="G122" s="14">
        <v>0</v>
      </c>
      <c r="H122" s="14">
        <v>2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25">
      <c r="A123" s="30" t="s">
        <v>561</v>
      </c>
      <c r="B123" s="30" t="s">
        <v>562</v>
      </c>
      <c r="C123" s="14">
        <v>5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2</v>
      </c>
      <c r="D126" s="14">
        <v>5</v>
      </c>
      <c r="E126" s="31">
        <v>-0.6</v>
      </c>
      <c r="F126" s="14">
        <v>0</v>
      </c>
      <c r="G126" s="14">
        <v>0</v>
      </c>
      <c r="H126" s="14">
        <v>2</v>
      </c>
      <c r="I126" s="14">
        <v>2</v>
      </c>
      <c r="J126" s="14">
        <v>0</v>
      </c>
      <c r="K126" s="14">
        <v>0</v>
      </c>
      <c r="L126" s="14">
        <v>1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1</v>
      </c>
    </row>
    <row r="128" spans="1:16" ht="22.5" x14ac:dyDescent="0.25">
      <c r="A128" s="30" t="s">
        <v>571</v>
      </c>
      <c r="B128" s="30" t="s">
        <v>572</v>
      </c>
      <c r="C128" s="14">
        <v>2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2.5" x14ac:dyDescent="0.25">
      <c r="A129" s="30" t="s">
        <v>573</v>
      </c>
      <c r="B129" s="30" t="s">
        <v>574</v>
      </c>
      <c r="C129" s="14">
        <v>1</v>
      </c>
      <c r="D129" s="14">
        <v>0</v>
      </c>
      <c r="E129" s="31">
        <v>0</v>
      </c>
      <c r="F129" s="14">
        <v>0</v>
      </c>
      <c r="G129" s="14">
        <v>0</v>
      </c>
      <c r="H129" s="14">
        <v>1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2" t="s">
        <v>577</v>
      </c>
      <c r="B131" s="183"/>
      <c r="C131" s="27">
        <v>3</v>
      </c>
      <c r="D131" s="27">
        <v>0</v>
      </c>
      <c r="E131" s="28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1</v>
      </c>
    </row>
    <row r="132" spans="1:16" x14ac:dyDescent="0.25">
      <c r="A132" s="30" t="s">
        <v>578</v>
      </c>
      <c r="B132" s="30" t="s">
        <v>579</v>
      </c>
      <c r="C132" s="14">
        <v>3</v>
      </c>
      <c r="D132" s="14">
        <v>0</v>
      </c>
      <c r="E132" s="31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1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0</v>
      </c>
      <c r="D134" s="14">
        <v>0</v>
      </c>
      <c r="E134" s="31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2" t="s">
        <v>588</v>
      </c>
      <c r="B137" s="183"/>
      <c r="C137" s="27">
        <v>5</v>
      </c>
      <c r="D137" s="27">
        <v>5</v>
      </c>
      <c r="E137" s="28">
        <v>0</v>
      </c>
      <c r="F137" s="27">
        <v>0</v>
      </c>
      <c r="G137" s="27">
        <v>0</v>
      </c>
      <c r="H137" s="27">
        <v>3</v>
      </c>
      <c r="I137" s="27">
        <v>1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1</v>
      </c>
    </row>
    <row r="138" spans="1:16" ht="22.5" x14ac:dyDescent="0.25">
      <c r="A138" s="30" t="s">
        <v>589</v>
      </c>
      <c r="B138" s="30" t="s">
        <v>590</v>
      </c>
      <c r="C138" s="14">
        <v>0</v>
      </c>
      <c r="D138" s="14">
        <v>1</v>
      </c>
      <c r="E138" s="31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1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5</v>
      </c>
      <c r="D142" s="14">
        <v>3</v>
      </c>
      <c r="E142" s="31">
        <v>0.66666666666666696</v>
      </c>
      <c r="F142" s="14">
        <v>0</v>
      </c>
      <c r="G142" s="14">
        <v>0</v>
      </c>
      <c r="H142" s="14">
        <v>2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0</v>
      </c>
    </row>
    <row r="143" spans="1:16" ht="33.75" x14ac:dyDescent="0.25">
      <c r="A143" s="30" t="s">
        <v>599</v>
      </c>
      <c r="B143" s="30" t="s">
        <v>600</v>
      </c>
      <c r="C143" s="14">
        <v>0</v>
      </c>
      <c r="D143" s="14">
        <v>1</v>
      </c>
      <c r="E143" s="31">
        <v>-1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82" t="s">
        <v>601</v>
      </c>
      <c r="B144" s="183"/>
      <c r="C144" s="27">
        <v>1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1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2" t="s">
        <v>606</v>
      </c>
      <c r="B147" s="183"/>
      <c r="C147" s="27">
        <v>10</v>
      </c>
      <c r="D147" s="27">
        <v>28</v>
      </c>
      <c r="E147" s="28">
        <v>-0.64285714285714302</v>
      </c>
      <c r="F147" s="27">
        <v>0</v>
      </c>
      <c r="G147" s="27">
        <v>0</v>
      </c>
      <c r="H147" s="27">
        <v>5</v>
      </c>
      <c r="I147" s="27">
        <v>4</v>
      </c>
      <c r="J147" s="27">
        <v>0</v>
      </c>
      <c r="K147" s="27">
        <v>0</v>
      </c>
      <c r="L147" s="27">
        <v>0</v>
      </c>
      <c r="M147" s="27">
        <v>0</v>
      </c>
      <c r="N147" s="27">
        <v>1</v>
      </c>
      <c r="O147" s="27">
        <v>0</v>
      </c>
      <c r="P147" s="29">
        <v>4</v>
      </c>
    </row>
    <row r="148" spans="1:16" ht="22.5" x14ac:dyDescent="0.25">
      <c r="A148" s="30" t="s">
        <v>607</v>
      </c>
      <c r="B148" s="30" t="s">
        <v>608</v>
      </c>
      <c r="C148" s="14">
        <v>0</v>
      </c>
      <c r="D148" s="14">
        <v>1</v>
      </c>
      <c r="E148" s="31">
        <v>-1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4">
        <v>0</v>
      </c>
    </row>
    <row r="149" spans="1:16" ht="22.5" x14ac:dyDescent="0.25">
      <c r="A149" s="30" t="s">
        <v>609</v>
      </c>
      <c r="B149" s="30" t="s">
        <v>610</v>
      </c>
      <c r="C149" s="14">
        <v>0</v>
      </c>
      <c r="D149" s="14">
        <v>1</v>
      </c>
      <c r="E149" s="31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0</v>
      </c>
      <c r="D151" s="14">
        <v>0</v>
      </c>
      <c r="E151" s="31">
        <v>0</v>
      </c>
      <c r="F151" s="14">
        <v>0</v>
      </c>
      <c r="G151" s="14">
        <v>0</v>
      </c>
      <c r="H151" s="14">
        <v>1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4">
        <v>1</v>
      </c>
    </row>
    <row r="152" spans="1:16" ht="33.75" x14ac:dyDescent="0.25">
      <c r="A152" s="30" t="s">
        <v>615</v>
      </c>
      <c r="B152" s="30" t="s">
        <v>616</v>
      </c>
      <c r="C152" s="14">
        <v>2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1</v>
      </c>
      <c r="D153" s="14">
        <v>2</v>
      </c>
      <c r="E153" s="31">
        <v>-0.5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5</v>
      </c>
      <c r="D154" s="14">
        <v>4</v>
      </c>
      <c r="E154" s="31">
        <v>0.25</v>
      </c>
      <c r="F154" s="14">
        <v>0</v>
      </c>
      <c r="G154" s="14">
        <v>0</v>
      </c>
      <c r="H154" s="14">
        <v>1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4">
        <v>0</v>
      </c>
    </row>
    <row r="155" spans="1:16" ht="22.5" x14ac:dyDescent="0.25">
      <c r="A155" s="30" t="s">
        <v>621</v>
      </c>
      <c r="B155" s="30" t="s">
        <v>622</v>
      </c>
      <c r="C155" s="14">
        <v>2</v>
      </c>
      <c r="D155" s="14">
        <v>20</v>
      </c>
      <c r="E155" s="31">
        <v>-0.9</v>
      </c>
      <c r="F155" s="14">
        <v>0</v>
      </c>
      <c r="G155" s="14">
        <v>0</v>
      </c>
      <c r="H155" s="14">
        <v>3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3</v>
      </c>
    </row>
    <row r="156" spans="1:16" x14ac:dyDescent="0.25">
      <c r="A156" s="182" t="s">
        <v>623</v>
      </c>
      <c r="B156" s="183"/>
      <c r="C156" s="27">
        <v>13</v>
      </c>
      <c r="D156" s="27">
        <v>31</v>
      </c>
      <c r="E156" s="28">
        <v>-0.58064516129032295</v>
      </c>
      <c r="F156" s="27">
        <v>0</v>
      </c>
      <c r="G156" s="27">
        <v>0</v>
      </c>
      <c r="H156" s="27">
        <v>2</v>
      </c>
      <c r="I156" s="27">
        <v>1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1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2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7</v>
      </c>
      <c r="D162" s="14">
        <v>18</v>
      </c>
      <c r="E162" s="31">
        <v>-0.61111111111111105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0</v>
      </c>
    </row>
    <row r="163" spans="1:16" ht="22.5" x14ac:dyDescent="0.25">
      <c r="A163" s="30" t="s">
        <v>636</v>
      </c>
      <c r="B163" s="30" t="s">
        <v>637</v>
      </c>
      <c r="C163" s="14">
        <v>0</v>
      </c>
      <c r="D163" s="14">
        <v>3</v>
      </c>
      <c r="E163" s="31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1</v>
      </c>
      <c r="D164" s="14">
        <v>6</v>
      </c>
      <c r="E164" s="31">
        <v>-0.83333333333333304</v>
      </c>
      <c r="F164" s="14">
        <v>0</v>
      </c>
      <c r="G164" s="14">
        <v>0</v>
      </c>
      <c r="H164" s="14">
        <v>2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1</v>
      </c>
    </row>
    <row r="165" spans="1:16" x14ac:dyDescent="0.25">
      <c r="A165" s="30" t="s">
        <v>640</v>
      </c>
      <c r="B165" s="30" t="s">
        <v>641</v>
      </c>
      <c r="C165" s="14">
        <v>3</v>
      </c>
      <c r="D165" s="14">
        <v>4</v>
      </c>
      <c r="E165" s="31">
        <v>-0.25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2" t="s">
        <v>642</v>
      </c>
      <c r="B166" s="183"/>
      <c r="C166" s="27">
        <v>149</v>
      </c>
      <c r="D166" s="27">
        <v>97</v>
      </c>
      <c r="E166" s="28">
        <v>0.536082474226804</v>
      </c>
      <c r="F166" s="27">
        <v>2</v>
      </c>
      <c r="G166" s="27">
        <v>2</v>
      </c>
      <c r="H166" s="27">
        <v>47</v>
      </c>
      <c r="I166" s="27">
        <v>37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10</v>
      </c>
      <c r="P166" s="29">
        <v>41</v>
      </c>
    </row>
    <row r="167" spans="1:16" ht="22.5" x14ac:dyDescent="0.25">
      <c r="A167" s="30" t="s">
        <v>643</v>
      </c>
      <c r="B167" s="30" t="s">
        <v>644</v>
      </c>
      <c r="C167" s="14">
        <v>40</v>
      </c>
      <c r="D167" s="14">
        <v>22</v>
      </c>
      <c r="E167" s="31">
        <v>0.81818181818181801</v>
      </c>
      <c r="F167" s="14">
        <v>0</v>
      </c>
      <c r="G167" s="14">
        <v>0</v>
      </c>
      <c r="H167" s="14">
        <v>8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2</v>
      </c>
      <c r="P167" s="24">
        <v>0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1</v>
      </c>
      <c r="E171" s="31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53</v>
      </c>
      <c r="D173" s="14">
        <v>24</v>
      </c>
      <c r="E173" s="31">
        <v>1.2083333333333299</v>
      </c>
      <c r="F173" s="14">
        <v>0</v>
      </c>
      <c r="G173" s="14">
        <v>0</v>
      </c>
      <c r="H173" s="14">
        <v>18</v>
      </c>
      <c r="I173" s="14">
        <v>9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7</v>
      </c>
      <c r="P173" s="24">
        <v>11</v>
      </c>
    </row>
    <row r="174" spans="1:16" ht="22.5" x14ac:dyDescent="0.25">
      <c r="A174" s="30" t="s">
        <v>657</v>
      </c>
      <c r="B174" s="30" t="s">
        <v>658</v>
      </c>
      <c r="C174" s="14">
        <v>48</v>
      </c>
      <c r="D174" s="14">
        <v>43</v>
      </c>
      <c r="E174" s="31">
        <v>0.116279069767442</v>
      </c>
      <c r="F174" s="14">
        <v>2</v>
      </c>
      <c r="G174" s="14">
        <v>2</v>
      </c>
      <c r="H174" s="14">
        <v>21</v>
      </c>
      <c r="I174" s="14">
        <v>27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4">
        <v>30</v>
      </c>
    </row>
    <row r="175" spans="1:16" x14ac:dyDescent="0.25">
      <c r="A175" s="30" t="s">
        <v>659</v>
      </c>
      <c r="B175" s="30" t="s">
        <v>660</v>
      </c>
      <c r="C175" s="14">
        <v>8</v>
      </c>
      <c r="D175" s="14">
        <v>7</v>
      </c>
      <c r="E175" s="31">
        <v>0.14285714285714299</v>
      </c>
      <c r="F175" s="14">
        <v>0</v>
      </c>
      <c r="G175" s="14">
        <v>0</v>
      </c>
      <c r="H175" s="14">
        <v>0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0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2" t="s">
        <v>665</v>
      </c>
      <c r="B178" s="183"/>
      <c r="C178" s="27">
        <v>304</v>
      </c>
      <c r="D178" s="27">
        <v>277</v>
      </c>
      <c r="E178" s="28">
        <v>9.7472924187725601E-2</v>
      </c>
      <c r="F178" s="27">
        <v>409</v>
      </c>
      <c r="G178" s="27">
        <v>366</v>
      </c>
      <c r="H178" s="27">
        <v>75</v>
      </c>
      <c r="I178" s="27">
        <v>72</v>
      </c>
      <c r="J178" s="27">
        <v>0</v>
      </c>
      <c r="K178" s="27">
        <v>1</v>
      </c>
      <c r="L178" s="27">
        <v>0</v>
      </c>
      <c r="M178" s="27">
        <v>0</v>
      </c>
      <c r="N178" s="27">
        <v>0</v>
      </c>
      <c r="O178" s="27">
        <v>1</v>
      </c>
      <c r="P178" s="29">
        <v>484</v>
      </c>
    </row>
    <row r="179" spans="1:16" ht="22.5" x14ac:dyDescent="0.25">
      <c r="A179" s="30" t="s">
        <v>666</v>
      </c>
      <c r="B179" s="30" t="s">
        <v>667</v>
      </c>
      <c r="C179" s="14">
        <v>11</v>
      </c>
      <c r="D179" s="14">
        <v>11</v>
      </c>
      <c r="E179" s="31">
        <v>0</v>
      </c>
      <c r="F179" s="14">
        <v>15</v>
      </c>
      <c r="G179" s="14">
        <v>10</v>
      </c>
      <c r="H179" s="14">
        <v>6</v>
      </c>
      <c r="I179" s="14">
        <v>3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8</v>
      </c>
    </row>
    <row r="180" spans="1:16" ht="22.5" x14ac:dyDescent="0.25">
      <c r="A180" s="30" t="s">
        <v>668</v>
      </c>
      <c r="B180" s="30" t="s">
        <v>669</v>
      </c>
      <c r="C180" s="14">
        <v>174</v>
      </c>
      <c r="D180" s="14">
        <v>122</v>
      </c>
      <c r="E180" s="31">
        <v>0.42622950819672101</v>
      </c>
      <c r="F180" s="14">
        <v>225</v>
      </c>
      <c r="G180" s="14">
        <v>207</v>
      </c>
      <c r="H180" s="14">
        <v>24</v>
      </c>
      <c r="I180" s="14">
        <v>20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24">
        <v>250</v>
      </c>
    </row>
    <row r="181" spans="1:16" x14ac:dyDescent="0.25">
      <c r="A181" s="30" t="s">
        <v>670</v>
      </c>
      <c r="B181" s="30" t="s">
        <v>671</v>
      </c>
      <c r="C181" s="14">
        <v>17</v>
      </c>
      <c r="D181" s="14">
        <v>9</v>
      </c>
      <c r="E181" s="31">
        <v>0.88888888888888895</v>
      </c>
      <c r="F181" s="14">
        <v>15</v>
      </c>
      <c r="G181" s="14">
        <v>7</v>
      </c>
      <c r="H181" s="14">
        <v>7</v>
      </c>
      <c r="I181" s="14">
        <v>5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18</v>
      </c>
    </row>
    <row r="182" spans="1:16" ht="22.5" x14ac:dyDescent="0.25">
      <c r="A182" s="30" t="s">
        <v>672</v>
      </c>
      <c r="B182" s="30" t="s">
        <v>673</v>
      </c>
      <c r="C182" s="14">
        <v>2</v>
      </c>
      <c r="D182" s="14">
        <v>0</v>
      </c>
      <c r="E182" s="31">
        <v>0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674</v>
      </c>
      <c r="B183" s="30" t="s">
        <v>675</v>
      </c>
      <c r="C183" s="14">
        <v>3</v>
      </c>
      <c r="D183" s="14">
        <v>4</v>
      </c>
      <c r="E183" s="31">
        <v>-0.25</v>
      </c>
      <c r="F183" s="14">
        <v>4</v>
      </c>
      <c r="G183" s="14">
        <v>0</v>
      </c>
      <c r="H183" s="14">
        <v>1</v>
      </c>
      <c r="I183" s="14">
        <v>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19</v>
      </c>
    </row>
    <row r="184" spans="1:16" ht="22.5" x14ac:dyDescent="0.25">
      <c r="A184" s="30" t="s">
        <v>676</v>
      </c>
      <c r="B184" s="30" t="s">
        <v>677</v>
      </c>
      <c r="C184" s="14">
        <v>94</v>
      </c>
      <c r="D184" s="14">
        <v>129</v>
      </c>
      <c r="E184" s="31">
        <v>-0.27131782945736399</v>
      </c>
      <c r="F184" s="14">
        <v>149</v>
      </c>
      <c r="G184" s="14">
        <v>141</v>
      </c>
      <c r="H184" s="14">
        <v>35</v>
      </c>
      <c r="I184" s="14">
        <v>40</v>
      </c>
      <c r="J184" s="14">
        <v>0</v>
      </c>
      <c r="K184" s="14">
        <v>1</v>
      </c>
      <c r="L184" s="14">
        <v>0</v>
      </c>
      <c r="M184" s="14">
        <v>0</v>
      </c>
      <c r="N184" s="14">
        <v>0</v>
      </c>
      <c r="O184" s="14">
        <v>0</v>
      </c>
      <c r="P184" s="24">
        <v>189</v>
      </c>
    </row>
    <row r="185" spans="1:16" ht="22.5" x14ac:dyDescent="0.25">
      <c r="A185" s="30" t="s">
        <v>678</v>
      </c>
      <c r="B185" s="30" t="s">
        <v>679</v>
      </c>
      <c r="C185" s="14">
        <v>3</v>
      </c>
      <c r="D185" s="14">
        <v>2</v>
      </c>
      <c r="E185" s="31">
        <v>0.5</v>
      </c>
      <c r="F185" s="14">
        <v>1</v>
      </c>
      <c r="G185" s="14">
        <v>0</v>
      </c>
      <c r="H185" s="14">
        <v>2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2" t="s">
        <v>680</v>
      </c>
      <c r="B186" s="183"/>
      <c r="C186" s="27">
        <v>140</v>
      </c>
      <c r="D186" s="27">
        <v>124</v>
      </c>
      <c r="E186" s="28">
        <v>0.12903225806451599</v>
      </c>
      <c r="F186" s="27">
        <v>2</v>
      </c>
      <c r="G186" s="27">
        <v>2</v>
      </c>
      <c r="H186" s="27">
        <v>31</v>
      </c>
      <c r="I186" s="27">
        <v>20</v>
      </c>
      <c r="J186" s="27">
        <v>1</v>
      </c>
      <c r="K186" s="27">
        <v>0</v>
      </c>
      <c r="L186" s="27">
        <v>0</v>
      </c>
      <c r="M186" s="27">
        <v>0</v>
      </c>
      <c r="N186" s="27">
        <v>5</v>
      </c>
      <c r="O186" s="27">
        <v>0</v>
      </c>
      <c r="P186" s="29">
        <v>27</v>
      </c>
    </row>
    <row r="187" spans="1:16" x14ac:dyDescent="0.25">
      <c r="A187" s="30" t="s">
        <v>681</v>
      </c>
      <c r="B187" s="30" t="s">
        <v>682</v>
      </c>
      <c r="C187" s="14">
        <v>15</v>
      </c>
      <c r="D187" s="14">
        <v>25</v>
      </c>
      <c r="E187" s="31">
        <v>-0.4</v>
      </c>
      <c r="F187" s="14">
        <v>0</v>
      </c>
      <c r="G187" s="14">
        <v>0</v>
      </c>
      <c r="H187" s="14">
        <v>2</v>
      </c>
      <c r="I187" s="14">
        <v>0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54</v>
      </c>
      <c r="D189" s="14">
        <v>32</v>
      </c>
      <c r="E189" s="31">
        <v>0.6875</v>
      </c>
      <c r="F189" s="14">
        <v>1</v>
      </c>
      <c r="G189" s="14">
        <v>1</v>
      </c>
      <c r="H189" s="14">
        <v>11</v>
      </c>
      <c r="I189" s="14">
        <v>3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4">
        <v>11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689</v>
      </c>
      <c r="B191" s="30" t="s">
        <v>690</v>
      </c>
      <c r="C191" s="14">
        <v>8</v>
      </c>
      <c r="D191" s="14">
        <v>5</v>
      </c>
      <c r="E191" s="31">
        <v>0.6</v>
      </c>
      <c r="F191" s="14">
        <v>0</v>
      </c>
      <c r="G191" s="14">
        <v>0</v>
      </c>
      <c r="H191" s="14">
        <v>9</v>
      </c>
      <c r="I191" s="14">
        <v>14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11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17</v>
      </c>
      <c r="D193" s="14">
        <v>13</v>
      </c>
      <c r="E193" s="31">
        <v>0.30769230769230799</v>
      </c>
      <c r="F193" s="14">
        <v>0</v>
      </c>
      <c r="G193" s="14">
        <v>0</v>
      </c>
      <c r="H193" s="14">
        <v>3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4">
        <v>4</v>
      </c>
    </row>
    <row r="194" spans="1:16" x14ac:dyDescent="0.25">
      <c r="A194" s="30" t="s">
        <v>695</v>
      </c>
      <c r="B194" s="30" t="s">
        <v>696</v>
      </c>
      <c r="C194" s="14">
        <v>1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3</v>
      </c>
      <c r="D196" s="14">
        <v>0</v>
      </c>
      <c r="E196" s="31">
        <v>0</v>
      </c>
      <c r="F196" s="14">
        <v>1</v>
      </c>
      <c r="G196" s="14">
        <v>1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41</v>
      </c>
      <c r="D197" s="14">
        <v>47</v>
      </c>
      <c r="E197" s="31">
        <v>-0.12765957446808501</v>
      </c>
      <c r="F197" s="14">
        <v>0</v>
      </c>
      <c r="G197" s="14">
        <v>0</v>
      </c>
      <c r="H197" s="14">
        <v>5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1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2</v>
      </c>
      <c r="E199" s="31">
        <v>-1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1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2" t="s">
        <v>709</v>
      </c>
      <c r="B201" s="183"/>
      <c r="C201" s="27">
        <v>13</v>
      </c>
      <c r="D201" s="27">
        <v>36</v>
      </c>
      <c r="E201" s="28">
        <v>-0.63888888888888895</v>
      </c>
      <c r="F201" s="27">
        <v>0</v>
      </c>
      <c r="G201" s="27">
        <v>2</v>
      </c>
      <c r="H201" s="27">
        <v>4</v>
      </c>
      <c r="I201" s="27">
        <v>4</v>
      </c>
      <c r="J201" s="27">
        <v>0</v>
      </c>
      <c r="K201" s="27">
        <v>0</v>
      </c>
      <c r="L201" s="27">
        <v>0</v>
      </c>
      <c r="M201" s="27">
        <v>0</v>
      </c>
      <c r="N201" s="27">
        <v>5</v>
      </c>
      <c r="O201" s="27">
        <v>0</v>
      </c>
      <c r="P201" s="29">
        <v>18</v>
      </c>
    </row>
    <row r="202" spans="1:16" x14ac:dyDescent="0.25">
      <c r="A202" s="30" t="s">
        <v>710</v>
      </c>
      <c r="B202" s="30" t="s">
        <v>711</v>
      </c>
      <c r="C202" s="14">
        <v>6</v>
      </c>
      <c r="D202" s="14">
        <v>22</v>
      </c>
      <c r="E202" s="31">
        <v>-0.72727272727272696</v>
      </c>
      <c r="F202" s="14">
        <v>0</v>
      </c>
      <c r="G202" s="14">
        <v>0</v>
      </c>
      <c r="H202" s="14">
        <v>1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4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6</v>
      </c>
      <c r="D206" s="14">
        <v>14</v>
      </c>
      <c r="E206" s="31">
        <v>-0.57142857142857095</v>
      </c>
      <c r="F206" s="14">
        <v>0</v>
      </c>
      <c r="G206" s="14">
        <v>2</v>
      </c>
      <c r="H206" s="14">
        <v>2</v>
      </c>
      <c r="I206" s="14">
        <v>3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4">
        <v>16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1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0</v>
      </c>
      <c r="D214" s="14">
        <v>0</v>
      </c>
      <c r="E214" s="31">
        <v>0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1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1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2" t="s">
        <v>752</v>
      </c>
      <c r="B223" s="183"/>
      <c r="C223" s="27">
        <v>296</v>
      </c>
      <c r="D223" s="27">
        <v>250</v>
      </c>
      <c r="E223" s="28">
        <v>0.184</v>
      </c>
      <c r="F223" s="27">
        <v>39</v>
      </c>
      <c r="G223" s="27">
        <v>35</v>
      </c>
      <c r="H223" s="27">
        <v>89</v>
      </c>
      <c r="I223" s="27">
        <v>63</v>
      </c>
      <c r="J223" s="27">
        <v>0</v>
      </c>
      <c r="K223" s="27">
        <v>0</v>
      </c>
      <c r="L223" s="27">
        <v>0</v>
      </c>
      <c r="M223" s="27">
        <v>0</v>
      </c>
      <c r="N223" s="27">
        <v>1</v>
      </c>
      <c r="O223" s="27">
        <v>1</v>
      </c>
      <c r="P223" s="29">
        <v>114</v>
      </c>
    </row>
    <row r="224" spans="1:16" x14ac:dyDescent="0.25">
      <c r="A224" s="30" t="s">
        <v>753</v>
      </c>
      <c r="B224" s="30" t="s">
        <v>754</v>
      </c>
      <c r="C224" s="14">
        <v>1</v>
      </c>
      <c r="D224" s="14">
        <v>1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14</v>
      </c>
      <c r="D231" s="14">
        <v>8</v>
      </c>
      <c r="E231" s="31">
        <v>0.75</v>
      </c>
      <c r="F231" s="14">
        <v>1</v>
      </c>
      <c r="G231" s="14">
        <v>0</v>
      </c>
      <c r="H231" s="14">
        <v>1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0</v>
      </c>
    </row>
    <row r="232" spans="1:16" x14ac:dyDescent="0.25">
      <c r="A232" s="30" t="s">
        <v>769</v>
      </c>
      <c r="B232" s="30" t="s">
        <v>770</v>
      </c>
      <c r="C232" s="14">
        <v>14</v>
      </c>
      <c r="D232" s="14">
        <v>22</v>
      </c>
      <c r="E232" s="31">
        <v>-0.36363636363636398</v>
      </c>
      <c r="F232" s="14">
        <v>2</v>
      </c>
      <c r="G232" s="14">
        <v>2</v>
      </c>
      <c r="H232" s="14">
        <v>2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6</v>
      </c>
    </row>
    <row r="233" spans="1:16" x14ac:dyDescent="0.25">
      <c r="A233" s="30" t="s">
        <v>771</v>
      </c>
      <c r="B233" s="30" t="s">
        <v>772</v>
      </c>
      <c r="C233" s="14">
        <v>8</v>
      </c>
      <c r="D233" s="14">
        <v>6</v>
      </c>
      <c r="E233" s="31">
        <v>0.33333333333333298</v>
      </c>
      <c r="F233" s="14">
        <v>0</v>
      </c>
      <c r="G233" s="14">
        <v>0</v>
      </c>
      <c r="H233" s="14">
        <v>1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1</v>
      </c>
    </row>
    <row r="234" spans="1:16" ht="22.5" x14ac:dyDescent="0.25">
      <c r="A234" s="30" t="s">
        <v>773</v>
      </c>
      <c r="B234" s="30" t="s">
        <v>774</v>
      </c>
      <c r="C234" s="14">
        <v>0</v>
      </c>
      <c r="D234" s="14">
        <v>3</v>
      </c>
      <c r="E234" s="31">
        <v>-1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4</v>
      </c>
      <c r="D235" s="14">
        <v>1</v>
      </c>
      <c r="E235" s="31">
        <v>3</v>
      </c>
      <c r="F235" s="14">
        <v>0</v>
      </c>
      <c r="G235" s="14">
        <v>0</v>
      </c>
      <c r="H235" s="14">
        <v>1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2</v>
      </c>
    </row>
    <row r="236" spans="1:16" x14ac:dyDescent="0.25">
      <c r="A236" s="30" t="s">
        <v>777</v>
      </c>
      <c r="B236" s="30" t="s">
        <v>778</v>
      </c>
      <c r="C236" s="14">
        <v>3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2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252</v>
      </c>
      <c r="D238" s="14">
        <v>208</v>
      </c>
      <c r="E238" s="31">
        <v>0.21153846153846101</v>
      </c>
      <c r="F238" s="14">
        <v>36</v>
      </c>
      <c r="G238" s="14">
        <v>33</v>
      </c>
      <c r="H238" s="14">
        <v>83</v>
      </c>
      <c r="I238" s="14">
        <v>58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</v>
      </c>
      <c r="P238" s="24">
        <v>103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1</v>
      </c>
      <c r="E242" s="31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2" t="s">
        <v>793</v>
      </c>
      <c r="B244" s="183"/>
      <c r="C244" s="27">
        <v>0</v>
      </c>
      <c r="D244" s="27">
        <v>2</v>
      </c>
      <c r="E244" s="28">
        <v>-1</v>
      </c>
      <c r="F244" s="27">
        <v>0</v>
      </c>
      <c r="G244" s="27">
        <v>0</v>
      </c>
      <c r="H244" s="27">
        <v>0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1</v>
      </c>
      <c r="O244" s="27">
        <v>0</v>
      </c>
      <c r="P244" s="29">
        <v>0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0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1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2</v>
      </c>
      <c r="E255" s="31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2" t="s">
        <v>846</v>
      </c>
      <c r="B271" s="183"/>
      <c r="C271" s="27">
        <v>121</v>
      </c>
      <c r="D271" s="27">
        <v>153</v>
      </c>
      <c r="E271" s="28">
        <v>-0.20915032679738599</v>
      </c>
      <c r="F271" s="27">
        <v>17</v>
      </c>
      <c r="G271" s="27">
        <v>13</v>
      </c>
      <c r="H271" s="27">
        <v>98</v>
      </c>
      <c r="I271" s="27">
        <v>94</v>
      </c>
      <c r="J271" s="27">
        <v>0</v>
      </c>
      <c r="K271" s="27">
        <v>1</v>
      </c>
      <c r="L271" s="27">
        <v>0</v>
      </c>
      <c r="M271" s="27">
        <v>0</v>
      </c>
      <c r="N271" s="27">
        <v>0</v>
      </c>
      <c r="O271" s="27">
        <v>2</v>
      </c>
      <c r="P271" s="29">
        <v>125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55</v>
      </c>
      <c r="D273" s="14">
        <v>45</v>
      </c>
      <c r="E273" s="31">
        <v>0.22222222222222199</v>
      </c>
      <c r="F273" s="14">
        <v>2</v>
      </c>
      <c r="G273" s="14">
        <v>3</v>
      </c>
      <c r="H273" s="14">
        <v>41</v>
      </c>
      <c r="I273" s="14">
        <v>42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4">
        <v>45</v>
      </c>
    </row>
    <row r="274" spans="1:16" ht="33.75" x14ac:dyDescent="0.25">
      <c r="A274" s="30" t="s">
        <v>851</v>
      </c>
      <c r="B274" s="30" t="s">
        <v>852</v>
      </c>
      <c r="C274" s="14">
        <v>58</v>
      </c>
      <c r="D274" s="14">
        <v>103</v>
      </c>
      <c r="E274" s="31">
        <v>-0.43689320388349501</v>
      </c>
      <c r="F274" s="14">
        <v>14</v>
      </c>
      <c r="G274" s="14">
        <v>10</v>
      </c>
      <c r="H274" s="14">
        <v>48</v>
      </c>
      <c r="I274" s="14">
        <v>37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1</v>
      </c>
      <c r="P274" s="24">
        <v>68</v>
      </c>
    </row>
    <row r="275" spans="1:16" ht="22.5" x14ac:dyDescent="0.25">
      <c r="A275" s="30" t="s">
        <v>853</v>
      </c>
      <c r="B275" s="30" t="s">
        <v>854</v>
      </c>
      <c r="C275" s="14">
        <v>1</v>
      </c>
      <c r="D275" s="14">
        <v>2</v>
      </c>
      <c r="E275" s="31">
        <v>-0.5</v>
      </c>
      <c r="F275" s="14">
        <v>1</v>
      </c>
      <c r="G275" s="14">
        <v>0</v>
      </c>
      <c r="H275" s="14">
        <v>1</v>
      </c>
      <c r="I275" s="14">
        <v>4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6</v>
      </c>
    </row>
    <row r="276" spans="1:16" x14ac:dyDescent="0.25">
      <c r="A276" s="30" t="s">
        <v>855</v>
      </c>
      <c r="B276" s="30" t="s">
        <v>856</v>
      </c>
      <c r="C276" s="14">
        <v>2</v>
      </c>
      <c r="D276" s="14">
        <v>1</v>
      </c>
      <c r="E276" s="31">
        <v>1</v>
      </c>
      <c r="F276" s="14">
        <v>0</v>
      </c>
      <c r="G276" s="14">
        <v>0</v>
      </c>
      <c r="H276" s="14">
        <v>2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ht="22.5" x14ac:dyDescent="0.25">
      <c r="A277" s="30" t="s">
        <v>857</v>
      </c>
      <c r="B277" s="30" t="s">
        <v>858</v>
      </c>
      <c r="C277" s="14">
        <v>0</v>
      </c>
      <c r="D277" s="14">
        <v>1</v>
      </c>
      <c r="E277" s="31">
        <v>-1</v>
      </c>
      <c r="F277" s="14">
        <v>0</v>
      </c>
      <c r="G277" s="14">
        <v>0</v>
      </c>
      <c r="H277" s="14">
        <v>3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2.5" x14ac:dyDescent="0.25">
      <c r="A278" s="30" t="s">
        <v>859</v>
      </c>
      <c r="B278" s="30" t="s">
        <v>860</v>
      </c>
      <c r="C278" s="14">
        <v>3</v>
      </c>
      <c r="D278" s="14">
        <v>1</v>
      </c>
      <c r="E278" s="31">
        <v>2</v>
      </c>
      <c r="F278" s="14">
        <v>0</v>
      </c>
      <c r="G278" s="14">
        <v>0</v>
      </c>
      <c r="H278" s="14">
        <v>3</v>
      </c>
      <c r="I278" s="14">
        <v>4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4">
        <v>2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1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2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2" t="s">
        <v>905</v>
      </c>
      <c r="B301" s="183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182" t="s">
        <v>912</v>
      </c>
      <c r="B305" s="183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2" t="s">
        <v>925</v>
      </c>
      <c r="B312" s="183"/>
      <c r="C312" s="27">
        <v>1</v>
      </c>
      <c r="D312" s="27">
        <v>0</v>
      </c>
      <c r="E312" s="28">
        <v>0</v>
      </c>
      <c r="F312" s="27">
        <v>0</v>
      </c>
      <c r="G312" s="27">
        <v>0</v>
      </c>
      <c r="H312" s="27">
        <v>1</v>
      </c>
      <c r="I312" s="27">
        <v>3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1</v>
      </c>
      <c r="P312" s="29">
        <v>1</v>
      </c>
    </row>
    <row r="313" spans="1:16" x14ac:dyDescent="0.25">
      <c r="A313" s="30" t="s">
        <v>926</v>
      </c>
      <c r="B313" s="30" t="s">
        <v>927</v>
      </c>
      <c r="C313" s="14">
        <v>1</v>
      </c>
      <c r="D313" s="14">
        <v>0</v>
      </c>
      <c r="E313" s="31">
        <v>0</v>
      </c>
      <c r="F313" s="14">
        <v>0</v>
      </c>
      <c r="G313" s="14">
        <v>0</v>
      </c>
      <c r="H313" s="14">
        <v>1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4">
        <v>1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2" t="s">
        <v>936</v>
      </c>
      <c r="B318" s="183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1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1</v>
      </c>
    </row>
    <row r="320" spans="1:16" x14ac:dyDescent="0.25">
      <c r="A320" s="182" t="s">
        <v>939</v>
      </c>
      <c r="B320" s="183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2" t="s">
        <v>944</v>
      </c>
      <c r="B323" s="183"/>
      <c r="C323" s="27">
        <v>2370</v>
      </c>
      <c r="D323" s="27">
        <v>2347</v>
      </c>
      <c r="E323" s="28">
        <v>9.7997443544951008E-3</v>
      </c>
      <c r="F323" s="27">
        <v>11</v>
      </c>
      <c r="G323" s="27">
        <v>0</v>
      </c>
      <c r="H323" s="27">
        <v>49</v>
      </c>
      <c r="I323" s="27">
        <v>0</v>
      </c>
      <c r="J323" s="27">
        <v>1</v>
      </c>
      <c r="K323" s="27">
        <v>0</v>
      </c>
      <c r="L323" s="27">
        <v>0</v>
      </c>
      <c r="M323" s="27">
        <v>0</v>
      </c>
      <c r="N323" s="27">
        <v>7</v>
      </c>
      <c r="O323" s="27">
        <v>0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2370</v>
      </c>
      <c r="D324" s="14">
        <v>2347</v>
      </c>
      <c r="E324" s="31">
        <v>9.7997443544951008E-3</v>
      </c>
      <c r="F324" s="14">
        <v>11</v>
      </c>
      <c r="G324" s="14">
        <v>0</v>
      </c>
      <c r="H324" s="14">
        <v>49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7</v>
      </c>
      <c r="O324" s="14">
        <v>0</v>
      </c>
      <c r="P324" s="24">
        <v>0</v>
      </c>
    </row>
    <row r="325" spans="1:16" x14ac:dyDescent="0.25">
      <c r="A325" s="182" t="s">
        <v>947</v>
      </c>
      <c r="B325" s="183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2" t="s">
        <v>970</v>
      </c>
      <c r="B337" s="183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2" t="s">
        <v>973</v>
      </c>
      <c r="B339" s="183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4" t="s">
        <v>976</v>
      </c>
      <c r="B341" s="185"/>
      <c r="C341" s="32">
        <v>8761</v>
      </c>
      <c r="D341" s="32">
        <v>8065</v>
      </c>
      <c r="E341" s="33">
        <v>8.6298822070675796E-2</v>
      </c>
      <c r="F341" s="32">
        <v>530</v>
      </c>
      <c r="G341" s="32">
        <v>447</v>
      </c>
      <c r="H341" s="32">
        <v>1048</v>
      </c>
      <c r="I341" s="32">
        <v>794</v>
      </c>
      <c r="J341" s="32">
        <v>11</v>
      </c>
      <c r="K341" s="32">
        <v>10</v>
      </c>
      <c r="L341" s="32">
        <v>3</v>
      </c>
      <c r="M341" s="32">
        <v>1</v>
      </c>
      <c r="N341" s="32">
        <v>29</v>
      </c>
      <c r="O341" s="32">
        <v>57</v>
      </c>
      <c r="P341" s="32">
        <v>1424</v>
      </c>
    </row>
  </sheetData>
  <sheetProtection algorithmName="SHA-512" hashValue="96hgEOV/iAjzBSYOFv/vShEm2rc4+Ic7YTgctDny2tZFhmhk7PIsMf6V/RcPGlITSt9xCiuct1VKaeHaupRMGA==" saltValue="bgu8wIeSHDiq/LAMXziq/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6" t="s">
        <v>979</v>
      </c>
      <c r="B5" s="13" t="s">
        <v>980</v>
      </c>
      <c r="C5" s="24">
        <v>0</v>
      </c>
    </row>
    <row r="6" spans="1:3" x14ac:dyDescent="0.25">
      <c r="A6" s="177"/>
      <c r="B6" s="13" t="s">
        <v>354</v>
      </c>
      <c r="C6" s="24">
        <v>3</v>
      </c>
    </row>
    <row r="7" spans="1:3" x14ac:dyDescent="0.25">
      <c r="A7" s="177"/>
      <c r="B7" s="13" t="s">
        <v>981</v>
      </c>
      <c r="C7" s="24">
        <v>0</v>
      </c>
    </row>
    <row r="8" spans="1:3" x14ac:dyDescent="0.25">
      <c r="A8" s="177"/>
      <c r="B8" s="13" t="s">
        <v>982</v>
      </c>
      <c r="C8" s="24">
        <v>6</v>
      </c>
    </row>
    <row r="9" spans="1:3" x14ac:dyDescent="0.25">
      <c r="A9" s="177"/>
      <c r="B9" s="13" t="s">
        <v>983</v>
      </c>
      <c r="C9" s="24">
        <v>6</v>
      </c>
    </row>
    <row r="10" spans="1:3" x14ac:dyDescent="0.25">
      <c r="A10" s="177"/>
      <c r="B10" s="13" t="s">
        <v>984</v>
      </c>
      <c r="C10" s="24">
        <v>12</v>
      </c>
    </row>
    <row r="11" spans="1:3" x14ac:dyDescent="0.25">
      <c r="A11" s="177"/>
      <c r="B11" s="13" t="s">
        <v>985</v>
      </c>
      <c r="C11" s="24">
        <v>8</v>
      </c>
    </row>
    <row r="12" spans="1:3" x14ac:dyDescent="0.25">
      <c r="A12" s="177"/>
      <c r="B12" s="13" t="s">
        <v>538</v>
      </c>
      <c r="C12" s="24">
        <v>3</v>
      </c>
    </row>
    <row r="13" spans="1:3" x14ac:dyDescent="0.25">
      <c r="A13" s="177"/>
      <c r="B13" s="13" t="s">
        <v>986</v>
      </c>
      <c r="C13" s="24">
        <v>3</v>
      </c>
    </row>
    <row r="14" spans="1:3" x14ac:dyDescent="0.25">
      <c r="A14" s="177"/>
      <c r="B14" s="13" t="s">
        <v>987</v>
      </c>
      <c r="C14" s="24">
        <v>0</v>
      </c>
    </row>
    <row r="15" spans="1:3" x14ac:dyDescent="0.25">
      <c r="A15" s="177"/>
      <c r="B15" s="13" t="s">
        <v>671</v>
      </c>
      <c r="C15" s="24">
        <v>0</v>
      </c>
    </row>
    <row r="16" spans="1:3" x14ac:dyDescent="0.25">
      <c r="A16" s="177"/>
      <c r="B16" s="13" t="s">
        <v>988</v>
      </c>
      <c r="C16" s="24">
        <v>7</v>
      </c>
    </row>
    <row r="17" spans="1:3" x14ac:dyDescent="0.25">
      <c r="A17" s="177"/>
      <c r="B17" s="13" t="s">
        <v>989</v>
      </c>
      <c r="C17" s="24">
        <v>5</v>
      </c>
    </row>
    <row r="18" spans="1:3" x14ac:dyDescent="0.25">
      <c r="A18" s="177"/>
      <c r="B18" s="13" t="s">
        <v>990</v>
      </c>
      <c r="C18" s="24">
        <v>2</v>
      </c>
    </row>
    <row r="19" spans="1:3" x14ac:dyDescent="0.25">
      <c r="A19" s="178"/>
      <c r="B19" s="13" t="s">
        <v>110</v>
      </c>
      <c r="C19" s="24">
        <v>22</v>
      </c>
    </row>
    <row r="20" spans="1:3" x14ac:dyDescent="0.25">
      <c r="A20" s="176" t="s">
        <v>991</v>
      </c>
      <c r="B20" s="13" t="s">
        <v>992</v>
      </c>
      <c r="C20" s="24">
        <v>5</v>
      </c>
    </row>
    <row r="21" spans="1:3" x14ac:dyDescent="0.25">
      <c r="A21" s="178"/>
      <c r="B21" s="13" t="s">
        <v>993</v>
      </c>
      <c r="C21" s="24">
        <v>2</v>
      </c>
    </row>
    <row r="22" spans="1:3" x14ac:dyDescent="0.25">
      <c r="A22" s="176" t="s">
        <v>994</v>
      </c>
      <c r="B22" s="13" t="s">
        <v>995</v>
      </c>
      <c r="C22" s="24">
        <v>36</v>
      </c>
    </row>
    <row r="23" spans="1:3" x14ac:dyDescent="0.25">
      <c r="A23" s="177"/>
      <c r="B23" s="13" t="s">
        <v>996</v>
      </c>
      <c r="C23" s="24">
        <v>56</v>
      </c>
    </row>
    <row r="24" spans="1:3" x14ac:dyDescent="0.25">
      <c r="A24" s="178"/>
      <c r="B24" s="13" t="s">
        <v>997</v>
      </c>
      <c r="C24" s="24">
        <v>0</v>
      </c>
    </row>
    <row r="25" spans="1:3" x14ac:dyDescent="0.25">
      <c r="A25" s="17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8"/>
      <c r="C28" s="24">
        <v>192</v>
      </c>
    </row>
    <row r="29" spans="1:3" x14ac:dyDescent="0.25">
      <c r="A29" s="176" t="s">
        <v>316</v>
      </c>
      <c r="B29" s="13" t="s">
        <v>1000</v>
      </c>
      <c r="C29" s="24">
        <v>0</v>
      </c>
    </row>
    <row r="30" spans="1:3" x14ac:dyDescent="0.25">
      <c r="A30" s="177"/>
      <c r="B30" s="13" t="s">
        <v>1001</v>
      </c>
      <c r="C30" s="24">
        <v>7</v>
      </c>
    </row>
    <row r="31" spans="1:3" x14ac:dyDescent="0.25">
      <c r="A31" s="177"/>
      <c r="B31" s="13" t="s">
        <v>1002</v>
      </c>
      <c r="C31" s="24">
        <v>0</v>
      </c>
    </row>
    <row r="32" spans="1:3" x14ac:dyDescent="0.25">
      <c r="A32" s="178"/>
      <c r="B32" s="13" t="s">
        <v>1003</v>
      </c>
      <c r="C32" s="24">
        <v>2</v>
      </c>
    </row>
    <row r="33" spans="1:3" x14ac:dyDescent="0.25">
      <c r="A33" s="12" t="s">
        <v>1004</v>
      </c>
      <c r="B33" s="18"/>
      <c r="C33" s="24">
        <v>3</v>
      </c>
    </row>
    <row r="34" spans="1:3" x14ac:dyDescent="0.25">
      <c r="A34" s="12" t="s">
        <v>1005</v>
      </c>
      <c r="B34" s="18"/>
      <c r="C34" s="24">
        <v>59</v>
      </c>
    </row>
    <row r="35" spans="1:3" x14ac:dyDescent="0.25">
      <c r="A35" s="12" t="s">
        <v>1006</v>
      </c>
      <c r="B35" s="18"/>
      <c r="C35" s="24">
        <v>45</v>
      </c>
    </row>
    <row r="36" spans="1:3" x14ac:dyDescent="0.25">
      <c r="A36" s="12" t="s">
        <v>1007</v>
      </c>
      <c r="B36" s="18"/>
      <c r="C36" s="24">
        <v>0</v>
      </c>
    </row>
    <row r="37" spans="1:3" x14ac:dyDescent="0.25">
      <c r="A37" s="12" t="s">
        <v>1008</v>
      </c>
      <c r="B37" s="18"/>
      <c r="C37" s="24">
        <v>8</v>
      </c>
    </row>
    <row r="38" spans="1:3" x14ac:dyDescent="0.25">
      <c r="A38" s="12" t="s">
        <v>1009</v>
      </c>
      <c r="B38" s="18"/>
      <c r="C38" s="24">
        <v>8</v>
      </c>
    </row>
    <row r="39" spans="1:3" x14ac:dyDescent="0.25">
      <c r="A39" s="12" t="s">
        <v>997</v>
      </c>
      <c r="B39" s="18"/>
      <c r="C39" s="24">
        <v>13</v>
      </c>
    </row>
    <row r="40" spans="1:3" x14ac:dyDescent="0.25">
      <c r="A40" s="176" t="s">
        <v>1010</v>
      </c>
      <c r="B40" s="13" t="s">
        <v>1011</v>
      </c>
      <c r="C40" s="24">
        <v>12</v>
      </c>
    </row>
    <row r="41" spans="1:3" x14ac:dyDescent="0.25">
      <c r="A41" s="177"/>
      <c r="B41" s="13" t="s">
        <v>1012</v>
      </c>
      <c r="C41" s="24">
        <v>7</v>
      </c>
    </row>
    <row r="42" spans="1:3" x14ac:dyDescent="0.25">
      <c r="A42" s="177"/>
      <c r="B42" s="13" t="s">
        <v>1013</v>
      </c>
      <c r="C42" s="24">
        <v>20</v>
      </c>
    </row>
    <row r="43" spans="1:3" x14ac:dyDescent="0.25">
      <c r="A43" s="177"/>
      <c r="B43" s="13" t="s">
        <v>1014</v>
      </c>
      <c r="C43" s="24">
        <v>0</v>
      </c>
    </row>
    <row r="44" spans="1:3" x14ac:dyDescent="0.25">
      <c r="A44" s="178"/>
      <c r="B44" s="13" t="s">
        <v>1015</v>
      </c>
      <c r="C44" s="24">
        <v>0</v>
      </c>
    </row>
    <row r="45" spans="1:3" x14ac:dyDescent="0.25">
      <c r="A45" s="17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8"/>
      <c r="C48" s="24">
        <v>8</v>
      </c>
    </row>
    <row r="49" spans="1:3" x14ac:dyDescent="0.25">
      <c r="A49" s="176" t="s">
        <v>80</v>
      </c>
      <c r="B49" s="13" t="s">
        <v>1017</v>
      </c>
      <c r="C49" s="24">
        <v>13</v>
      </c>
    </row>
    <row r="50" spans="1:3" x14ac:dyDescent="0.25">
      <c r="A50" s="178"/>
      <c r="B50" s="13" t="s">
        <v>1018</v>
      </c>
      <c r="C50" s="24">
        <v>91</v>
      </c>
    </row>
    <row r="51" spans="1:3" x14ac:dyDescent="0.25">
      <c r="A51" s="176" t="s">
        <v>1019</v>
      </c>
      <c r="B51" s="13" t="s">
        <v>1020</v>
      </c>
      <c r="C51" s="24">
        <v>0</v>
      </c>
    </row>
    <row r="52" spans="1:3" x14ac:dyDescent="0.25">
      <c r="A52" s="178"/>
      <c r="B52" s="13" t="s">
        <v>1021</v>
      </c>
      <c r="C52" s="24">
        <v>0</v>
      </c>
    </row>
    <row r="53" spans="1:3" x14ac:dyDescent="0.25">
      <c r="A53" s="17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6" t="s">
        <v>252</v>
      </c>
      <c r="B56" s="13" t="s">
        <v>19</v>
      </c>
      <c r="C56" s="24">
        <v>328</v>
      </c>
    </row>
    <row r="57" spans="1:3" x14ac:dyDescent="0.25">
      <c r="A57" s="177"/>
      <c r="B57" s="13" t="s">
        <v>1023</v>
      </c>
      <c r="C57" s="24">
        <v>39</v>
      </c>
    </row>
    <row r="58" spans="1:3" x14ac:dyDescent="0.25">
      <c r="A58" s="177"/>
      <c r="B58" s="13" t="s">
        <v>1024</v>
      </c>
      <c r="C58" s="24">
        <v>0</v>
      </c>
    </row>
    <row r="59" spans="1:3" x14ac:dyDescent="0.25">
      <c r="A59" s="177"/>
      <c r="B59" s="13" t="s">
        <v>1025</v>
      </c>
      <c r="C59" s="24">
        <v>120</v>
      </c>
    </row>
    <row r="60" spans="1:3" x14ac:dyDescent="0.25">
      <c r="A60" s="178"/>
      <c r="B60" s="13" t="s">
        <v>1026</v>
      </c>
      <c r="C60" s="24">
        <v>17</v>
      </c>
    </row>
    <row r="61" spans="1:3" x14ac:dyDescent="0.25">
      <c r="A61" s="176" t="s">
        <v>1027</v>
      </c>
      <c r="B61" s="13" t="s">
        <v>1028</v>
      </c>
      <c r="C61" s="24">
        <v>149</v>
      </c>
    </row>
    <row r="62" spans="1:3" x14ac:dyDescent="0.25">
      <c r="A62" s="177"/>
      <c r="B62" s="13" t="s">
        <v>1029</v>
      </c>
      <c r="C62" s="24">
        <v>6</v>
      </c>
    </row>
    <row r="63" spans="1:3" x14ac:dyDescent="0.25">
      <c r="A63" s="177"/>
      <c r="B63" s="13" t="s">
        <v>1030</v>
      </c>
      <c r="C63" s="24">
        <v>5</v>
      </c>
    </row>
    <row r="64" spans="1:3" x14ac:dyDescent="0.25">
      <c r="A64" s="177"/>
      <c r="B64" s="13" t="s">
        <v>1031</v>
      </c>
      <c r="C64" s="24">
        <v>128</v>
      </c>
    </row>
    <row r="65" spans="1:3" x14ac:dyDescent="0.25">
      <c r="A65" s="178"/>
      <c r="B65" s="13" t="s">
        <v>1026</v>
      </c>
      <c r="C65" s="24">
        <v>32</v>
      </c>
    </row>
    <row r="66" spans="1:3" x14ac:dyDescent="0.25">
      <c r="A66" s="17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8"/>
      <c r="C69" s="24">
        <v>48</v>
      </c>
    </row>
    <row r="70" spans="1:3" ht="22.5" x14ac:dyDescent="0.25">
      <c r="A70" s="12" t="s">
        <v>1034</v>
      </c>
      <c r="B70" s="18"/>
      <c r="C70" s="24">
        <v>17</v>
      </c>
    </row>
    <row r="71" spans="1:3" ht="22.5" x14ac:dyDescent="0.25">
      <c r="A71" s="12" t="s">
        <v>1035</v>
      </c>
      <c r="B71" s="18"/>
      <c r="C71" s="24">
        <v>2</v>
      </c>
    </row>
    <row r="72" spans="1:3" x14ac:dyDescent="0.25">
      <c r="A72" s="176" t="s">
        <v>1036</v>
      </c>
      <c r="B72" s="13" t="s">
        <v>1037</v>
      </c>
      <c r="C72" s="24">
        <v>0</v>
      </c>
    </row>
    <row r="73" spans="1:3" x14ac:dyDescent="0.25">
      <c r="A73" s="178"/>
      <c r="B73" s="13" t="s">
        <v>1038</v>
      </c>
      <c r="C73" s="24">
        <v>53</v>
      </c>
    </row>
    <row r="74" spans="1:3" x14ac:dyDescent="0.25">
      <c r="A74" s="12" t="s">
        <v>1039</v>
      </c>
      <c r="B74" s="18"/>
      <c r="C74" s="24">
        <v>11</v>
      </c>
    </row>
    <row r="75" spans="1:3" x14ac:dyDescent="0.25">
      <c r="A75" s="12" t="s">
        <v>1040</v>
      </c>
      <c r="B75" s="18"/>
      <c r="C75" s="24">
        <v>9</v>
      </c>
    </row>
    <row r="76" spans="1:3" ht="22.5" x14ac:dyDescent="0.25">
      <c r="A76" s="12" t="s">
        <v>1041</v>
      </c>
      <c r="B76" s="18"/>
      <c r="C76" s="24">
        <v>0</v>
      </c>
    </row>
    <row r="77" spans="1:3" x14ac:dyDescent="0.25">
      <c r="A77" s="12" t="s">
        <v>1042</v>
      </c>
      <c r="B77" s="18"/>
      <c r="C77" s="24">
        <v>16</v>
      </c>
    </row>
    <row r="78" spans="1:3" x14ac:dyDescent="0.25">
      <c r="A78" s="12" t="s">
        <v>1043</v>
      </c>
      <c r="B78" s="18"/>
      <c r="C78" s="24">
        <v>0</v>
      </c>
    </row>
    <row r="79" spans="1:3" x14ac:dyDescent="0.25">
      <c r="A79" s="12" t="s">
        <v>1044</v>
      </c>
      <c r="B79" s="18"/>
      <c r="C79" s="24">
        <v>0</v>
      </c>
    </row>
  </sheetData>
  <sheetProtection algorithmName="SHA-512" hashValue="4vmbhfVnCg8r2iZm34mhZUey+JyQFeUiCQqBR8j8fCiOW9k78tYLwcs3YJKviJQxZkinGAG9GgiBdIPkJ7quzQ==" saltValue="Heq2uvTakNPHtKDMKnj6e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8" t="s">
        <v>1047</v>
      </c>
      <c r="B5" s="39" t="s">
        <v>1048</v>
      </c>
      <c r="C5" s="40">
        <v>5</v>
      </c>
    </row>
    <row r="6" spans="1:3" x14ac:dyDescent="0.25">
      <c r="A6" s="189"/>
      <c r="B6" s="39" t="s">
        <v>325</v>
      </c>
      <c r="C6" s="40">
        <v>32</v>
      </c>
    </row>
    <row r="7" spans="1:3" x14ac:dyDescent="0.25">
      <c r="A7" s="189"/>
      <c r="B7" s="39" t="s">
        <v>1049</v>
      </c>
      <c r="C7" s="40">
        <v>16</v>
      </c>
    </row>
    <row r="8" spans="1:3" x14ac:dyDescent="0.25">
      <c r="A8" s="189"/>
      <c r="B8" s="39" t="s">
        <v>1050</v>
      </c>
      <c r="C8" s="40">
        <v>0</v>
      </c>
    </row>
    <row r="9" spans="1:3" x14ac:dyDescent="0.25">
      <c r="A9" s="189"/>
      <c r="B9" s="39" t="s">
        <v>1051</v>
      </c>
      <c r="C9" s="40">
        <v>0</v>
      </c>
    </row>
    <row r="10" spans="1:3" x14ac:dyDescent="0.25">
      <c r="A10" s="189"/>
      <c r="B10" s="39" t="s">
        <v>1052</v>
      </c>
      <c r="C10" s="40">
        <v>0</v>
      </c>
    </row>
    <row r="11" spans="1:3" x14ac:dyDescent="0.25">
      <c r="A11" s="190"/>
      <c r="B11" s="39" t="s">
        <v>1053</v>
      </c>
      <c r="C11" s="40">
        <v>0</v>
      </c>
    </row>
    <row r="12" spans="1:3" x14ac:dyDescent="0.25">
      <c r="A12" s="188" t="s">
        <v>1054</v>
      </c>
      <c r="B12" s="39" t="s">
        <v>64</v>
      </c>
      <c r="C12" s="40">
        <v>16</v>
      </c>
    </row>
    <row r="13" spans="1:3" x14ac:dyDescent="0.25">
      <c r="A13" s="189"/>
      <c r="B13" s="39" t="s">
        <v>1055</v>
      </c>
      <c r="C13" s="40">
        <v>8</v>
      </c>
    </row>
    <row r="14" spans="1:3" x14ac:dyDescent="0.25">
      <c r="A14" s="189"/>
      <c r="B14" s="39" t="s">
        <v>1056</v>
      </c>
      <c r="C14" s="40">
        <v>2</v>
      </c>
    </row>
    <row r="15" spans="1:3" x14ac:dyDescent="0.25">
      <c r="A15" s="190"/>
      <c r="B15" s="39" t="s">
        <v>1057</v>
      </c>
      <c r="C15" s="40">
        <v>6</v>
      </c>
    </row>
    <row r="16" spans="1:3" x14ac:dyDescent="0.25">
      <c r="A16" s="17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0</v>
      </c>
    </row>
    <row r="20" spans="1:3" x14ac:dyDescent="0.25">
      <c r="A20" s="38" t="s">
        <v>1060</v>
      </c>
      <c r="B20" s="41"/>
      <c r="C20" s="40">
        <v>2</v>
      </c>
    </row>
    <row r="21" spans="1:3" x14ac:dyDescent="0.25">
      <c r="A21" s="38" t="s">
        <v>1061</v>
      </c>
      <c r="B21" s="41"/>
      <c r="C21" s="40">
        <v>9</v>
      </c>
    </row>
    <row r="22" spans="1:3" x14ac:dyDescent="0.25">
      <c r="A22" s="38" t="s">
        <v>1062</v>
      </c>
      <c r="B22" s="41"/>
      <c r="C22" s="40">
        <v>10</v>
      </c>
    </row>
    <row r="23" spans="1:3" x14ac:dyDescent="0.25">
      <c r="A23" s="38" t="s">
        <v>1063</v>
      </c>
      <c r="B23" s="41"/>
      <c r="C23" s="40">
        <v>5</v>
      </c>
    </row>
    <row r="24" spans="1:3" x14ac:dyDescent="0.25">
      <c r="A24" s="38" t="s">
        <v>1064</v>
      </c>
      <c r="B24" s="41"/>
      <c r="C24" s="40">
        <v>4</v>
      </c>
    </row>
    <row r="25" spans="1:3" x14ac:dyDescent="0.25">
      <c r="A25" s="38" t="s">
        <v>1065</v>
      </c>
      <c r="B25" s="41"/>
      <c r="C25" s="40">
        <v>2</v>
      </c>
    </row>
    <row r="26" spans="1:3" x14ac:dyDescent="0.25">
      <c r="A26" s="38" t="s">
        <v>1066</v>
      </c>
      <c r="B26" s="41"/>
      <c r="C26" s="40">
        <v>0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0</v>
      </c>
    </row>
    <row r="29" spans="1:3" x14ac:dyDescent="0.25">
      <c r="A29" s="17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1</v>
      </c>
    </row>
    <row r="33" spans="1:6" x14ac:dyDescent="0.25">
      <c r="A33" s="38" t="s">
        <v>1071</v>
      </c>
      <c r="B33" s="41"/>
      <c r="C33" s="40">
        <v>10</v>
      </c>
    </row>
    <row r="34" spans="1:6" x14ac:dyDescent="0.25">
      <c r="A34" s="38" t="s">
        <v>1072</v>
      </c>
      <c r="B34" s="41"/>
      <c r="C34" s="40">
        <v>0</v>
      </c>
    </row>
    <row r="35" spans="1:6" x14ac:dyDescent="0.25">
      <c r="A35" s="38" t="s">
        <v>1073</v>
      </c>
      <c r="B35" s="41"/>
      <c r="C35" s="40">
        <v>0</v>
      </c>
    </row>
    <row r="36" spans="1:6" x14ac:dyDescent="0.25">
      <c r="A36" s="38" t="s">
        <v>1074</v>
      </c>
      <c r="B36" s="41"/>
      <c r="C36" s="40">
        <v>0</v>
      </c>
    </row>
    <row r="37" spans="1:6" x14ac:dyDescent="0.25">
      <c r="A37" s="38" t="s">
        <v>1075</v>
      </c>
      <c r="B37" s="41"/>
      <c r="C37" s="40">
        <v>0</v>
      </c>
    </row>
    <row r="38" spans="1:6" x14ac:dyDescent="0.25">
      <c r="A38" s="38" t="s">
        <v>1076</v>
      </c>
      <c r="B38" s="41"/>
      <c r="C38" s="40">
        <v>0</v>
      </c>
    </row>
    <row r="39" spans="1:6" x14ac:dyDescent="0.25">
      <c r="A39" s="38" t="s">
        <v>1077</v>
      </c>
      <c r="B39" s="41"/>
      <c r="C39" s="40">
        <v>0</v>
      </c>
    </row>
    <row r="40" spans="1:6" x14ac:dyDescent="0.25">
      <c r="A40" s="17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0</v>
      </c>
    </row>
    <row r="44" spans="1:6" x14ac:dyDescent="0.25">
      <c r="A44" s="38" t="s">
        <v>113</v>
      </c>
      <c r="B44" s="41"/>
      <c r="C44" s="40">
        <v>0</v>
      </c>
    </row>
    <row r="45" spans="1:6" x14ac:dyDescent="0.25">
      <c r="A45" s="38" t="s">
        <v>1079</v>
      </c>
      <c r="B45" s="41"/>
      <c r="C45" s="40">
        <v>0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1" t="s">
        <v>979</v>
      </c>
      <c r="B48" s="43" t="s">
        <v>1082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92"/>
      <c r="B49" s="43" t="s">
        <v>1083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92"/>
      <c r="B50" s="43" t="s">
        <v>1084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92"/>
      <c r="B51" s="43" t="s">
        <v>1085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92"/>
      <c r="B52" s="43" t="s">
        <v>354</v>
      </c>
      <c r="C52" s="44">
        <v>0</v>
      </c>
      <c r="D52" s="44">
        <v>1</v>
      </c>
      <c r="E52" s="44">
        <v>0</v>
      </c>
      <c r="F52" s="40">
        <v>0</v>
      </c>
    </row>
    <row r="53" spans="1:6" x14ac:dyDescent="0.25">
      <c r="A53" s="192"/>
      <c r="B53" s="43" t="s">
        <v>1086</v>
      </c>
      <c r="C53" s="44">
        <v>8</v>
      </c>
      <c r="D53" s="44">
        <v>6</v>
      </c>
      <c r="E53" s="44">
        <v>1</v>
      </c>
      <c r="F53" s="40">
        <v>3</v>
      </c>
    </row>
    <row r="54" spans="1:6" x14ac:dyDescent="0.25">
      <c r="A54" s="192"/>
      <c r="B54" s="43" t="s">
        <v>1087</v>
      </c>
      <c r="C54" s="44">
        <v>1</v>
      </c>
      <c r="D54" s="44">
        <v>2</v>
      </c>
      <c r="E54" s="44">
        <v>0</v>
      </c>
      <c r="F54" s="40">
        <v>0</v>
      </c>
    </row>
    <row r="55" spans="1:6" x14ac:dyDescent="0.25">
      <c r="A55" s="192"/>
      <c r="B55" s="43" t="s">
        <v>1088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92"/>
      <c r="B56" s="43" t="s">
        <v>1089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92"/>
      <c r="B57" s="43" t="s">
        <v>1090</v>
      </c>
      <c r="C57" s="44">
        <v>1</v>
      </c>
      <c r="D57" s="44">
        <v>2</v>
      </c>
      <c r="E57" s="44">
        <v>0</v>
      </c>
      <c r="F57" s="40">
        <v>0</v>
      </c>
    </row>
    <row r="58" spans="1:6" x14ac:dyDescent="0.25">
      <c r="A58" s="192"/>
      <c r="B58" s="43" t="s">
        <v>1091</v>
      </c>
      <c r="C58" s="44">
        <v>7</v>
      </c>
      <c r="D58" s="44">
        <v>2</v>
      </c>
      <c r="E58" s="44">
        <v>0</v>
      </c>
      <c r="F58" s="40">
        <v>0</v>
      </c>
    </row>
    <row r="59" spans="1:6" x14ac:dyDescent="0.25">
      <c r="A59" s="192"/>
      <c r="B59" s="43" t="s">
        <v>1092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92"/>
      <c r="B60" s="43" t="s">
        <v>425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92"/>
      <c r="B61" s="43" t="s">
        <v>1093</v>
      </c>
      <c r="C61" s="44">
        <v>0</v>
      </c>
      <c r="D61" s="44">
        <v>0</v>
      </c>
      <c r="E61" s="44">
        <v>0</v>
      </c>
      <c r="F61" s="40">
        <v>0</v>
      </c>
    </row>
    <row r="62" spans="1:6" x14ac:dyDescent="0.25">
      <c r="A62" s="192"/>
      <c r="B62" s="43" t="s">
        <v>1094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92"/>
      <c r="B63" s="43" t="s">
        <v>1095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92"/>
      <c r="B64" s="43" t="s">
        <v>1096</v>
      </c>
      <c r="C64" s="44">
        <v>8</v>
      </c>
      <c r="D64" s="44">
        <v>4</v>
      </c>
      <c r="E64" s="44">
        <v>1</v>
      </c>
      <c r="F64" s="40">
        <v>3</v>
      </c>
    </row>
    <row r="65" spans="1:6" x14ac:dyDescent="0.25">
      <c r="A65" s="192"/>
      <c r="B65" s="43" t="s">
        <v>1097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93"/>
      <c r="B66" s="43" t="s">
        <v>1098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6" t="s">
        <v>1099</v>
      </c>
      <c r="B67" s="187"/>
      <c r="C67" s="45">
        <v>25</v>
      </c>
      <c r="D67" s="45">
        <v>17</v>
      </c>
      <c r="E67" s="45">
        <v>2</v>
      </c>
      <c r="F67" s="45">
        <v>6</v>
      </c>
    </row>
    <row r="68" spans="1:6" x14ac:dyDescent="0.25">
      <c r="A68" s="191" t="s">
        <v>994</v>
      </c>
      <c r="B68" s="43" t="s">
        <v>1100</v>
      </c>
      <c r="C68" s="44">
        <v>0</v>
      </c>
      <c r="D68" s="44">
        <v>0</v>
      </c>
      <c r="E68" s="44">
        <v>0</v>
      </c>
      <c r="F68" s="40">
        <v>0</v>
      </c>
    </row>
    <row r="69" spans="1:6" x14ac:dyDescent="0.25">
      <c r="A69" s="192"/>
      <c r="B69" s="43" t="s">
        <v>1101</v>
      </c>
      <c r="C69" s="44">
        <v>1</v>
      </c>
      <c r="D69" s="44">
        <v>0</v>
      </c>
      <c r="E69" s="44">
        <v>0</v>
      </c>
      <c r="F69" s="40">
        <v>0</v>
      </c>
    </row>
    <row r="70" spans="1:6" x14ac:dyDescent="0.25">
      <c r="A70" s="193"/>
      <c r="B70" s="43" t="s">
        <v>110</v>
      </c>
      <c r="C70" s="44">
        <v>0</v>
      </c>
      <c r="D70" s="44">
        <v>0</v>
      </c>
      <c r="E70" s="44">
        <v>0</v>
      </c>
      <c r="F70" s="40">
        <v>0</v>
      </c>
    </row>
    <row r="71" spans="1:6" x14ac:dyDescent="0.25">
      <c r="A71" s="186" t="s">
        <v>1102</v>
      </c>
      <c r="B71" s="187"/>
      <c r="C71" s="45">
        <v>1</v>
      </c>
      <c r="D71" s="45">
        <v>0</v>
      </c>
      <c r="E71" s="45">
        <v>0</v>
      </c>
      <c r="F71" s="45">
        <v>0</v>
      </c>
    </row>
  </sheetData>
  <sheetProtection algorithmName="SHA-512" hashValue="oG52neZ6wvTurVnrItwPHUMCDDyu2TWQsnS61cCKOkWtE4vhWR8qgdWjMd7IdUGwryhfdCyAhXuQ7QjYC+JxnQ==" saltValue="1C0xMQbY269/7uA+sYDNn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3" t="s">
        <v>1105</v>
      </c>
      <c r="B5" s="13" t="s">
        <v>1106</v>
      </c>
      <c r="C5" s="24">
        <v>37</v>
      </c>
    </row>
    <row r="6" spans="1:3" x14ac:dyDescent="0.25">
      <c r="A6" s="174"/>
      <c r="B6" s="13" t="s">
        <v>1048</v>
      </c>
      <c r="C6" s="24">
        <v>32</v>
      </c>
    </row>
    <row r="7" spans="1:3" x14ac:dyDescent="0.25">
      <c r="A7" s="174"/>
      <c r="B7" s="13" t="s">
        <v>1107</v>
      </c>
      <c r="C7" s="24">
        <v>330</v>
      </c>
    </row>
    <row r="8" spans="1:3" x14ac:dyDescent="0.25">
      <c r="A8" s="174"/>
      <c r="B8" s="13" t="s">
        <v>1108</v>
      </c>
      <c r="C8" s="24">
        <v>141</v>
      </c>
    </row>
    <row r="9" spans="1:3" x14ac:dyDescent="0.25">
      <c r="A9" s="174"/>
      <c r="B9" s="13" t="s">
        <v>1050</v>
      </c>
      <c r="C9" s="24">
        <v>2</v>
      </c>
    </row>
    <row r="10" spans="1:3" x14ac:dyDescent="0.25">
      <c r="A10" s="174"/>
      <c r="B10" s="13" t="s">
        <v>1051</v>
      </c>
      <c r="C10" s="24">
        <v>0</v>
      </c>
    </row>
    <row r="11" spans="1:3" x14ac:dyDescent="0.25">
      <c r="A11" s="174"/>
      <c r="B11" s="13" t="s">
        <v>1109</v>
      </c>
      <c r="C11" s="24">
        <v>0</v>
      </c>
    </row>
    <row r="12" spans="1:3" x14ac:dyDescent="0.25">
      <c r="A12" s="175"/>
      <c r="B12" s="13" t="s">
        <v>1110</v>
      </c>
      <c r="C12" s="24">
        <v>0</v>
      </c>
    </row>
    <row r="13" spans="1:3" x14ac:dyDescent="0.25">
      <c r="A13" s="17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8"/>
      <c r="C16" s="24">
        <v>141</v>
      </c>
    </row>
    <row r="17" spans="1:3" x14ac:dyDescent="0.25">
      <c r="A17" s="22" t="s">
        <v>1113</v>
      </c>
      <c r="B17" s="18"/>
      <c r="C17" s="24">
        <v>18</v>
      </c>
    </row>
    <row r="18" spans="1:3" x14ac:dyDescent="0.25">
      <c r="A18" s="22" t="s">
        <v>1114</v>
      </c>
      <c r="B18" s="18"/>
      <c r="C18" s="24">
        <v>2</v>
      </c>
    </row>
    <row r="19" spans="1:3" x14ac:dyDescent="0.25">
      <c r="A19" s="22" t="s">
        <v>1115</v>
      </c>
      <c r="B19" s="18"/>
      <c r="C19" s="24">
        <v>16</v>
      </c>
    </row>
    <row r="20" spans="1:3" x14ac:dyDescent="0.25">
      <c r="A20" s="17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8"/>
      <c r="C23" s="24">
        <v>2</v>
      </c>
    </row>
    <row r="24" spans="1:3" x14ac:dyDescent="0.25">
      <c r="A24" s="22" t="s">
        <v>1118</v>
      </c>
      <c r="B24" s="18"/>
      <c r="C24" s="24">
        <v>0</v>
      </c>
    </row>
    <row r="25" spans="1:3" x14ac:dyDescent="0.25">
      <c r="A25" s="22" t="s">
        <v>1119</v>
      </c>
      <c r="B25" s="18"/>
      <c r="C25" s="24">
        <v>2</v>
      </c>
    </row>
    <row r="26" spans="1:3" x14ac:dyDescent="0.25">
      <c r="A26" s="22" t="s">
        <v>1120</v>
      </c>
      <c r="B26" s="18"/>
      <c r="C26" s="24">
        <v>0</v>
      </c>
    </row>
    <row r="27" spans="1:3" x14ac:dyDescent="0.25">
      <c r="A27" s="22" t="s">
        <v>1121</v>
      </c>
      <c r="B27" s="18"/>
      <c r="C27" s="24">
        <v>0</v>
      </c>
    </row>
    <row r="28" spans="1:3" x14ac:dyDescent="0.25">
      <c r="A28" s="22" t="s">
        <v>1122</v>
      </c>
      <c r="B28" s="18"/>
      <c r="C28" s="24">
        <v>0</v>
      </c>
    </row>
    <row r="29" spans="1:3" x14ac:dyDescent="0.25">
      <c r="A29" s="17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8"/>
      <c r="C32" s="24">
        <v>0</v>
      </c>
    </row>
    <row r="33" spans="1:3" x14ac:dyDescent="0.25">
      <c r="A33" s="22" t="s">
        <v>1125</v>
      </c>
      <c r="B33" s="18"/>
      <c r="C33" s="24">
        <v>0</v>
      </c>
    </row>
    <row r="34" spans="1:3" x14ac:dyDescent="0.25">
      <c r="A34" s="17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8"/>
      <c r="C37" s="24">
        <v>3</v>
      </c>
    </row>
    <row r="38" spans="1:3" x14ac:dyDescent="0.25">
      <c r="A38" s="22" t="s">
        <v>1127</v>
      </c>
      <c r="B38" s="18"/>
      <c r="C38" s="24">
        <v>57</v>
      </c>
    </row>
    <row r="39" spans="1:3" x14ac:dyDescent="0.25">
      <c r="A39" s="22" t="s">
        <v>1128</v>
      </c>
      <c r="B39" s="18"/>
      <c r="C39" s="24">
        <v>14</v>
      </c>
    </row>
    <row r="40" spans="1:3" x14ac:dyDescent="0.25">
      <c r="A40" s="22" t="s">
        <v>1129</v>
      </c>
      <c r="B40" s="18"/>
      <c r="C40" s="24">
        <v>0</v>
      </c>
    </row>
    <row r="41" spans="1:3" x14ac:dyDescent="0.25">
      <c r="A41" s="22" t="s">
        <v>1130</v>
      </c>
      <c r="B41" s="18"/>
      <c r="C41" s="24">
        <v>2</v>
      </c>
    </row>
    <row r="42" spans="1:3" x14ac:dyDescent="0.25">
      <c r="A42" s="22" t="s">
        <v>1131</v>
      </c>
      <c r="B42" s="18"/>
      <c r="C42" s="24">
        <v>0</v>
      </c>
    </row>
    <row r="43" spans="1:3" x14ac:dyDescent="0.25">
      <c r="A43" s="17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8"/>
      <c r="C46" s="24">
        <v>3</v>
      </c>
    </row>
    <row r="47" spans="1:3" x14ac:dyDescent="0.25">
      <c r="A47" s="22" t="s">
        <v>1134</v>
      </c>
      <c r="B47" s="18"/>
      <c r="C47" s="24">
        <v>1</v>
      </c>
    </row>
    <row r="48" spans="1:3" x14ac:dyDescent="0.25">
      <c r="A48" s="17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3" t="s">
        <v>1136</v>
      </c>
      <c r="B51" s="13" t="s">
        <v>1137</v>
      </c>
      <c r="C51" s="24">
        <v>13</v>
      </c>
    </row>
    <row r="52" spans="1:6" x14ac:dyDescent="0.25">
      <c r="A52" s="174"/>
      <c r="B52" s="13" t="s">
        <v>1138</v>
      </c>
      <c r="C52" s="24">
        <v>13</v>
      </c>
    </row>
    <row r="53" spans="1:6" x14ac:dyDescent="0.25">
      <c r="A53" s="174"/>
      <c r="B53" s="13" t="s">
        <v>1139</v>
      </c>
      <c r="C53" s="24">
        <v>6</v>
      </c>
    </row>
    <row r="54" spans="1:6" x14ac:dyDescent="0.25">
      <c r="A54" s="175"/>
      <c r="B54" s="13" t="s">
        <v>1140</v>
      </c>
      <c r="C54" s="24">
        <v>1</v>
      </c>
    </row>
    <row r="55" spans="1:6" x14ac:dyDescent="0.25">
      <c r="A55" s="17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8"/>
      <c r="C58" s="24">
        <v>0</v>
      </c>
    </row>
    <row r="59" spans="1:6" x14ac:dyDescent="0.25">
      <c r="A59" s="22" t="s">
        <v>113</v>
      </c>
      <c r="B59" s="18"/>
      <c r="C59" s="24">
        <v>0</v>
      </c>
    </row>
    <row r="60" spans="1:6" x14ac:dyDescent="0.25">
      <c r="A60" s="22" t="s">
        <v>1079</v>
      </c>
      <c r="B60" s="18"/>
      <c r="C60" s="24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3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25">
      <c r="A64" s="174"/>
      <c r="B64" s="13" t="s">
        <v>1083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25">
      <c r="A65" s="174"/>
      <c r="B65" s="13" t="s">
        <v>1084</v>
      </c>
      <c r="C65" s="14">
        <v>0</v>
      </c>
      <c r="D65" s="14">
        <v>0</v>
      </c>
      <c r="E65" s="14">
        <v>0</v>
      </c>
      <c r="F65" s="24">
        <v>0</v>
      </c>
    </row>
    <row r="66" spans="1:6" x14ac:dyDescent="0.25">
      <c r="A66" s="174"/>
      <c r="B66" s="13" t="s">
        <v>1085</v>
      </c>
      <c r="C66" s="14">
        <v>0</v>
      </c>
      <c r="D66" s="14">
        <v>0</v>
      </c>
      <c r="E66" s="14">
        <v>0</v>
      </c>
      <c r="F66" s="24">
        <v>0</v>
      </c>
    </row>
    <row r="67" spans="1:6" x14ac:dyDescent="0.25">
      <c r="A67" s="174"/>
      <c r="B67" s="13" t="s">
        <v>354</v>
      </c>
      <c r="C67" s="14">
        <v>7</v>
      </c>
      <c r="D67" s="14">
        <v>4</v>
      </c>
      <c r="E67" s="14">
        <v>1</v>
      </c>
      <c r="F67" s="24">
        <v>1</v>
      </c>
    </row>
    <row r="68" spans="1:6" x14ac:dyDescent="0.25">
      <c r="A68" s="174"/>
      <c r="B68" s="13" t="s">
        <v>1141</v>
      </c>
      <c r="C68" s="14">
        <v>228</v>
      </c>
      <c r="D68" s="14">
        <v>74</v>
      </c>
      <c r="E68" s="14">
        <v>8</v>
      </c>
      <c r="F68" s="24">
        <v>15</v>
      </c>
    </row>
    <row r="69" spans="1:6" x14ac:dyDescent="0.25">
      <c r="A69" s="174"/>
      <c r="B69" s="13" t="s">
        <v>1142</v>
      </c>
      <c r="C69" s="14">
        <v>10</v>
      </c>
      <c r="D69" s="14">
        <v>6</v>
      </c>
      <c r="E69" s="14">
        <v>1</v>
      </c>
      <c r="F69" s="24">
        <v>3</v>
      </c>
    </row>
    <row r="70" spans="1:6" x14ac:dyDescent="0.25">
      <c r="A70" s="174"/>
      <c r="B70" s="13" t="s">
        <v>1088</v>
      </c>
      <c r="C70" s="14">
        <v>8</v>
      </c>
      <c r="D70" s="14">
        <v>2</v>
      </c>
      <c r="E70" s="14">
        <v>2</v>
      </c>
      <c r="F70" s="24">
        <v>0</v>
      </c>
    </row>
    <row r="71" spans="1:6" x14ac:dyDescent="0.25">
      <c r="A71" s="174"/>
      <c r="B71" s="13" t="s">
        <v>1143</v>
      </c>
      <c r="C71" s="14">
        <v>0</v>
      </c>
      <c r="D71" s="14">
        <v>0</v>
      </c>
      <c r="E71" s="14">
        <v>0</v>
      </c>
      <c r="F71" s="24">
        <v>0</v>
      </c>
    </row>
    <row r="72" spans="1:6" x14ac:dyDescent="0.25">
      <c r="A72" s="174"/>
      <c r="B72" s="13" t="s">
        <v>1144</v>
      </c>
      <c r="C72" s="14">
        <v>51</v>
      </c>
      <c r="D72" s="14">
        <v>32</v>
      </c>
      <c r="E72" s="14">
        <v>8</v>
      </c>
      <c r="F72" s="24">
        <v>15</v>
      </c>
    </row>
    <row r="73" spans="1:6" x14ac:dyDescent="0.25">
      <c r="A73" s="174"/>
      <c r="B73" s="13" t="s">
        <v>1145</v>
      </c>
      <c r="C73" s="14">
        <v>6</v>
      </c>
      <c r="D73" s="14">
        <v>2</v>
      </c>
      <c r="E73" s="14">
        <v>1</v>
      </c>
      <c r="F73" s="24">
        <v>2</v>
      </c>
    </row>
    <row r="74" spans="1:6" x14ac:dyDescent="0.25">
      <c r="A74" s="174"/>
      <c r="B74" s="13" t="s">
        <v>1092</v>
      </c>
      <c r="C74" s="14">
        <v>0</v>
      </c>
      <c r="D74" s="14">
        <v>0</v>
      </c>
      <c r="E74" s="14">
        <v>0</v>
      </c>
      <c r="F74" s="24">
        <v>0</v>
      </c>
    </row>
    <row r="75" spans="1:6" x14ac:dyDescent="0.25">
      <c r="A75" s="174"/>
      <c r="B75" s="13" t="s">
        <v>425</v>
      </c>
      <c r="C75" s="14">
        <v>2</v>
      </c>
      <c r="D75" s="14">
        <v>2</v>
      </c>
      <c r="E75" s="14">
        <v>0</v>
      </c>
      <c r="F75" s="24">
        <v>1</v>
      </c>
    </row>
    <row r="76" spans="1:6" x14ac:dyDescent="0.25">
      <c r="A76" s="174"/>
      <c r="B76" s="13" t="s">
        <v>1093</v>
      </c>
      <c r="C76" s="14">
        <v>0</v>
      </c>
      <c r="D76" s="14">
        <v>1</v>
      </c>
      <c r="E76" s="14">
        <v>0</v>
      </c>
      <c r="F76" s="24">
        <v>0</v>
      </c>
    </row>
    <row r="77" spans="1:6" x14ac:dyDescent="0.25">
      <c r="A77" s="174"/>
      <c r="B77" s="13" t="s">
        <v>1094</v>
      </c>
      <c r="C77" s="14">
        <v>0</v>
      </c>
      <c r="D77" s="14">
        <v>1</v>
      </c>
      <c r="E77" s="14">
        <v>0</v>
      </c>
      <c r="F77" s="24">
        <v>0</v>
      </c>
    </row>
    <row r="78" spans="1:6" x14ac:dyDescent="0.25">
      <c r="A78" s="174"/>
      <c r="B78" s="13" t="s">
        <v>1095</v>
      </c>
      <c r="C78" s="14">
        <v>0</v>
      </c>
      <c r="D78" s="14">
        <v>0</v>
      </c>
      <c r="E78" s="14">
        <v>0</v>
      </c>
      <c r="F78" s="24">
        <v>0</v>
      </c>
    </row>
    <row r="79" spans="1:6" x14ac:dyDescent="0.25">
      <c r="A79" s="174"/>
      <c r="B79" s="13" t="s">
        <v>1096</v>
      </c>
      <c r="C79" s="14">
        <v>15</v>
      </c>
      <c r="D79" s="14">
        <v>11</v>
      </c>
      <c r="E79" s="14">
        <v>3</v>
      </c>
      <c r="F79" s="24">
        <v>9</v>
      </c>
    </row>
    <row r="80" spans="1:6" x14ac:dyDescent="0.25">
      <c r="A80" s="174"/>
      <c r="B80" s="13" t="s">
        <v>1097</v>
      </c>
      <c r="C80" s="14">
        <v>11</v>
      </c>
      <c r="D80" s="14">
        <v>6</v>
      </c>
      <c r="E80" s="14">
        <v>0</v>
      </c>
      <c r="F80" s="24">
        <v>2</v>
      </c>
    </row>
    <row r="81" spans="1:6" x14ac:dyDescent="0.25">
      <c r="A81" s="175"/>
      <c r="B81" s="13" t="s">
        <v>1098</v>
      </c>
      <c r="C81" s="14">
        <v>5</v>
      </c>
      <c r="D81" s="14">
        <v>2</v>
      </c>
      <c r="E81" s="14">
        <v>0</v>
      </c>
      <c r="F81" s="24">
        <v>1</v>
      </c>
    </row>
    <row r="82" spans="1:6" x14ac:dyDescent="0.25">
      <c r="A82" s="194" t="s">
        <v>1099</v>
      </c>
      <c r="B82" s="195"/>
      <c r="C82" s="32">
        <v>343</v>
      </c>
      <c r="D82" s="32">
        <v>143</v>
      </c>
      <c r="E82" s="32">
        <v>24</v>
      </c>
      <c r="F82" s="32">
        <v>49</v>
      </c>
    </row>
    <row r="83" spans="1:6" x14ac:dyDescent="0.25">
      <c r="A83" s="173" t="s">
        <v>1146</v>
      </c>
      <c r="B83" s="13" t="s">
        <v>1100</v>
      </c>
      <c r="C83" s="14">
        <v>1</v>
      </c>
      <c r="D83" s="14">
        <v>0</v>
      </c>
      <c r="E83" s="14">
        <v>0</v>
      </c>
      <c r="F83" s="24">
        <v>0</v>
      </c>
    </row>
    <row r="84" spans="1:6" x14ac:dyDescent="0.25">
      <c r="A84" s="174"/>
      <c r="B84" s="13" t="s">
        <v>1101</v>
      </c>
      <c r="C84" s="14">
        <v>1</v>
      </c>
      <c r="D84" s="14">
        <v>0</v>
      </c>
      <c r="E84" s="14">
        <v>0</v>
      </c>
      <c r="F84" s="24">
        <v>0</v>
      </c>
    </row>
    <row r="85" spans="1:6" x14ac:dyDescent="0.25">
      <c r="A85" s="175"/>
      <c r="B85" s="13" t="s">
        <v>110</v>
      </c>
      <c r="C85" s="14">
        <v>1</v>
      </c>
      <c r="D85" s="14">
        <v>0</v>
      </c>
      <c r="E85" s="14">
        <v>0</v>
      </c>
      <c r="F85" s="24">
        <v>0</v>
      </c>
    </row>
    <row r="86" spans="1:6" x14ac:dyDescent="0.25">
      <c r="A86" s="194" t="s">
        <v>1147</v>
      </c>
      <c r="B86" s="195"/>
      <c r="C86" s="32">
        <v>3</v>
      </c>
      <c r="D86" s="32">
        <v>0</v>
      </c>
      <c r="E86" s="32">
        <v>0</v>
      </c>
      <c r="F86" s="32">
        <v>0</v>
      </c>
    </row>
  </sheetData>
  <sheetProtection algorithmName="SHA-512" hashValue="lZnYEO9HCnbVdrqBFwJ0i11ulNHMY2mAC2hp9tnlxn+rLhrWuhuOZmcDC7h2U0+AJhiVQFqfu0Kh2UIfMBh5Cw==" saltValue="pWM7ZEu7zncHUlii0iq8r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8"/>
      <c r="C5" s="24">
        <v>1</v>
      </c>
    </row>
    <row r="6" spans="1:3" x14ac:dyDescent="0.25">
      <c r="A6" s="12" t="s">
        <v>1151</v>
      </c>
      <c r="B6" s="18"/>
      <c r="C6" s="24">
        <v>21</v>
      </c>
    </row>
    <row r="7" spans="1:3" x14ac:dyDescent="0.25">
      <c r="A7" s="12" t="s">
        <v>1152</v>
      </c>
      <c r="B7" s="18"/>
      <c r="C7" s="24">
        <v>0</v>
      </c>
    </row>
    <row r="8" spans="1:3" x14ac:dyDescent="0.25">
      <c r="A8" s="12" t="s">
        <v>1153</v>
      </c>
      <c r="B8" s="18"/>
      <c r="C8" s="24">
        <v>0</v>
      </c>
    </row>
    <row r="9" spans="1:3" x14ac:dyDescent="0.25">
      <c r="A9" s="12" t="s">
        <v>1154</v>
      </c>
      <c r="B9" s="18"/>
      <c r="C9" s="24">
        <v>0</v>
      </c>
    </row>
    <row r="10" spans="1:3" x14ac:dyDescent="0.25">
      <c r="A10" s="17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8"/>
      <c r="C13" s="24">
        <v>2</v>
      </c>
    </row>
    <row r="14" spans="1:3" x14ac:dyDescent="0.25">
      <c r="A14" s="12" t="s">
        <v>1151</v>
      </c>
      <c r="B14" s="18"/>
      <c r="C14" s="24">
        <v>4</v>
      </c>
    </row>
    <row r="15" spans="1:3" x14ac:dyDescent="0.25">
      <c r="A15" s="12" t="s">
        <v>1156</v>
      </c>
      <c r="B15" s="18"/>
      <c r="C15" s="24">
        <v>0</v>
      </c>
    </row>
    <row r="16" spans="1:3" x14ac:dyDescent="0.25">
      <c r="A16" s="12" t="s">
        <v>1153</v>
      </c>
      <c r="B16" s="18"/>
      <c r="C16" s="24">
        <v>0</v>
      </c>
    </row>
    <row r="17" spans="1:3" x14ac:dyDescent="0.25">
      <c r="A17" s="12" t="s">
        <v>1154</v>
      </c>
      <c r="B17" s="18"/>
      <c r="C17" s="24">
        <v>0</v>
      </c>
    </row>
    <row r="18" spans="1:3" x14ac:dyDescent="0.25">
      <c r="A18" s="17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8"/>
      <c r="C21" s="24">
        <v>0</v>
      </c>
    </row>
    <row r="22" spans="1:3" x14ac:dyDescent="0.25">
      <c r="A22" s="12" t="s">
        <v>1158</v>
      </c>
      <c r="B22" s="18"/>
      <c r="C22" s="24">
        <v>0</v>
      </c>
    </row>
    <row r="23" spans="1:3" x14ac:dyDescent="0.25">
      <c r="A23" s="12" t="s">
        <v>1159</v>
      </c>
      <c r="B23" s="18"/>
      <c r="C23" s="24">
        <v>0</v>
      </c>
    </row>
    <row r="24" spans="1:3" x14ac:dyDescent="0.25">
      <c r="A24" s="12" t="s">
        <v>1160</v>
      </c>
      <c r="B24" s="18"/>
      <c r="C24" s="24">
        <v>0</v>
      </c>
    </row>
    <row r="25" spans="1:3" x14ac:dyDescent="0.25">
      <c r="A25" s="17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8"/>
      <c r="C28" s="24">
        <v>3</v>
      </c>
    </row>
    <row r="29" spans="1:3" x14ac:dyDescent="0.25">
      <c r="A29" s="12" t="s">
        <v>1163</v>
      </c>
      <c r="B29" s="18"/>
      <c r="C29" s="24">
        <v>1</v>
      </c>
    </row>
    <row r="30" spans="1:3" x14ac:dyDescent="0.25">
      <c r="A30" s="12" t="s">
        <v>1164</v>
      </c>
      <c r="B30" s="18"/>
      <c r="C30" s="24">
        <v>0</v>
      </c>
    </row>
    <row r="31" spans="1:3" x14ac:dyDescent="0.25">
      <c r="A31" s="17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8"/>
      <c r="C34" s="24">
        <v>0</v>
      </c>
    </row>
    <row r="35" spans="1:3" x14ac:dyDescent="0.25">
      <c r="A35" s="12" t="s">
        <v>1167</v>
      </c>
      <c r="B35" s="18"/>
      <c r="C35" s="24">
        <v>1</v>
      </c>
    </row>
    <row r="36" spans="1:3" x14ac:dyDescent="0.25">
      <c r="A36" s="12" t="s">
        <v>1168</v>
      </c>
      <c r="B36" s="18"/>
      <c r="C36" s="24">
        <v>0</v>
      </c>
    </row>
  </sheetData>
  <sheetProtection algorithmName="SHA-512" hashValue="YNChnOULXTpYSTO17zZb8axX7vGbcdrhwuWmRQeEBHF6ZPUS3mCu294xgreDq5Ss+r7ea/vYLDXRDk7yg+6/bA==" saltValue="d/Epov/kupozLGqsGJPg1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8"/>
      <c r="C5" s="24">
        <v>9</v>
      </c>
    </row>
    <row r="6" spans="1:3" x14ac:dyDescent="0.25">
      <c r="A6" s="12" t="s">
        <v>1172</v>
      </c>
      <c r="B6" s="18"/>
      <c r="C6" s="24">
        <v>10</v>
      </c>
    </row>
    <row r="7" spans="1:3" x14ac:dyDescent="0.25">
      <c r="A7" s="12" t="s">
        <v>1173</v>
      </c>
      <c r="B7" s="18"/>
      <c r="C7" s="24">
        <v>0</v>
      </c>
    </row>
    <row r="8" spans="1:3" x14ac:dyDescent="0.25">
      <c r="A8" s="12" t="s">
        <v>1174</v>
      </c>
      <c r="B8" s="18"/>
      <c r="C8" s="24">
        <v>0</v>
      </c>
    </row>
    <row r="9" spans="1:3" x14ac:dyDescent="0.25">
      <c r="A9" s="12" t="s">
        <v>1175</v>
      </c>
      <c r="B9" s="18"/>
      <c r="C9" s="24">
        <v>0</v>
      </c>
    </row>
    <row r="10" spans="1:3" x14ac:dyDescent="0.25">
      <c r="A10" s="12" t="s">
        <v>1176</v>
      </c>
      <c r="B10" s="18"/>
      <c r="C10" s="24">
        <v>0</v>
      </c>
    </row>
    <row r="11" spans="1:3" x14ac:dyDescent="0.25">
      <c r="A11" s="17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8"/>
      <c r="C14" s="24">
        <v>4</v>
      </c>
    </row>
    <row r="15" spans="1:3" x14ac:dyDescent="0.25">
      <c r="A15" s="12" t="s">
        <v>1179</v>
      </c>
      <c r="B15" s="18"/>
      <c r="C15" s="24">
        <v>1</v>
      </c>
    </row>
    <row r="16" spans="1:3" x14ac:dyDescent="0.25">
      <c r="A16" s="12" t="s">
        <v>1180</v>
      </c>
      <c r="B16" s="18"/>
      <c r="C16" s="24">
        <v>0</v>
      </c>
    </row>
    <row r="17" spans="1:3" x14ac:dyDescent="0.25">
      <c r="A17" s="17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8"/>
      <c r="C20" s="24">
        <v>1</v>
      </c>
    </row>
    <row r="21" spans="1:3" x14ac:dyDescent="0.25">
      <c r="A21" s="12" t="s">
        <v>1183</v>
      </c>
      <c r="B21" s="18"/>
      <c r="C21" s="24">
        <v>0</v>
      </c>
    </row>
    <row r="22" spans="1:3" x14ac:dyDescent="0.25">
      <c r="A22" s="12" t="s">
        <v>1184</v>
      </c>
      <c r="B22" s="18"/>
      <c r="C22" s="24">
        <v>0</v>
      </c>
    </row>
    <row r="23" spans="1:3" x14ac:dyDescent="0.25">
      <c r="A23" s="17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8"/>
      <c r="C26" s="24">
        <v>0</v>
      </c>
    </row>
    <row r="27" spans="1:3" x14ac:dyDescent="0.25">
      <c r="A27" s="12" t="s">
        <v>1187</v>
      </c>
      <c r="B27" s="18"/>
      <c r="C27" s="24">
        <v>0</v>
      </c>
    </row>
    <row r="28" spans="1:3" x14ac:dyDescent="0.25">
      <c r="A28" s="12" t="s">
        <v>1188</v>
      </c>
      <c r="B28" s="18"/>
      <c r="C28" s="24">
        <v>0</v>
      </c>
    </row>
    <row r="29" spans="1:3" x14ac:dyDescent="0.25">
      <c r="A29" s="12" t="s">
        <v>1189</v>
      </c>
      <c r="B29" s="18"/>
      <c r="C29" s="24">
        <v>0</v>
      </c>
    </row>
    <row r="30" spans="1:3" x14ac:dyDescent="0.25">
      <c r="A30" s="12" t="s">
        <v>1190</v>
      </c>
      <c r="B30" s="18"/>
      <c r="C30" s="24">
        <v>0</v>
      </c>
    </row>
    <row r="31" spans="1:3" x14ac:dyDescent="0.25">
      <c r="A31" s="17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8"/>
      <c r="C34" s="24">
        <v>0</v>
      </c>
    </row>
    <row r="35" spans="1:3" x14ac:dyDescent="0.25">
      <c r="A35" s="12" t="s">
        <v>1193</v>
      </c>
      <c r="B35" s="18"/>
      <c r="C35" s="24">
        <v>0</v>
      </c>
    </row>
    <row r="36" spans="1:3" x14ac:dyDescent="0.25">
      <c r="A36" s="12" t="s">
        <v>1194</v>
      </c>
      <c r="B36" s="18"/>
      <c r="C36" s="24">
        <v>0</v>
      </c>
    </row>
    <row r="37" spans="1:3" x14ac:dyDescent="0.25">
      <c r="A37" s="12" t="s">
        <v>1112</v>
      </c>
      <c r="B37" s="18"/>
      <c r="C37" s="24">
        <v>0</v>
      </c>
    </row>
    <row r="38" spans="1:3" x14ac:dyDescent="0.25">
      <c r="A38" s="12" t="s">
        <v>1195</v>
      </c>
      <c r="B38" s="18"/>
      <c r="C38" s="24">
        <v>0</v>
      </c>
    </row>
    <row r="39" spans="1:3" x14ac:dyDescent="0.25">
      <c r="A39" s="12" t="s">
        <v>1196</v>
      </c>
      <c r="B39" s="18"/>
      <c r="C39" s="24">
        <v>0</v>
      </c>
    </row>
    <row r="40" spans="1:3" x14ac:dyDescent="0.25">
      <c r="A40" s="17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8"/>
      <c r="C43" s="24">
        <v>0</v>
      </c>
    </row>
    <row r="44" spans="1:3" x14ac:dyDescent="0.25">
      <c r="A44" s="12" t="s">
        <v>1193</v>
      </c>
      <c r="B44" s="18"/>
      <c r="C44" s="24">
        <v>0</v>
      </c>
    </row>
    <row r="45" spans="1:3" x14ac:dyDescent="0.25">
      <c r="A45" s="12" t="s">
        <v>1194</v>
      </c>
      <c r="B45" s="18"/>
      <c r="C45" s="24">
        <v>0</v>
      </c>
    </row>
    <row r="46" spans="1:3" x14ac:dyDescent="0.25">
      <c r="A46" s="12" t="s">
        <v>1112</v>
      </c>
      <c r="B46" s="18"/>
      <c r="C46" s="24">
        <v>0</v>
      </c>
    </row>
    <row r="47" spans="1:3" x14ac:dyDescent="0.25">
      <c r="A47" s="12" t="s">
        <v>1195</v>
      </c>
      <c r="B47" s="18"/>
      <c r="C47" s="24">
        <v>0</v>
      </c>
    </row>
    <row r="48" spans="1:3" x14ac:dyDescent="0.25">
      <c r="A48" s="17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8"/>
      <c r="C51" s="24">
        <v>0</v>
      </c>
    </row>
    <row r="52" spans="1:3" x14ac:dyDescent="0.25">
      <c r="A52" s="12" t="s">
        <v>1193</v>
      </c>
      <c r="B52" s="18"/>
      <c r="C52" s="24">
        <v>0</v>
      </c>
    </row>
    <row r="53" spans="1:3" x14ac:dyDescent="0.25">
      <c r="A53" s="12" t="s">
        <v>1194</v>
      </c>
      <c r="B53" s="18"/>
      <c r="C53" s="24">
        <v>0</v>
      </c>
    </row>
    <row r="54" spans="1:3" x14ac:dyDescent="0.25">
      <c r="A54" s="12" t="s">
        <v>1112</v>
      </c>
      <c r="B54" s="18"/>
      <c r="C54" s="24">
        <v>0</v>
      </c>
    </row>
    <row r="55" spans="1:3" x14ac:dyDescent="0.25">
      <c r="A55" s="12" t="s">
        <v>1195</v>
      </c>
      <c r="B55" s="18"/>
      <c r="C55" s="24">
        <v>0</v>
      </c>
    </row>
    <row r="56" spans="1:3" x14ac:dyDescent="0.25">
      <c r="A56" s="17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8"/>
      <c r="C59" s="24">
        <v>0</v>
      </c>
    </row>
    <row r="60" spans="1:3" x14ac:dyDescent="0.25">
      <c r="A60" s="12" t="s">
        <v>1193</v>
      </c>
      <c r="B60" s="18"/>
      <c r="C60" s="24">
        <v>0</v>
      </c>
    </row>
    <row r="61" spans="1:3" x14ac:dyDescent="0.25">
      <c r="A61" s="12" t="s">
        <v>1194</v>
      </c>
      <c r="B61" s="18"/>
      <c r="C61" s="24">
        <v>1</v>
      </c>
    </row>
    <row r="62" spans="1:3" x14ac:dyDescent="0.25">
      <c r="A62" s="12" t="s">
        <v>1112</v>
      </c>
      <c r="B62" s="18"/>
      <c r="C62" s="24">
        <v>0</v>
      </c>
    </row>
    <row r="63" spans="1:3" x14ac:dyDescent="0.25">
      <c r="A63" s="12" t="s">
        <v>1195</v>
      </c>
      <c r="B63" s="18"/>
      <c r="C63" s="24">
        <v>0</v>
      </c>
    </row>
  </sheetData>
  <sheetProtection algorithmName="SHA-512" hashValue="D3k/270W1d6c0K36KolSuodSXW47GkQjPLzRfaH+WdDneWzgQzZNoxI3kuDlxuvIiig1WrEIZ40TfT6PLZnE3Q==" saltValue="LMh/Gm6Y9fCh1a1FDzzok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6" t="s">
        <v>665</v>
      </c>
      <c r="B4" s="197"/>
      <c r="C4" s="32">
        <v>304</v>
      </c>
      <c r="D4" s="32">
        <v>277</v>
      </c>
      <c r="E4" s="33">
        <v>0</v>
      </c>
      <c r="F4" s="32">
        <v>409</v>
      </c>
      <c r="G4" s="32">
        <v>366</v>
      </c>
      <c r="H4" s="32">
        <v>75</v>
      </c>
      <c r="I4" s="32">
        <v>72</v>
      </c>
      <c r="J4" s="32">
        <v>0</v>
      </c>
      <c r="K4" s="32">
        <v>1</v>
      </c>
      <c r="L4" s="32">
        <v>0</v>
      </c>
      <c r="M4" s="32">
        <v>0</v>
      </c>
      <c r="N4" s="32">
        <v>0</v>
      </c>
      <c r="O4" s="32">
        <v>1</v>
      </c>
      <c r="P4" s="32">
        <v>484</v>
      </c>
    </row>
    <row r="5" spans="1:16" ht="45" x14ac:dyDescent="0.25">
      <c r="A5" s="47" t="s">
        <v>666</v>
      </c>
      <c r="B5" s="47" t="s">
        <v>667</v>
      </c>
      <c r="C5" s="14">
        <v>11</v>
      </c>
      <c r="D5" s="14">
        <v>11</v>
      </c>
      <c r="E5" s="31">
        <v>0</v>
      </c>
      <c r="F5" s="14">
        <v>15</v>
      </c>
      <c r="G5" s="14">
        <v>10</v>
      </c>
      <c r="H5" s="14">
        <v>6</v>
      </c>
      <c r="I5" s="14">
        <v>3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8</v>
      </c>
    </row>
    <row r="6" spans="1:16" ht="33.75" x14ac:dyDescent="0.25">
      <c r="A6" s="47" t="s">
        <v>668</v>
      </c>
      <c r="B6" s="47" t="s">
        <v>669</v>
      </c>
      <c r="C6" s="14">
        <v>174</v>
      </c>
      <c r="D6" s="14">
        <v>122</v>
      </c>
      <c r="E6" s="31">
        <v>0</v>
      </c>
      <c r="F6" s="14">
        <v>225</v>
      </c>
      <c r="G6" s="14">
        <v>207</v>
      </c>
      <c r="H6" s="14">
        <v>24</v>
      </c>
      <c r="I6" s="14">
        <v>20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4">
        <v>250</v>
      </c>
    </row>
    <row r="7" spans="1:16" ht="22.5" x14ac:dyDescent="0.25">
      <c r="A7" s="47" t="s">
        <v>670</v>
      </c>
      <c r="B7" s="47" t="s">
        <v>671</v>
      </c>
      <c r="C7" s="14">
        <v>17</v>
      </c>
      <c r="D7" s="14">
        <v>9</v>
      </c>
      <c r="E7" s="31">
        <v>0</v>
      </c>
      <c r="F7" s="14">
        <v>15</v>
      </c>
      <c r="G7" s="14">
        <v>7</v>
      </c>
      <c r="H7" s="14">
        <v>7</v>
      </c>
      <c r="I7" s="14">
        <v>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18</v>
      </c>
    </row>
    <row r="8" spans="1:16" ht="33.75" x14ac:dyDescent="0.25">
      <c r="A8" s="47" t="s">
        <v>672</v>
      </c>
      <c r="B8" s="47" t="s">
        <v>673</v>
      </c>
      <c r="C8" s="14">
        <v>2</v>
      </c>
      <c r="D8" s="14">
        <v>0</v>
      </c>
      <c r="E8" s="31">
        <v>0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7" t="s">
        <v>674</v>
      </c>
      <c r="B9" s="47" t="s">
        <v>675</v>
      </c>
      <c r="C9" s="14">
        <v>3</v>
      </c>
      <c r="D9" s="14">
        <v>4</v>
      </c>
      <c r="E9" s="31">
        <v>-1</v>
      </c>
      <c r="F9" s="14">
        <v>4</v>
      </c>
      <c r="G9" s="14">
        <v>0</v>
      </c>
      <c r="H9" s="14">
        <v>1</v>
      </c>
      <c r="I9" s="14">
        <v>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19</v>
      </c>
    </row>
    <row r="10" spans="1:16" ht="33.75" x14ac:dyDescent="0.25">
      <c r="A10" s="47" t="s">
        <v>676</v>
      </c>
      <c r="B10" s="47" t="s">
        <v>677</v>
      </c>
      <c r="C10" s="14">
        <v>94</v>
      </c>
      <c r="D10" s="14">
        <v>129</v>
      </c>
      <c r="E10" s="31">
        <v>-1</v>
      </c>
      <c r="F10" s="14">
        <v>149</v>
      </c>
      <c r="G10" s="14">
        <v>141</v>
      </c>
      <c r="H10" s="14">
        <v>35</v>
      </c>
      <c r="I10" s="14">
        <v>40</v>
      </c>
      <c r="J10" s="14">
        <v>0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24">
        <v>189</v>
      </c>
    </row>
    <row r="11" spans="1:16" ht="45" x14ac:dyDescent="0.25">
      <c r="A11" s="47" t="s">
        <v>678</v>
      </c>
      <c r="B11" s="47" t="s">
        <v>679</v>
      </c>
      <c r="C11" s="14">
        <v>3</v>
      </c>
      <c r="D11" s="14">
        <v>2</v>
      </c>
      <c r="E11" s="31">
        <v>0</v>
      </c>
      <c r="F11" s="14">
        <v>1</v>
      </c>
      <c r="G11" s="14">
        <v>0</v>
      </c>
      <c r="H11" s="14">
        <v>2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vkducp7ojoAszyQMJJpJdWHZ85KM92T/3JLSHrwaUj6V+L8OZKJmJBkzEgKAnj7AK4Jf7eMCdE1BUmA5/TT1WA==" saltValue="7H987SMwN3PyH8aReh4n0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2022-05-27T08:18:39Z</dcterms:created>
  <dcterms:modified xsi:type="dcterms:W3CDTF">2022-06-06T09:31:53Z</dcterms:modified>
</cp:coreProperties>
</file>