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2A22379E-B2EA-405E-9845-5B2D9178F619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K43" i="15" s="1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F43" i="15" s="1"/>
  <c r="E12" i="15"/>
  <c r="D12" i="15"/>
  <c r="L11" i="15"/>
  <c r="L43" i="15" s="1"/>
  <c r="K11" i="15"/>
  <c r="J11" i="15"/>
  <c r="I11" i="15"/>
  <c r="H11" i="15"/>
  <c r="G11" i="15"/>
  <c r="F11" i="15"/>
  <c r="E11" i="15"/>
  <c r="D11" i="15"/>
  <c r="E82" i="15"/>
  <c r="J43" i="15"/>
  <c r="I43" i="15"/>
  <c r="H43" i="15"/>
  <c r="E43" i="15"/>
  <c r="D123" i="15" l="1"/>
  <c r="D82" i="15"/>
  <c r="G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57ECA6B-FECE-49AB-B701-20F4264C52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B289A70-7E65-4D6F-8F69-C52C90E954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EBBB0B8-318A-476B-B336-C9D7D61AEE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E38C52E-2DB6-49BE-8DA6-11118B4E6C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4E58402-AAB6-43F9-8D37-BD96C124EF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F3CC935-F423-48C5-BE89-AB048BE4B7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8828A9D-CA43-48AB-A44E-B2045E0607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E552185-9891-4556-AF9B-55C6BA1F6F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B4AF769-6780-4EB5-87E2-0DD4F83019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EF3449C-FCB6-4141-B805-88A409D38F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4F3781F-6EFA-421E-AC4F-F8CB9DB230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7F47FB7-85C4-4FC1-946E-CAD3538F33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A66AAE8-6614-4287-B45A-08263DE49A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990F3AE-846A-4D53-8092-302E1F76C5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065E5BB-EA1A-4624-B9B4-DB0CCC9667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A26C4B8-9D97-4FC8-BF77-91A0D77C03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3DFB6D0-2AA5-4C9F-8EB7-28460B2DB1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E0E224F-4C55-4F67-9517-495C7BD346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26F2E4C-7017-4A72-88C3-17DC8B4562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DBD2751-C42A-40EA-9632-4AE84AD35F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F8374A5-51EB-4F50-AE41-CF080BA1DD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1089F7C-E2C1-4647-8DB9-58AD3FB3ED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BD442A5-E0DD-460E-A4F4-AAF765EDCA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3502A23-1377-45CB-B94C-CECBA26ADA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0893E6A-3C27-46D1-A8A6-29A771D4D7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A0565A1-6FDF-4088-B72E-75B8D0AABF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0D36413-8F17-4014-847E-87E27437AE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A1B53D6-C943-4396-A65C-7F0FE965EA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3C5B6A8-FB62-4A0E-8C38-DADE895230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55AB64B-A986-410F-97C5-0265744A50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C0C4596-FD99-47CF-88A7-58F7D8219A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F221871-AF13-4998-BF8C-6FD85C7F11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<sst xmlns="http://schemas.openxmlformats.org/spreadsheetml/2006/main" count="2886" uniqueCount="1826">
  <si>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</si>
  <si>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</si>
  <si>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</si>
  <si>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</si>
  <si>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</si>
  <si>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</si>
  <si>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Araba/Álava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</si>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</sst>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122F2E1-7436-45FA-BD80-3EE4B3238C7E}"/>
    <cellStyle name="Normal" xfId="0" builtinId="0"/>
    <cellStyle name="Normal 2" xfId="1" xr:uid="{8B4D040C-0414-444B-8A53-BDC51762FEBF}"/>
    <cellStyle name="Normal 3" xfId="3" xr:uid="{86D61785-2B47-41C2-917C-549AD06547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6F-429E-B1D3-9A715F6998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6F-429E-B1D3-9A715F6998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1631</c:v>
                </c:pt>
                <c:pt idx="1">
                  <c:v>4309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F-429E-B1D3-9A715F699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B8-4A51-9B09-0DC0DB6D52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B8-4A51-9B09-0DC0DB6D52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B8-4A51-9B09-0DC0DB6D520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19</c:v>
                </c:pt>
                <c:pt idx="1">
                  <c:v>333</c:v>
                </c:pt>
                <c:pt idx="2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8-4A51-9B09-0DC0DB6D5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D7-418E-B95D-7026467D3C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D7-418E-B95D-7026467D3C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D7-418E-B95D-7026467D3C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778</c:v>
                </c:pt>
                <c:pt idx="1">
                  <c:v>1659</c:v>
                </c:pt>
                <c:pt idx="2">
                  <c:v>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D7-418E-B95D-7026467D3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02-493F-883E-3791D92F88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02-493F-883E-3791D92F88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78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2-493F-883E-3791D92F8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D9-43DB-B65C-4E4BFC6B7B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D9-43DB-B65C-4E4BFC6B7B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2875</c:v>
                </c:pt>
                <c:pt idx="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9-43DB-B65C-4E4BFC6B7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254</c:v>
              </c:pt>
              <c:pt idx="1">
                <c:v>1109</c:v>
              </c:pt>
              <c:pt idx="2">
                <c:v>20</c:v>
              </c:pt>
              <c:pt idx="3">
                <c:v>2</c:v>
              </c:pt>
              <c:pt idx="4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3-5332-4344-993F-A6A8AB5FA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923</c:v>
              </c:pt>
              <c:pt idx="1">
                <c:v>921</c:v>
              </c:pt>
              <c:pt idx="2">
                <c:v>44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5C5A-48BD-86C5-1264231A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54</c:v>
              </c:pt>
              <c:pt idx="2">
                <c:v>10</c:v>
              </c:pt>
              <c:pt idx="3">
                <c:v>2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3-F2AC-41C2-8225-75D1AF43C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0"/>
          <c:w val="0.300116985376827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40</c:v>
              </c:pt>
              <c:pt idx="1">
                <c:v>59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E228-492B-9485-563C7686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1241</c:v>
              </c:pt>
              <c:pt idx="1">
                <c:v>13</c:v>
              </c:pt>
              <c:pt idx="2">
                <c:v>251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39</c:v>
              </c:pt>
              <c:pt idx="7">
                <c:v>222</c:v>
              </c:pt>
              <c:pt idx="8">
                <c:v>1</c:v>
              </c:pt>
              <c:pt idx="9">
                <c:v>28</c:v>
              </c:pt>
              <c:pt idx="10">
                <c:v>2162</c:v>
              </c:pt>
            </c:numLit>
          </c:val>
          <c:extLst>
            <c:ext xmlns:c16="http://schemas.microsoft.com/office/drawing/2014/chart" uri="{C3380CC4-5D6E-409C-BE32-E72D297353CC}">
              <c16:uniqueId val="{00000003-C47C-47A6-AFFE-57D429F35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2.0358941618784137E-2"/>
          <c:w val="0.26628523622047245"/>
          <c:h val="0.9232460807263959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20</c:v>
              </c:pt>
              <c:pt idx="1">
                <c:v>134</c:v>
              </c:pt>
              <c:pt idx="2">
                <c:v>199</c:v>
              </c:pt>
              <c:pt idx="3">
                <c:v>52</c:v>
              </c:pt>
              <c:pt idx="4">
                <c:v>196</c:v>
              </c:pt>
              <c:pt idx="5">
                <c:v>86</c:v>
              </c:pt>
              <c:pt idx="6">
                <c:v>133</c:v>
              </c:pt>
              <c:pt idx="7">
                <c:v>252</c:v>
              </c:pt>
              <c:pt idx="8">
                <c:v>150</c:v>
              </c:pt>
              <c:pt idx="9">
                <c:v>15</c:v>
              </c:pt>
              <c:pt idx="1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233D-4A83-9912-BE6F31A4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51-4815-9D72-47A22D1D7A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51-4815-9D72-47A22D1D7A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151-4815-9D72-47A22D1D7A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57</c:v>
                </c:pt>
                <c:pt idx="1">
                  <c:v>88</c:v>
                </c:pt>
                <c:pt idx="2">
                  <c:v>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51-4815-9D72-47A22D1D7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680</c:v>
              </c:pt>
              <c:pt idx="1">
                <c:v>494</c:v>
              </c:pt>
              <c:pt idx="2">
                <c:v>358</c:v>
              </c:pt>
              <c:pt idx="3">
                <c:v>114</c:v>
              </c:pt>
              <c:pt idx="4">
                <c:v>1963</c:v>
              </c:pt>
              <c:pt idx="5">
                <c:v>164</c:v>
              </c:pt>
              <c:pt idx="6">
                <c:v>163</c:v>
              </c:pt>
              <c:pt idx="7">
                <c:v>121</c:v>
              </c:pt>
              <c:pt idx="8">
                <c:v>341</c:v>
              </c:pt>
              <c:pt idx="9">
                <c:v>269</c:v>
              </c:pt>
              <c:pt idx="10">
                <c:v>727</c:v>
              </c:pt>
              <c:pt idx="11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0-54FB-4E97-A58E-AD3658D8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Lesiones 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62</c:v>
              </c:pt>
              <c:pt idx="1">
                <c:v>199</c:v>
              </c:pt>
              <c:pt idx="2">
                <c:v>69</c:v>
              </c:pt>
              <c:pt idx="3">
                <c:v>612</c:v>
              </c:pt>
              <c:pt idx="4">
                <c:v>84</c:v>
              </c:pt>
              <c:pt idx="5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BA6D-413D-9701-9BE5BDCEA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31</c:v>
              </c:pt>
              <c:pt idx="1">
                <c:v>131</c:v>
              </c:pt>
              <c:pt idx="2">
                <c:v>79</c:v>
              </c:pt>
              <c:pt idx="3">
                <c:v>11</c:v>
              </c:pt>
              <c:pt idx="4">
                <c:v>46</c:v>
              </c:pt>
              <c:pt idx="5">
                <c:v>72</c:v>
              </c:pt>
              <c:pt idx="6">
                <c:v>505</c:v>
              </c:pt>
              <c:pt idx="7">
                <c:v>70</c:v>
              </c:pt>
              <c:pt idx="8">
                <c:v>23</c:v>
              </c:pt>
              <c:pt idx="9">
                <c:v>13</c:v>
              </c:pt>
              <c:pt idx="1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D23-4BEF-B470-8BDA9363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198</c:v>
              </c:pt>
              <c:pt idx="1">
                <c:v>186</c:v>
              </c:pt>
              <c:pt idx="2">
                <c:v>95</c:v>
              </c:pt>
              <c:pt idx="3">
                <c:v>386</c:v>
              </c:pt>
              <c:pt idx="4">
                <c:v>70</c:v>
              </c:pt>
              <c:pt idx="5">
                <c:v>54</c:v>
              </c:pt>
              <c:pt idx="6">
                <c:v>97</c:v>
              </c:pt>
              <c:pt idx="7">
                <c:v>176</c:v>
              </c:pt>
              <c:pt idx="8">
                <c:v>57</c:v>
              </c:pt>
              <c:pt idx="9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D4B8-4480-824B-627F83F1A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161</c:v>
              </c:pt>
              <c:pt idx="1">
                <c:v>120</c:v>
              </c:pt>
              <c:pt idx="2">
                <c:v>224</c:v>
              </c:pt>
              <c:pt idx="3">
                <c:v>348</c:v>
              </c:pt>
              <c:pt idx="4">
                <c:v>59</c:v>
              </c:pt>
              <c:pt idx="5">
                <c:v>80</c:v>
              </c:pt>
              <c:pt idx="6">
                <c:v>183</c:v>
              </c:pt>
              <c:pt idx="7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C0D0-4585-B964-15C557268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13</c:v>
              </c:pt>
              <c:pt idx="4">
                <c:v>2</c:v>
              </c:pt>
              <c:pt idx="5">
                <c:v>1</c:v>
              </c:pt>
              <c:pt idx="6">
                <c:v>3</c:v>
              </c:pt>
              <c:pt idx="7">
                <c:v>1</c:v>
              </c:pt>
              <c:pt idx="8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7E8-48ED-997A-C745A1EBD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40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61E-4153-94E5-538A1326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08-4383-AA4E-7675118BB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B80A-4372-8E71-2423EA6BA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503</c:v>
              </c:pt>
              <c:pt idx="1">
                <c:v>176</c:v>
              </c:pt>
              <c:pt idx="2">
                <c:v>401</c:v>
              </c:pt>
              <c:pt idx="3">
                <c:v>1396</c:v>
              </c:pt>
              <c:pt idx="4">
                <c:v>52</c:v>
              </c:pt>
              <c:pt idx="5">
                <c:v>577</c:v>
              </c:pt>
              <c:pt idx="6">
                <c:v>147</c:v>
              </c:pt>
              <c:pt idx="7">
                <c:v>148</c:v>
              </c:pt>
              <c:pt idx="8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0-6A31-4ECD-8404-61CD7DF8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3F-44DC-B1EB-BA57423AAF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3F-44DC-B1EB-BA57423AA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874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3F-44DC-B1EB-BA57423A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A4-4134-94F0-D0C42AD766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A4-4134-94F0-D0C42AD766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A4-4134-94F0-D0C42AD7663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5A4-4134-94F0-D0C42AD7663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A4-4134-94F0-D0C42AD766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A4-4134-94F0-D0C42AD7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0C-4EBD-95CE-13A2D5C864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0C-4EBD-95CE-13A2D5C864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0C-4EBD-95CE-13A2D5C864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E0C-4EBD-95CE-13A2D5C8647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E0C-4EBD-95CE-13A2D5C8647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0C-4EBD-95CE-13A2D5C8647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0C-4EBD-95CE-13A2D5C86476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0C-4EBD-95CE-13A2D5C86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13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0C-4EBD-95CE-13A2D5C86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409</c:v>
              </c:pt>
              <c:pt idx="1">
                <c:v>61</c:v>
              </c:pt>
              <c:pt idx="2">
                <c:v>122</c:v>
              </c:pt>
              <c:pt idx="3">
                <c:v>60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DDB7-4DC3-BBF8-B23F7C08C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162</c:v>
              </c:pt>
              <c:pt idx="1">
                <c:v>33</c:v>
              </c:pt>
              <c:pt idx="2">
                <c:v>154</c:v>
              </c:pt>
              <c:pt idx="3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6F9D-45EA-B580-B62BDB28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44</c:v>
              </c:pt>
              <c:pt idx="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8935-4917-9EA5-64B26A048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0CC-4371-8CDE-914A8A41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6</c:v>
              </c:pt>
              <c:pt idx="2">
                <c:v>43</c:v>
              </c:pt>
              <c:pt idx="3">
                <c:v>26</c:v>
              </c:pt>
              <c:pt idx="4">
                <c:v>1</c:v>
              </c:pt>
              <c:pt idx="5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F952-4D31-9B81-6AB2B5016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42</c:v>
              </c:pt>
              <c:pt idx="1">
                <c:v>3</c:v>
              </c:pt>
              <c:pt idx="2">
                <c:v>3</c:v>
              </c:pt>
              <c:pt idx="3">
                <c:v>9</c:v>
              </c:pt>
              <c:pt idx="4">
                <c:v>18</c:v>
              </c:pt>
              <c:pt idx="5">
                <c:v>28</c:v>
              </c:pt>
              <c:pt idx="6">
                <c:v>14</c:v>
              </c:pt>
              <c:pt idx="7">
                <c:v>6</c:v>
              </c:pt>
              <c:pt idx="8">
                <c:v>1</c:v>
              </c:pt>
              <c:pt idx="9">
                <c:v>3</c:v>
              </c:pt>
              <c:pt idx="10">
                <c:v>18</c:v>
              </c:pt>
              <c:pt idx="11">
                <c:v>6</c:v>
              </c:pt>
              <c:pt idx="12">
                <c:v>7</c:v>
              </c:pt>
              <c:pt idx="1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603-46BD-B8AB-3BE27F819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75</c:v>
              </c:pt>
              <c:pt idx="1">
                <c:v>70</c:v>
              </c:pt>
              <c:pt idx="2">
                <c:v>33</c:v>
              </c:pt>
              <c:pt idx="3">
                <c:v>28</c:v>
              </c:pt>
              <c:pt idx="4">
                <c:v>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1EF-4881-A9A9-9A59FB7C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A8-4436-8819-C59CBF1D3A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A8-4436-8819-C59CBF1D3A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23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8-4436-8819-C59CBF1D3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64-44A1-9B45-2FB22AF658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64-44A1-9B45-2FB22AF658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731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64-44A1-9B45-2FB22AF6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5E-40CC-BA42-28BAC8617F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5E-40CC-BA42-28BAC8617F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5E-40CC-BA42-28BAC8617F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05E-40CC-BA42-28BAC8617F9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55</c:v>
                </c:pt>
                <c:pt idx="2">
                  <c:v>62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5E-40CC-BA42-28BAC8617F9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353</c:v>
              </c:pt>
              <c:pt idx="1">
                <c:v>94</c:v>
              </c:pt>
              <c:pt idx="2">
                <c:v>13</c:v>
              </c:pt>
              <c:pt idx="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B748-4BB1-BE11-5498855B5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81</c:v>
              </c:pt>
              <c:pt idx="1">
                <c:v>12</c:v>
              </c:pt>
              <c:pt idx="2">
                <c:v>2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766-414D-BD3D-6D300DE72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</c:v>
              </c:pt>
              <c:pt idx="1">
                <c:v>29</c:v>
              </c:pt>
              <c:pt idx="2">
                <c:v>50</c:v>
              </c:pt>
              <c:pt idx="3">
                <c:v>49</c:v>
              </c:pt>
              <c:pt idx="4">
                <c:v>132</c:v>
              </c:pt>
              <c:pt idx="5">
                <c:v>114</c:v>
              </c:pt>
              <c:pt idx="6">
                <c:v>3</c:v>
              </c:pt>
              <c:pt idx="7">
                <c:v>4</c:v>
              </c:pt>
              <c:pt idx="8">
                <c:v>82</c:v>
              </c:pt>
              <c:pt idx="9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7D12-402E-B1E0-E4AF0477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467-4934-8F84-20E1B6900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39-409A-B184-B70D407CB0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39-409A-B184-B70D407CB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38</c:v>
                </c:pt>
                <c:pt idx="1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39-409A-B184-B70D407CB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44-407D-A900-E18AC2FED1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44-407D-A900-E18AC2FED1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744-407D-A900-E18AC2FED1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744-407D-A900-E18AC2FED10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44-407D-A900-E18AC2FED1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34</c:v>
                </c:pt>
                <c:pt idx="1">
                  <c:v>155</c:v>
                </c:pt>
                <c:pt idx="2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44-407D-A900-E18AC2FED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585</c:v>
              </c:pt>
              <c:pt idx="1">
                <c:v>108</c:v>
              </c:pt>
              <c:pt idx="2">
                <c:v>13</c:v>
              </c:pt>
              <c:pt idx="3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EAC6-4582-8B88-9FAB763D7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262</c:v>
              </c:pt>
              <c:pt idx="1">
                <c:v>137</c:v>
              </c:pt>
              <c:pt idx="2">
                <c:v>8</c:v>
              </c:pt>
              <c:pt idx="3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C0DF-4142-BBE4-30FFAE9C8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CC-42FA-A560-56D04A6DC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F8-422B-8EF8-21B0B8D5DB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F8-422B-8EF8-21B0B8D5DB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580</c:v>
                </c:pt>
                <c:pt idx="1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F8-422B-8EF8-21B0B8D5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FF1-48CF-A938-DD2E8C5C0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C45-4633-9033-4939780D4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45-425D-872D-B4CC1D20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D72-4B6F-A0F3-DE2A22A01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761-4DDA-86EB-93181CA71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76</c:v>
              </c:pt>
              <c:pt idx="2">
                <c:v>18</c:v>
              </c:pt>
              <c:pt idx="3">
                <c:v>2</c:v>
              </c:pt>
              <c:pt idx="4">
                <c:v>3</c:v>
              </c:pt>
              <c:pt idx="5">
                <c:v>47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994B-4206-88B9-93D70BCCE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476574803149605E-3"/>
          <c:y val="0.66732283464566944"/>
          <c:w val="0.85504685039370076"/>
          <c:h val="0.2446771653543307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375</c:v>
              </c:pt>
              <c:pt idx="2">
                <c:v>15</c:v>
              </c:pt>
              <c:pt idx="3">
                <c:v>1</c:v>
              </c:pt>
              <c:pt idx="4">
                <c:v>21</c:v>
              </c:pt>
              <c:pt idx="5">
                <c:v>189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910-47A4-A3A2-34DCEBAE0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314</c:v>
              </c:pt>
              <c:pt idx="2">
                <c:v>8</c:v>
              </c:pt>
              <c:pt idx="3">
                <c:v>24</c:v>
              </c:pt>
              <c:pt idx="4">
                <c:v>153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57E-4657-84A1-C49EA736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E9-4D35-B527-3D4BBA38BB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E9-4D35-B527-3D4BBA38B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36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E9-4D35-B527-3D4BBA38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26</c:v>
              </c:pt>
              <c:pt idx="2">
                <c:v>5</c:v>
              </c:pt>
              <c:pt idx="3">
                <c:v>1</c:v>
              </c:pt>
              <c:pt idx="4">
                <c:v>4</c:v>
              </c:pt>
              <c:pt idx="5">
                <c:v>16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B6D-4112-9A8C-F18C71F9B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</c:v>
              </c:pt>
              <c:pt idx="1">
                <c:v>4</c:v>
              </c:pt>
              <c:pt idx="2">
                <c:v>5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C8C-4809-BCF8-54DCA9775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12-471E-80BC-77CDF441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339</c:v>
              </c:pt>
              <c:pt idx="2">
                <c:v>15</c:v>
              </c:pt>
              <c:pt idx="3">
                <c:v>4</c:v>
              </c:pt>
              <c:pt idx="4">
                <c:v>25</c:v>
              </c:pt>
              <c:pt idx="5">
                <c:v>181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03-4F3A-8C85-FF88CAD44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15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69BD-4295-96C6-953BC6265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28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DD91-4714-8B55-1B364E33C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3214-447F-A8F7-62EB89F66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0F5D-42D0-B5D3-22961C0B0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33-4222-92B3-92BA01DA92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33-4222-92B3-92BA01DA92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56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33-4222-92B3-92BA01DA9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BD-4AE6-99EF-6BA6248AAE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BD-4AE6-99EF-6BA6248AAE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BD-4AE6-99EF-6BA6248AAEF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BD-4AE6-99EF-6BA6248AAEF3}"/>
                </c:ext>
              </c:extLst>
            </c:dLbl>
            <c:dLbl>
              <c:idx val="2"/>
              <c:layout>
                <c:manualLayout>
                  <c:x val="2.7565349295366807E-2"/>
                  <c:y val="-2.52596749874350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BD-4AE6-99EF-6BA6248AAE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65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BD-4AE6-99EF-6BA6248A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29-48D9-A9A0-0A20337D5E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29-48D9-A9A0-0A20337D5E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390</c:v>
                </c:pt>
                <c:pt idx="1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9-48D9-A9A0-0A20337D5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8FD0C23-CC2B-4CB7-8C57-4FBF1FADB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DE2CB46-E76E-4868-95C0-1411F6338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C8553AC-69A8-4AB6-8CAB-B154EFB09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2FB076F-7E34-4090-A91C-C89264939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ADE09E1-D085-4199-B33F-33A750019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75F3AC5-17E5-45E0-9891-0FFC167D2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8C5EE60-4754-4665-9FFD-89BFB6C53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7236620-2959-4D41-980F-B8D3AF648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7299C0F7-4440-4193-A8E3-15EF89FCE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27B02173-EEAA-44D8-8D86-A6F089DAC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E3D42B-BA33-4FB5-844A-ACFE1D369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A190C0-FF12-445C-93A5-562BC5454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CB08E31-653B-4776-B279-6D732B01D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A704058-026E-4A2D-BAF7-80B0DE577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2BA926BE-E6C5-4314-AF01-E56628AB2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CA2F5454-73CB-431A-B343-066813B00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B161C551-0724-4E97-A577-E2DD5280F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D87A2BF-BC95-4416-91B9-807D05CE9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E60378B-C812-4CD5-986E-C0A24033F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63680EC-D47C-49EA-97CC-9713845CC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B73B393-06C3-4869-8EC4-87CDBF36E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158BFB6-586C-4159-9923-B0050039C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4BEBA05-C78B-41E5-A892-40BEE590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F03DC48-DA26-481C-8628-75F4D46EB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15B8B69-C6F7-4438-BBA0-E18012B7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71433BA-6C90-4225-9D85-3CF0172E1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955EA79-3DEF-4369-AD79-C8D1D24F3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C3AEEFA-2E7C-4825-991B-DD9F17918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3133463-09D5-4836-BFF5-66D53A364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158A4DAC-A935-4C82-B755-7A0529C1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D571632-8789-4F1C-B1AC-EE7F3A617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92A473E-8380-4656-B702-DD58AEE1A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3145EA9-4A61-49DF-B5F5-2989A448C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298450</xdr:colOff>
      <xdr:row>7</xdr:row>
      <xdr:rowOff>19050</xdr:rowOff>
    </xdr:from>
    <xdr:to>
      <xdr:col>21</xdr:col>
      <xdr:colOff>742950</xdr:colOff>
      <xdr:row>18</xdr:row>
      <xdr:rowOff>142875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752E447-9B46-411B-BD8C-6E98F125E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95249</xdr:rowOff>
    </xdr:from>
    <xdr:to>
      <xdr:col>55</xdr:col>
      <xdr:colOff>384175</xdr:colOff>
      <xdr:row>17</xdr:row>
      <xdr:rowOff>161924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1FCADAA-8B3D-454D-98A9-A7427C8CF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619125</xdr:colOff>
      <xdr:row>6</xdr:row>
      <xdr:rowOff>212725</xdr:rowOff>
    </xdr:from>
    <xdr:to>
      <xdr:col>60</xdr:col>
      <xdr:colOff>514350</xdr:colOff>
      <xdr:row>16</xdr:row>
      <xdr:rowOff>12700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9C36655-2B3F-4167-9398-8760395F9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22</xdr:row>
      <xdr:rowOff>133349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0601895-EAF4-4B1B-8CAE-F1919DC6E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39</xdr:row>
      <xdr:rowOff>152399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734F097-2322-4C12-BAF2-E52C1C1B3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60AF7E9-4AED-477F-8B6C-9D8A6B67E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8D3F37C-8816-4BE9-9DDD-FEB38090D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C5A48F8-063E-4130-978E-92CEBE8BF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8054A8A-6592-4D12-93C8-287194F72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1B5CC39-5A6F-4755-AF7F-36651DAAC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622429A-977F-43BB-A8A8-8E9AA75FC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C42B460-4AA0-4382-97B9-23598A925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2787464-AA93-4540-8E2B-B56F349E7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221D9C4-CE01-4207-B7D5-4BE9D6BED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99ACEE7-CAAD-4E62-ABD8-8D70BC774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D1C5667-94F1-442D-85FF-A1223D1BB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B9458AA-F59B-4D0D-AAAA-9010DC76D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520DFFF-A468-41DC-BDDC-CB7A4D59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43C8C63-361F-4A05-9145-A46456E12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2E2C0AC-E146-4813-A61B-B5D343BAC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DF262E7-5E57-4697-84BE-AA0E103EE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3417C9D-7BE1-4473-BBB6-086C3A240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DCA43317-09D7-4E51-82AD-78DEDA753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0DC14DB-8DCF-4986-A7A9-77A3FFDE8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0B3ED8F-E078-45FE-852D-66FDFAFE0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BB15DB2-BBFB-4055-805B-C6870902F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180E24F-45CF-4B5E-9F62-B0817A642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D793127-EFC3-42FA-B31E-36CA65B75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568631C7-DB6A-40B8-A7D4-88E795F95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BCD3216C-EA60-4754-9276-FC3AFA971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D588EDC-97C5-410B-A3E8-A5BD3187A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5BA7067-07B1-4F53-B3AF-E01B2AEDE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533C836-6397-4116-99DF-BD5B39206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E844001-5F31-4E5B-A908-14E0C33EA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CpLZm64u+deKCk9mvOHtQiPmYM4mocuLDs9L1WBhhWZ9M8bFKNVS+9JoC5wBoYXHHFfttdQa5gQz8V6rViBiWg==" saltValue="tFZvMzMs9VINwAFlR/iYZ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5</v>
      </c>
      <c r="D5" s="14">
        <v>0</v>
      </c>
      <c r="E5" s="23">
        <v>2</v>
      </c>
    </row>
    <row r="6" spans="1:5" x14ac:dyDescent="0.25">
      <c r="A6" s="22" t="s">
        <v>1204</v>
      </c>
      <c r="B6" s="17"/>
      <c r="C6" s="14">
        <v>0</v>
      </c>
      <c r="D6" s="14">
        <v>0</v>
      </c>
      <c r="E6" s="23">
        <v>0</v>
      </c>
    </row>
    <row r="7" spans="1:5" x14ac:dyDescent="0.25">
      <c r="A7" s="22" t="s">
        <v>1205</v>
      </c>
      <c r="B7" s="17"/>
      <c r="C7" s="14">
        <v>0</v>
      </c>
      <c r="D7" s="14">
        <v>0</v>
      </c>
      <c r="E7" s="23">
        <v>0</v>
      </c>
    </row>
    <row r="8" spans="1:5" x14ac:dyDescent="0.25">
      <c r="A8" s="22" t="s">
        <v>1206</v>
      </c>
      <c r="B8" s="17"/>
      <c r="C8" s="14">
        <v>15</v>
      </c>
      <c r="D8" s="14">
        <v>4</v>
      </c>
      <c r="E8" s="23">
        <v>2</v>
      </c>
    </row>
    <row r="9" spans="1:5" x14ac:dyDescent="0.25">
      <c r="A9" s="22" t="s">
        <v>635</v>
      </c>
      <c r="B9" s="17"/>
      <c r="C9" s="14">
        <v>0</v>
      </c>
      <c r="D9" s="14">
        <v>0</v>
      </c>
      <c r="E9" s="23">
        <v>0</v>
      </c>
    </row>
    <row r="10" spans="1:5" x14ac:dyDescent="0.25">
      <c r="A10" s="22" t="s">
        <v>1207</v>
      </c>
      <c r="B10" s="17"/>
      <c r="C10" s="14">
        <v>7</v>
      </c>
      <c r="D10" s="14">
        <v>1</v>
      </c>
      <c r="E10" s="23">
        <v>3</v>
      </c>
    </row>
    <row r="11" spans="1:5" x14ac:dyDescent="0.25">
      <c r="A11" s="197" t="s">
        <v>976</v>
      </c>
      <c r="B11" s="198"/>
      <c r="C11" s="31">
        <v>27</v>
      </c>
      <c r="D11" s="31">
        <v>5</v>
      </c>
      <c r="E11" s="31">
        <v>7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>
        <v>0</v>
      </c>
    </row>
    <row r="15" spans="1:5" x14ac:dyDescent="0.25">
      <c r="A15" s="22" t="s">
        <v>1210</v>
      </c>
      <c r="B15" s="17"/>
      <c r="C15" s="23">
        <v>0</v>
      </c>
    </row>
    <row r="16" spans="1:5" x14ac:dyDescent="0.25">
      <c r="A16" s="22" t="s">
        <v>1211</v>
      </c>
      <c r="B16" s="17"/>
      <c r="C16" s="23">
        <v>0</v>
      </c>
    </row>
    <row r="17" spans="1:3" x14ac:dyDescent="0.25">
      <c r="A17" s="197" t="s">
        <v>976</v>
      </c>
      <c r="B17" s="198"/>
      <c r="C17" s="31">
        <v>0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3">
        <v>7</v>
      </c>
    </row>
    <row r="22" spans="1:3" x14ac:dyDescent="0.25">
      <c r="A22" s="22" t="s">
        <v>1204</v>
      </c>
      <c r="B22" s="17"/>
      <c r="C22" s="23">
        <v>0</v>
      </c>
    </row>
    <row r="23" spans="1:3" x14ac:dyDescent="0.25">
      <c r="A23" s="22" t="s">
        <v>1205</v>
      </c>
      <c r="B23" s="17"/>
      <c r="C23" s="23">
        <v>0</v>
      </c>
    </row>
    <row r="24" spans="1:3" x14ac:dyDescent="0.25">
      <c r="A24" s="22" t="s">
        <v>1206</v>
      </c>
      <c r="B24" s="17"/>
      <c r="C24" s="23">
        <v>3</v>
      </c>
    </row>
    <row r="25" spans="1:3" x14ac:dyDescent="0.25">
      <c r="A25" s="22" t="s">
        <v>635</v>
      </c>
      <c r="B25" s="17"/>
      <c r="C25" s="23">
        <v>0</v>
      </c>
    </row>
    <row r="26" spans="1:3" x14ac:dyDescent="0.25">
      <c r="A26" s="22" t="s">
        <v>1207</v>
      </c>
      <c r="B26" s="17"/>
      <c r="C26" s="23">
        <v>18</v>
      </c>
    </row>
    <row r="27" spans="1:3" x14ac:dyDescent="0.25">
      <c r="A27" s="197" t="s">
        <v>976</v>
      </c>
      <c r="B27" s="198"/>
      <c r="C27" s="31">
        <v>28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>
        <v>3</v>
      </c>
    </row>
    <row r="32" spans="1:3" x14ac:dyDescent="0.25">
      <c r="A32" s="22" t="s">
        <v>1048</v>
      </c>
      <c r="B32" s="17"/>
      <c r="C32" s="23">
        <v>0</v>
      </c>
    </row>
    <row r="33" spans="1:3" x14ac:dyDescent="0.25">
      <c r="A33" s="22" t="s">
        <v>1213</v>
      </c>
      <c r="B33" s="17"/>
      <c r="C33" s="23">
        <v>28</v>
      </c>
    </row>
    <row r="34" spans="1:3" x14ac:dyDescent="0.25">
      <c r="A34" s="22" t="s">
        <v>1146</v>
      </c>
      <c r="B34" s="17"/>
      <c r="C34" s="45"/>
    </row>
    <row r="35" spans="1:3" x14ac:dyDescent="0.25">
      <c r="A35" s="22" t="s">
        <v>1214</v>
      </c>
      <c r="B35" s="17"/>
      <c r="C35" s="23">
        <v>6</v>
      </c>
    </row>
    <row r="36" spans="1:3" x14ac:dyDescent="0.25">
      <c r="A36" s="22" t="s">
        <v>1050</v>
      </c>
      <c r="B36" s="17"/>
      <c r="C36" s="23">
        <v>0</v>
      </c>
    </row>
    <row r="37" spans="1:3" x14ac:dyDescent="0.25">
      <c r="A37" s="22" t="s">
        <v>1051</v>
      </c>
      <c r="B37" s="17"/>
      <c r="C37" s="23">
        <v>0</v>
      </c>
    </row>
    <row r="38" spans="1:3" x14ac:dyDescent="0.25">
      <c r="A38" s="22" t="s">
        <v>1109</v>
      </c>
      <c r="B38" s="17"/>
      <c r="C38" s="23">
        <v>0</v>
      </c>
    </row>
    <row r="39" spans="1:3" x14ac:dyDescent="0.25">
      <c r="A39" s="22" t="s">
        <v>1110</v>
      </c>
      <c r="B39" s="17"/>
      <c r="C39" s="23">
        <v>0</v>
      </c>
    </row>
    <row r="40" spans="1:3" x14ac:dyDescent="0.25">
      <c r="A40" s="197" t="s">
        <v>976</v>
      </c>
      <c r="B40" s="198"/>
      <c r="C40" s="31">
        <v>37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3">
        <v>1</v>
      </c>
    </row>
    <row r="45" spans="1:3" x14ac:dyDescent="0.25">
      <c r="A45" s="22" t="s">
        <v>1204</v>
      </c>
      <c r="B45" s="17"/>
      <c r="C45" s="23">
        <v>0</v>
      </c>
    </row>
    <row r="46" spans="1:3" x14ac:dyDescent="0.25">
      <c r="A46" s="22" t="s">
        <v>1205</v>
      </c>
      <c r="B46" s="17"/>
      <c r="C46" s="23">
        <v>0</v>
      </c>
    </row>
    <row r="47" spans="1:3" x14ac:dyDescent="0.25">
      <c r="A47" s="22" t="s">
        <v>1206</v>
      </c>
      <c r="B47" s="17"/>
      <c r="C47" s="23">
        <v>2</v>
      </c>
    </row>
    <row r="48" spans="1:3" x14ac:dyDescent="0.25">
      <c r="A48" s="22" t="s">
        <v>635</v>
      </c>
      <c r="B48" s="17"/>
      <c r="C48" s="23">
        <v>0</v>
      </c>
    </row>
    <row r="49" spans="1:3" x14ac:dyDescent="0.25">
      <c r="A49" s="22" t="s">
        <v>1207</v>
      </c>
      <c r="B49" s="17"/>
      <c r="C49" s="23">
        <v>2</v>
      </c>
    </row>
    <row r="50" spans="1:3" x14ac:dyDescent="0.25">
      <c r="A50" s="197" t="s">
        <v>976</v>
      </c>
      <c r="B50" s="198"/>
      <c r="C50" s="31">
        <v>5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3">
        <v>0</v>
      </c>
    </row>
    <row r="54" spans="1:3" x14ac:dyDescent="0.25">
      <c r="A54" s="176"/>
      <c r="B54" s="13" t="s">
        <v>81</v>
      </c>
      <c r="C54" s="23">
        <v>0</v>
      </c>
    </row>
    <row r="55" spans="1:3" x14ac:dyDescent="0.25">
      <c r="A55" s="174" t="s">
        <v>1204</v>
      </c>
      <c r="B55" s="13" t="s">
        <v>80</v>
      </c>
      <c r="C55" s="23">
        <v>0</v>
      </c>
    </row>
    <row r="56" spans="1:3" x14ac:dyDescent="0.25">
      <c r="A56" s="176"/>
      <c r="B56" s="13" t="s">
        <v>81</v>
      </c>
      <c r="C56" s="23">
        <v>0</v>
      </c>
    </row>
    <row r="57" spans="1:3" x14ac:dyDescent="0.25">
      <c r="A57" s="174" t="s">
        <v>1205</v>
      </c>
      <c r="B57" s="13" t="s">
        <v>80</v>
      </c>
      <c r="C57" s="23">
        <v>0</v>
      </c>
    </row>
    <row r="58" spans="1:3" x14ac:dyDescent="0.25">
      <c r="A58" s="176"/>
      <c r="B58" s="13" t="s">
        <v>81</v>
      </c>
      <c r="C58" s="23">
        <v>0</v>
      </c>
    </row>
    <row r="59" spans="1:3" x14ac:dyDescent="0.25">
      <c r="A59" s="174" t="s">
        <v>1206</v>
      </c>
      <c r="B59" s="13" t="s">
        <v>80</v>
      </c>
      <c r="C59" s="23">
        <v>0</v>
      </c>
    </row>
    <row r="60" spans="1:3" x14ac:dyDescent="0.25">
      <c r="A60" s="176"/>
      <c r="B60" s="13" t="s">
        <v>81</v>
      </c>
      <c r="C60" s="23">
        <v>0</v>
      </c>
    </row>
    <row r="61" spans="1:3" x14ac:dyDescent="0.25">
      <c r="A61" s="174" t="s">
        <v>635</v>
      </c>
      <c r="B61" s="13" t="s">
        <v>80</v>
      </c>
      <c r="C61" s="23">
        <v>0</v>
      </c>
    </row>
    <row r="62" spans="1:3" x14ac:dyDescent="0.25">
      <c r="A62" s="176"/>
      <c r="B62" s="13" t="s">
        <v>81</v>
      </c>
      <c r="C62" s="23">
        <v>0</v>
      </c>
    </row>
    <row r="63" spans="1:3" x14ac:dyDescent="0.25">
      <c r="A63" s="174" t="s">
        <v>1207</v>
      </c>
      <c r="B63" s="13" t="s">
        <v>80</v>
      </c>
      <c r="C63" s="23">
        <v>2</v>
      </c>
    </row>
    <row r="64" spans="1:3" x14ac:dyDescent="0.25">
      <c r="A64" s="176"/>
      <c r="B64" s="13" t="s">
        <v>81</v>
      </c>
      <c r="C64" s="23">
        <v>4</v>
      </c>
    </row>
    <row r="65" spans="1:3" x14ac:dyDescent="0.25">
      <c r="A65" s="197" t="s">
        <v>976</v>
      </c>
      <c r="B65" s="198"/>
      <c r="C65" s="31">
        <v>6</v>
      </c>
    </row>
  </sheetData>
  <sheetProtection algorithmName="SHA-512" hashValue="Ws3muFwa6MTwkMXHEzdBg8EMrjKJUimzoCgfBxl/rAOxzU+GtgL4to1evmCwu8+mo2xJcQnpLSYL1tPtoyi9XQ==" saltValue="AlWTNYLiHFbFJS9R69Ixg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5" t="s">
        <v>1219</v>
      </c>
      <c r="D4" s="25" t="s">
        <v>64</v>
      </c>
      <c r="E4" s="25" t="s">
        <v>1056</v>
      </c>
      <c r="F4" s="25" t="s">
        <v>1220</v>
      </c>
    </row>
    <row r="5" spans="1:6" ht="22.5" x14ac:dyDescent="0.25">
      <c r="A5" s="177" t="s">
        <v>1221</v>
      </c>
      <c r="B5" s="49" t="s">
        <v>1222</v>
      </c>
      <c r="C5" s="14">
        <v>4</v>
      </c>
      <c r="D5" s="14">
        <v>1</v>
      </c>
      <c r="E5" s="14">
        <v>0</v>
      </c>
      <c r="F5" s="23">
        <v>0</v>
      </c>
    </row>
    <row r="6" spans="1:6" x14ac:dyDescent="0.25">
      <c r="A6" s="179"/>
      <c r="B6" s="49" t="s">
        <v>1223</v>
      </c>
      <c r="C6" s="14">
        <v>1</v>
      </c>
      <c r="D6" s="14">
        <v>0</v>
      </c>
      <c r="E6" s="14">
        <v>0</v>
      </c>
      <c r="F6" s="23">
        <v>0</v>
      </c>
    </row>
    <row r="7" spans="1:6" x14ac:dyDescent="0.25">
      <c r="A7" s="12" t="s">
        <v>1224</v>
      </c>
      <c r="B7" s="49" t="s">
        <v>1225</v>
      </c>
      <c r="C7" s="14">
        <v>0</v>
      </c>
      <c r="D7" s="14">
        <v>0</v>
      </c>
      <c r="E7" s="14">
        <v>0</v>
      </c>
      <c r="F7" s="23">
        <v>0</v>
      </c>
    </row>
    <row r="8" spans="1:6" ht="22.5" x14ac:dyDescent="0.25">
      <c r="A8" s="177" t="s">
        <v>1226</v>
      </c>
      <c r="B8" s="49" t="s">
        <v>1227</v>
      </c>
      <c r="C8" s="14">
        <v>9</v>
      </c>
      <c r="D8" s="14">
        <v>3</v>
      </c>
      <c r="E8" s="14">
        <v>4</v>
      </c>
      <c r="F8" s="23">
        <v>0</v>
      </c>
    </row>
    <row r="9" spans="1:6" x14ac:dyDescent="0.25">
      <c r="A9" s="178"/>
      <c r="B9" s="49" t="s">
        <v>1228</v>
      </c>
      <c r="C9" s="14">
        <v>4</v>
      </c>
      <c r="D9" s="14">
        <v>1</v>
      </c>
      <c r="E9" s="14">
        <v>1</v>
      </c>
      <c r="F9" s="23">
        <v>0</v>
      </c>
    </row>
    <row r="10" spans="1:6" ht="22.5" x14ac:dyDescent="0.25">
      <c r="A10" s="179"/>
      <c r="B10" s="49" t="s">
        <v>1229</v>
      </c>
      <c r="C10" s="14">
        <v>0</v>
      </c>
      <c r="D10" s="14">
        <v>0</v>
      </c>
      <c r="E10" s="14">
        <v>0</v>
      </c>
      <c r="F10" s="23">
        <v>0</v>
      </c>
    </row>
    <row r="11" spans="1:6" ht="22.5" x14ac:dyDescent="0.25">
      <c r="A11" s="177" t="s">
        <v>1230</v>
      </c>
      <c r="B11" s="49" t="s">
        <v>1231</v>
      </c>
      <c r="C11" s="14">
        <v>0</v>
      </c>
      <c r="D11" s="14">
        <v>0</v>
      </c>
      <c r="E11" s="14">
        <v>0</v>
      </c>
      <c r="F11" s="23">
        <v>0</v>
      </c>
    </row>
    <row r="12" spans="1:6" x14ac:dyDescent="0.25">
      <c r="A12" s="178"/>
      <c r="B12" s="49" t="s">
        <v>1232</v>
      </c>
      <c r="C12" s="14">
        <v>3</v>
      </c>
      <c r="D12" s="14">
        <v>0</v>
      </c>
      <c r="E12" s="14">
        <v>0</v>
      </c>
      <c r="F12" s="23">
        <v>0</v>
      </c>
    </row>
    <row r="13" spans="1:6" ht="22.5" x14ac:dyDescent="0.25">
      <c r="A13" s="179"/>
      <c r="B13" s="49" t="s">
        <v>1233</v>
      </c>
      <c r="C13" s="14">
        <v>9</v>
      </c>
      <c r="D13" s="14">
        <v>2</v>
      </c>
      <c r="E13" s="14">
        <v>0</v>
      </c>
      <c r="F13" s="23">
        <v>1</v>
      </c>
    </row>
    <row r="14" spans="1:6" ht="22.5" x14ac:dyDescent="0.25">
      <c r="A14" s="12" t="s">
        <v>1234</v>
      </c>
      <c r="B14" s="49" t="s">
        <v>1235</v>
      </c>
      <c r="C14" s="14">
        <v>1</v>
      </c>
      <c r="D14" s="14">
        <v>0</v>
      </c>
      <c r="E14" s="14">
        <v>0</v>
      </c>
      <c r="F14" s="23">
        <v>2</v>
      </c>
    </row>
    <row r="15" spans="1:6" x14ac:dyDescent="0.25">
      <c r="A15" s="177" t="s">
        <v>1236</v>
      </c>
      <c r="B15" s="49" t="s">
        <v>1237</v>
      </c>
      <c r="C15" s="14">
        <v>360</v>
      </c>
      <c r="D15" s="14">
        <v>14</v>
      </c>
      <c r="E15" s="14">
        <v>4</v>
      </c>
      <c r="F15" s="23">
        <v>0</v>
      </c>
    </row>
    <row r="16" spans="1:6" x14ac:dyDescent="0.25">
      <c r="A16" s="178"/>
      <c r="B16" s="49" t="s">
        <v>1238</v>
      </c>
      <c r="C16" s="14">
        <v>1</v>
      </c>
      <c r="D16" s="14">
        <v>0</v>
      </c>
      <c r="E16" s="14">
        <v>0</v>
      </c>
      <c r="F16" s="23">
        <v>0</v>
      </c>
    </row>
    <row r="17" spans="1:6" ht="22.5" x14ac:dyDescent="0.25">
      <c r="A17" s="178"/>
      <c r="B17" s="49" t="s">
        <v>1239</v>
      </c>
      <c r="C17" s="14">
        <v>1</v>
      </c>
      <c r="D17" s="14">
        <v>0</v>
      </c>
      <c r="E17" s="14">
        <v>0</v>
      </c>
      <c r="F17" s="23">
        <v>0</v>
      </c>
    </row>
    <row r="18" spans="1:6" x14ac:dyDescent="0.25">
      <c r="A18" s="178"/>
      <c r="B18" s="49" t="s">
        <v>1240</v>
      </c>
      <c r="C18" s="14">
        <v>5</v>
      </c>
      <c r="D18" s="14">
        <v>0</v>
      </c>
      <c r="E18" s="14">
        <v>0</v>
      </c>
      <c r="F18" s="23">
        <v>0</v>
      </c>
    </row>
    <row r="19" spans="1:6" ht="22.5" x14ac:dyDescent="0.25">
      <c r="A19" s="179"/>
      <c r="B19" s="49" t="s">
        <v>1241</v>
      </c>
      <c r="C19" s="14">
        <v>0</v>
      </c>
      <c r="D19" s="14">
        <v>0</v>
      </c>
      <c r="E19" s="14">
        <v>0</v>
      </c>
      <c r="F19" s="23">
        <v>0</v>
      </c>
    </row>
    <row r="20" spans="1:6" x14ac:dyDescent="0.25">
      <c r="A20" s="12" t="s">
        <v>1242</v>
      </c>
      <c r="B20" s="49" t="s">
        <v>1243</v>
      </c>
      <c r="C20" s="14">
        <v>13</v>
      </c>
      <c r="D20" s="14">
        <v>2</v>
      </c>
      <c r="E20" s="14">
        <v>0</v>
      </c>
      <c r="F20" s="23">
        <v>0</v>
      </c>
    </row>
    <row r="21" spans="1:6" ht="22.5" x14ac:dyDescent="0.25">
      <c r="A21" s="12" t="s">
        <v>1244</v>
      </c>
      <c r="B21" s="49" t="s">
        <v>1245</v>
      </c>
      <c r="C21" s="14">
        <v>0</v>
      </c>
      <c r="D21" s="14">
        <v>0</v>
      </c>
      <c r="E21" s="14">
        <v>0</v>
      </c>
      <c r="F21" s="23">
        <v>1</v>
      </c>
    </row>
    <row r="22" spans="1:6" x14ac:dyDescent="0.25">
      <c r="A22" s="197" t="s">
        <v>976</v>
      </c>
      <c r="B22" s="198"/>
      <c r="C22" s="31">
        <v>411</v>
      </c>
      <c r="D22" s="31">
        <v>23</v>
      </c>
      <c r="E22" s="31">
        <v>9</v>
      </c>
      <c r="F22" s="31">
        <v>4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4</v>
      </c>
    </row>
    <row r="26" spans="1:6" x14ac:dyDescent="0.25">
      <c r="A26" s="22" t="s">
        <v>113</v>
      </c>
      <c r="B26" s="17"/>
      <c r="C26" s="23">
        <v>3</v>
      </c>
    </row>
    <row r="27" spans="1:6" x14ac:dyDescent="0.25">
      <c r="A27" s="22" t="s">
        <v>1079</v>
      </c>
      <c r="B27" s="17"/>
      <c r="C27" s="23">
        <v>4</v>
      </c>
    </row>
    <row r="28" spans="1:6" x14ac:dyDescent="0.25">
      <c r="A28" s="197" t="s">
        <v>976</v>
      </c>
      <c r="B28" s="198"/>
      <c r="C28" s="31">
        <v>11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>
        <v>1</v>
      </c>
    </row>
    <row r="33" spans="1:3" x14ac:dyDescent="0.25">
      <c r="A33" s="22" t="s">
        <v>1248</v>
      </c>
      <c r="B33" s="17"/>
      <c r="C33" s="23">
        <v>8</v>
      </c>
    </row>
    <row r="34" spans="1:3" x14ac:dyDescent="0.25">
      <c r="A34" s="22" t="s">
        <v>81</v>
      </c>
      <c r="B34" s="17"/>
      <c r="C34" s="23">
        <v>2</v>
      </c>
    </row>
    <row r="35" spans="1:3" x14ac:dyDescent="0.25">
      <c r="A35" s="197" t="s">
        <v>976</v>
      </c>
      <c r="B35" s="198"/>
      <c r="C35" s="31">
        <v>11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45"/>
    </row>
    <row r="40" spans="1:3" x14ac:dyDescent="0.25">
      <c r="A40" s="22" t="s">
        <v>1251</v>
      </c>
      <c r="B40" s="17"/>
      <c r="C40" s="45"/>
    </row>
    <row r="41" spans="1:3" x14ac:dyDescent="0.25">
      <c r="A41" s="197" t="s">
        <v>976</v>
      </c>
      <c r="B41" s="198"/>
      <c r="C41" s="46"/>
    </row>
    <row r="42" spans="1:3" ht="15.95" customHeight="1" x14ac:dyDescent="0.25"/>
  </sheetData>
  <sheetProtection algorithmName="SHA-512" hashValue="oTV9jUIS5PQgKDO0N+q1s0hmzYu+VFvjVscDnKoxxViCsnfalvOhZWbLUTgW+YeaZbx8BNUSq/HC53B1XQgGcA==" saltValue="AaBj46PlDUbO9RbssI+Vi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7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556</v>
      </c>
      <c r="D5" s="19"/>
      <c r="E5" s="15">
        <v>0</v>
      </c>
    </row>
    <row r="6" spans="1:5" x14ac:dyDescent="0.25">
      <c r="A6" s="178"/>
      <c r="B6" s="13" t="s">
        <v>1256</v>
      </c>
      <c r="C6" s="14">
        <v>24</v>
      </c>
      <c r="D6" s="19"/>
      <c r="E6" s="15">
        <v>0</v>
      </c>
    </row>
    <row r="7" spans="1:5" x14ac:dyDescent="0.25">
      <c r="A7" s="179"/>
      <c r="B7" s="13" t="s">
        <v>1257</v>
      </c>
      <c r="C7" s="14">
        <v>56</v>
      </c>
      <c r="D7" s="19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7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25</v>
      </c>
      <c r="D11" s="19"/>
      <c r="E11" s="15">
        <v>0</v>
      </c>
    </row>
    <row r="12" spans="1:5" x14ac:dyDescent="0.25">
      <c r="A12" s="178"/>
      <c r="B12" s="13" t="s">
        <v>1261</v>
      </c>
      <c r="C12" s="14">
        <v>73</v>
      </c>
      <c r="D12" s="19"/>
      <c r="E12" s="15">
        <v>0</v>
      </c>
    </row>
    <row r="13" spans="1:5" x14ac:dyDescent="0.25">
      <c r="A13" s="178"/>
      <c r="B13" s="13" t="s">
        <v>1262</v>
      </c>
      <c r="C13" s="14">
        <v>37</v>
      </c>
      <c r="D13" s="19"/>
      <c r="E13" s="15">
        <v>0</v>
      </c>
    </row>
    <row r="14" spans="1:5" x14ac:dyDescent="0.25">
      <c r="A14" s="178"/>
      <c r="B14" s="13" t="s">
        <v>1263</v>
      </c>
      <c r="C14" s="14">
        <v>73</v>
      </c>
      <c r="D14" s="19"/>
      <c r="E14" s="15">
        <v>0</v>
      </c>
    </row>
    <row r="15" spans="1:5" x14ac:dyDescent="0.25">
      <c r="A15" s="178"/>
      <c r="B15" s="13" t="s">
        <v>1264</v>
      </c>
      <c r="C15" s="14">
        <v>0</v>
      </c>
      <c r="D15" s="19"/>
      <c r="E15" s="15">
        <v>0</v>
      </c>
    </row>
    <row r="16" spans="1:5" x14ac:dyDescent="0.25">
      <c r="A16" s="178"/>
      <c r="B16" s="13" t="s">
        <v>1265</v>
      </c>
      <c r="C16" s="14">
        <v>0</v>
      </c>
      <c r="D16" s="19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9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9"/>
      <c r="E18" s="15">
        <v>0</v>
      </c>
    </row>
    <row r="19" spans="1:5" x14ac:dyDescent="0.25">
      <c r="A19" s="179"/>
      <c r="B19" s="13" t="s">
        <v>1268</v>
      </c>
      <c r="C19" s="14">
        <v>57</v>
      </c>
      <c r="D19" s="19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7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9"/>
      <c r="E23" s="15">
        <v>0</v>
      </c>
    </row>
    <row r="24" spans="1:5" x14ac:dyDescent="0.25">
      <c r="A24" s="178"/>
      <c r="B24" s="13" t="s">
        <v>1272</v>
      </c>
      <c r="C24" s="14">
        <v>0</v>
      </c>
      <c r="D24" s="19"/>
      <c r="E24" s="15">
        <v>0</v>
      </c>
    </row>
    <row r="25" spans="1:5" x14ac:dyDescent="0.25">
      <c r="A25" s="178"/>
      <c r="B25" s="13" t="s">
        <v>181</v>
      </c>
      <c r="C25" s="14">
        <v>3</v>
      </c>
      <c r="D25" s="19"/>
      <c r="E25" s="15">
        <v>0</v>
      </c>
    </row>
    <row r="26" spans="1:5" x14ac:dyDescent="0.25">
      <c r="A26" s="179"/>
      <c r="B26" s="13" t="s">
        <v>1273</v>
      </c>
      <c r="C26" s="14">
        <v>54</v>
      </c>
      <c r="D26" s="19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7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25</v>
      </c>
      <c r="D30" s="19"/>
      <c r="E30" s="15">
        <v>0</v>
      </c>
    </row>
    <row r="31" spans="1:5" x14ac:dyDescent="0.25">
      <c r="A31" s="178"/>
      <c r="B31" s="13" t="s">
        <v>1277</v>
      </c>
      <c r="C31" s="14">
        <v>11</v>
      </c>
      <c r="D31" s="19"/>
      <c r="E31" s="15">
        <v>0</v>
      </c>
    </row>
    <row r="32" spans="1:5" x14ac:dyDescent="0.25">
      <c r="A32" s="179"/>
      <c r="B32" s="13" t="s">
        <v>1278</v>
      </c>
      <c r="C32" s="14">
        <v>13</v>
      </c>
      <c r="D32" s="19"/>
      <c r="E32" s="15">
        <v>0</v>
      </c>
    </row>
  </sheetData>
  <sheetProtection algorithmName="SHA-512" hashValue="axtMNIumYJ8e2dXiMpnsADz6yDEeVUsDdOh03K7WtkBjrCq7xDwACV0lN1ZQ1fxxwMZyC2lb8PWjilsL7P4GfA==" saltValue="ZfajhdoXOul2+ruVMWOgX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7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1</v>
      </c>
      <c r="D5" s="19"/>
      <c r="E5" s="15">
        <v>0</v>
      </c>
    </row>
    <row r="6" spans="1:5" x14ac:dyDescent="0.25">
      <c r="A6" s="178"/>
      <c r="B6" s="13" t="s">
        <v>1283</v>
      </c>
      <c r="C6" s="14">
        <v>0</v>
      </c>
      <c r="D6" s="19"/>
      <c r="E6" s="15">
        <v>0</v>
      </c>
    </row>
    <row r="7" spans="1:5" x14ac:dyDescent="0.25">
      <c r="A7" s="178"/>
      <c r="B7" s="13" t="s">
        <v>1284</v>
      </c>
      <c r="C7" s="14">
        <v>0</v>
      </c>
      <c r="D7" s="19"/>
      <c r="E7" s="15">
        <v>0</v>
      </c>
    </row>
    <row r="8" spans="1:5" x14ac:dyDescent="0.25">
      <c r="A8" s="178"/>
      <c r="B8" s="13" t="s">
        <v>1285</v>
      </c>
      <c r="C8" s="14">
        <v>0</v>
      </c>
      <c r="D8" s="19"/>
      <c r="E8" s="15">
        <v>0</v>
      </c>
    </row>
    <row r="9" spans="1:5" x14ac:dyDescent="0.25">
      <c r="A9" s="178"/>
      <c r="B9" s="13" t="s">
        <v>1286</v>
      </c>
      <c r="C9" s="14">
        <v>0</v>
      </c>
      <c r="D9" s="19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9"/>
      <c r="E10" s="15">
        <v>0</v>
      </c>
    </row>
    <row r="11" spans="1:5" x14ac:dyDescent="0.25">
      <c r="A11" s="178"/>
      <c r="B11" s="13" t="s">
        <v>1288</v>
      </c>
      <c r="C11" s="14">
        <v>1</v>
      </c>
      <c r="D11" s="19"/>
      <c r="E11" s="15">
        <v>0</v>
      </c>
    </row>
    <row r="12" spans="1:5" x14ac:dyDescent="0.25">
      <c r="A12" s="178"/>
      <c r="B12" s="13" t="s">
        <v>1289</v>
      </c>
      <c r="C12" s="14">
        <v>0</v>
      </c>
      <c r="D12" s="19"/>
      <c r="E12" s="15">
        <v>0</v>
      </c>
    </row>
    <row r="13" spans="1:5" x14ac:dyDescent="0.25">
      <c r="A13" s="178"/>
      <c r="B13" s="13" t="s">
        <v>1290</v>
      </c>
      <c r="C13" s="14">
        <v>0</v>
      </c>
      <c r="D13" s="19"/>
      <c r="E13" s="15">
        <v>0</v>
      </c>
    </row>
    <row r="14" spans="1:5" x14ac:dyDescent="0.25">
      <c r="A14" s="178"/>
      <c r="B14" s="13" t="s">
        <v>1291</v>
      </c>
      <c r="C14" s="14">
        <v>5</v>
      </c>
      <c r="D14" s="19"/>
      <c r="E14" s="15">
        <v>0</v>
      </c>
    </row>
    <row r="15" spans="1:5" x14ac:dyDescent="0.25">
      <c r="A15" s="178"/>
      <c r="B15" s="13" t="s">
        <v>1292</v>
      </c>
      <c r="C15" s="14">
        <v>0</v>
      </c>
      <c r="D15" s="19"/>
      <c r="E15" s="15">
        <v>0</v>
      </c>
    </row>
    <row r="16" spans="1:5" x14ac:dyDescent="0.25">
      <c r="A16" s="179"/>
      <c r="B16" s="13" t="s">
        <v>110</v>
      </c>
      <c r="C16" s="14">
        <v>0</v>
      </c>
      <c r="D16" s="19"/>
      <c r="E16" s="15">
        <v>0</v>
      </c>
    </row>
  </sheetData>
  <sheetProtection algorithmName="SHA-512" hashValue="LRgdFglNZO+8AQDnR3GRP5YWV+yR4svtlzNj6DFOLy9Kto3r/I7auGYxLarJ/FuU5Ml5bR1BmCcvqPVFo0Irqg==" saltValue="HvOYEpEPSpCYGBroHL1oz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8"/>
      <c r="B5" s="49" t="s">
        <v>1047</v>
      </c>
      <c r="C5" s="53">
        <v>14</v>
      </c>
      <c r="D5" s="53">
        <v>0</v>
      </c>
      <c r="E5" s="53">
        <v>1</v>
      </c>
      <c r="F5" s="53">
        <v>8</v>
      </c>
      <c r="G5" s="53">
        <v>0</v>
      </c>
      <c r="H5" s="53">
        <v>12</v>
      </c>
      <c r="I5" s="53">
        <v>0</v>
      </c>
      <c r="J5" s="53">
        <v>0</v>
      </c>
      <c r="K5" s="53">
        <v>0</v>
      </c>
      <c r="L5" s="54">
        <v>1</v>
      </c>
    </row>
    <row r="6" spans="1:12" x14ac:dyDescent="0.25">
      <c r="A6" s="178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9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7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8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8"/>
      <c r="B10" s="49" t="s">
        <v>1311</v>
      </c>
      <c r="C10" s="53">
        <v>4</v>
      </c>
      <c r="D10" s="53">
        <v>0</v>
      </c>
      <c r="E10" s="53">
        <v>1</v>
      </c>
      <c r="F10" s="53">
        <v>2</v>
      </c>
      <c r="G10" s="53">
        <v>0</v>
      </c>
      <c r="H10" s="53">
        <v>5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8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8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8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8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8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8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8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8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8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8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8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8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8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8"/>
      <c r="B24" s="49" t="s">
        <v>1325</v>
      </c>
      <c r="C24" s="53">
        <v>2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8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8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8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8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8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8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8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8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8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8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8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8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8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8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8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8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8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8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8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8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8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8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8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8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8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8"/>
      <c r="B50" s="49" t="s">
        <v>1351</v>
      </c>
      <c r="C50" s="53">
        <v>1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8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8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8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8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8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8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8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8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8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8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8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8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8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8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8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8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8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8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8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8"/>
      <c r="B70" s="49" t="s">
        <v>1371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8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8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8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8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8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8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8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8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8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8"/>
      <c r="B80" s="49" t="s">
        <v>1381</v>
      </c>
      <c r="C80" s="53">
        <v>1</v>
      </c>
      <c r="D80" s="53">
        <v>0</v>
      </c>
      <c r="E80" s="53">
        <v>0</v>
      </c>
      <c r="F80" s="53">
        <v>1</v>
      </c>
      <c r="G80" s="53">
        <v>0</v>
      </c>
      <c r="H80" s="53">
        <v>3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8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8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8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8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8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8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8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8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8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8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8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8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8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8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8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8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8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8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8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8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8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8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8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8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8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8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8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8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8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8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8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8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8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8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8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8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8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8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8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8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8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8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8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8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8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8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8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8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8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1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8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8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8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8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8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8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8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8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8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8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8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8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8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8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8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8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8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8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8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8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8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8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8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8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8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8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8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8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8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8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8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8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8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8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8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8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8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8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8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8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8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8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8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8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8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8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8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8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8"/>
      <c r="B178" s="49" t="s">
        <v>1479</v>
      </c>
      <c r="C178" s="53">
        <v>0</v>
      </c>
      <c r="D178" s="53">
        <v>0</v>
      </c>
      <c r="E178" s="53">
        <v>0</v>
      </c>
      <c r="F178" s="53">
        <v>5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8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8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8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8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8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8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8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8"/>
      <c r="B186" s="49" t="s">
        <v>1487</v>
      </c>
      <c r="C186" s="53">
        <v>2</v>
      </c>
      <c r="D186" s="53">
        <v>0</v>
      </c>
      <c r="E186" s="53">
        <v>0</v>
      </c>
      <c r="F186" s="53">
        <v>0</v>
      </c>
      <c r="G186" s="53">
        <v>0</v>
      </c>
      <c r="H186" s="53">
        <v>1</v>
      </c>
      <c r="I186" s="53">
        <v>0</v>
      </c>
      <c r="J186" s="53">
        <v>0</v>
      </c>
      <c r="K186" s="53">
        <v>0</v>
      </c>
      <c r="L186" s="54">
        <v>1</v>
      </c>
    </row>
    <row r="187" spans="1:12" x14ac:dyDescent="0.25">
      <c r="A187" s="178"/>
      <c r="B187" s="49" t="s">
        <v>1488</v>
      </c>
      <c r="C187" s="53">
        <v>3</v>
      </c>
      <c r="D187" s="53">
        <v>0</v>
      </c>
      <c r="E187" s="53">
        <v>0</v>
      </c>
      <c r="F187" s="53">
        <v>0</v>
      </c>
      <c r="G187" s="53">
        <v>0</v>
      </c>
      <c r="H187" s="53">
        <v>1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8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8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8"/>
      <c r="B190" s="49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8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8"/>
      <c r="B192" s="49" t="s">
        <v>1493</v>
      </c>
      <c r="C192" s="53">
        <v>1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8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8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8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8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8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8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8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8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8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8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8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8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8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8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8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8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8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8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8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8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8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8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8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8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8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8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8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8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8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8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8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8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8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8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8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8"/>
      <c r="B228" s="49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8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8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8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8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8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8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8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8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8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8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8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8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8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8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8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8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8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8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8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8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8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8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8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8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8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8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8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8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8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8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9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7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8"/>
      <c r="B261" s="49" t="s">
        <v>1563</v>
      </c>
      <c r="C261" s="53">
        <v>1</v>
      </c>
      <c r="D261" s="53">
        <v>0</v>
      </c>
      <c r="E261" s="53">
        <v>0</v>
      </c>
      <c r="F261" s="53">
        <v>0</v>
      </c>
      <c r="G261" s="53">
        <v>0</v>
      </c>
      <c r="H261" s="53">
        <v>1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8"/>
      <c r="B262" s="49" t="s">
        <v>1564</v>
      </c>
      <c r="C262" s="53">
        <v>13</v>
      </c>
      <c r="D262" s="53">
        <v>0</v>
      </c>
      <c r="E262" s="53">
        <v>1</v>
      </c>
      <c r="F262" s="53">
        <v>2</v>
      </c>
      <c r="G262" s="53">
        <v>0</v>
      </c>
      <c r="H262" s="53">
        <v>10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8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8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8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8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8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1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8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8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1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8"/>
      <c r="B270" s="49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2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8"/>
      <c r="B271" s="49" t="s">
        <v>986</v>
      </c>
      <c r="C271" s="53">
        <v>1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8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8"/>
      <c r="B273" s="49" t="s">
        <v>1574</v>
      </c>
      <c r="C273" s="53">
        <v>0</v>
      </c>
      <c r="D273" s="53">
        <v>0</v>
      </c>
      <c r="E273" s="53">
        <v>0</v>
      </c>
      <c r="F273" s="53">
        <v>5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8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8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8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8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8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1</v>
      </c>
    </row>
    <row r="279" spans="1:12" x14ac:dyDescent="0.25">
      <c r="A279" s="178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8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8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8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8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8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8"/>
      <c r="B285" s="49" t="s">
        <v>946</v>
      </c>
      <c r="C285" s="53">
        <v>1</v>
      </c>
      <c r="D285" s="53">
        <v>0</v>
      </c>
      <c r="E285" s="53">
        <v>0</v>
      </c>
      <c r="F285" s="53">
        <v>1</v>
      </c>
      <c r="G285" s="53">
        <v>0</v>
      </c>
      <c r="H285" s="53">
        <v>1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8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8"/>
      <c r="B287" s="49" t="s">
        <v>1586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8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8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8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8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9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7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8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7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8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2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8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8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6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8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4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8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8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8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8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8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1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8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1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8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8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9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seMvbM+ddTIG7cntNH+iRdYb32DA8VPnU8c2cLsyUhzcaflUG3HHPX5MMV1ZS0Iw1va516e+7nRvU+t6tYaBHw==" saltValue="D71e+GNX+Ms8XkGEgpcAK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5926-2179-4F05-8EA5-0E4B1AD15FF4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1" t="s">
        <v>1729</v>
      </c>
      <c r="D1" s="201"/>
      <c r="E1" s="201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6"/>
    </row>
    <row r="3" spans="1:93" s="105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6"/>
    </row>
    <row r="4" spans="1:93" s="107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3"/>
      <c r="AW6" s="202"/>
      <c r="AX6" s="202"/>
      <c r="AY6" s="202"/>
      <c r="AZ6" s="202"/>
      <c r="BA6" s="204"/>
      <c r="BE6" s="113" t="s">
        <v>112</v>
      </c>
      <c r="BF6" s="112" t="s">
        <v>113</v>
      </c>
      <c r="BG6" s="114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5246</v>
      </c>
      <c r="D7" s="121">
        <f>SUM(DatosGenerales!C15:C19)</f>
        <v>1631</v>
      </c>
      <c r="E7" s="120">
        <f>SUM(DatosGenerales!C12:C14)</f>
        <v>4309</v>
      </c>
      <c r="I7" s="122">
        <f>DatosGenerales!C31</f>
        <v>1028</v>
      </c>
      <c r="J7" s="121">
        <f>DatosGenerales!C32</f>
        <v>57</v>
      </c>
      <c r="K7" s="120">
        <f>SUM(DatosGenerales!C33:C34)</f>
        <v>88</v>
      </c>
      <c r="L7" s="121">
        <f>DatosGenerales!C36</f>
        <v>923</v>
      </c>
      <c r="M7" s="120">
        <f>DatosGenerales!C95</f>
        <v>874</v>
      </c>
      <c r="N7" s="123">
        <f>L7-M7</f>
        <v>49</v>
      </c>
      <c r="O7" s="123"/>
      <c r="Q7" s="122">
        <f>DatosGenerales!C36</f>
        <v>923</v>
      </c>
      <c r="R7" s="121">
        <f>DatosGenerales!C49</f>
        <v>921</v>
      </c>
      <c r="S7" s="121">
        <f>DatosGenerales!C50</f>
        <v>44</v>
      </c>
      <c r="T7" s="121">
        <f>DatosGenerales!C62</f>
        <v>3</v>
      </c>
      <c r="U7" s="121">
        <f>DatosGenerales!C78</f>
        <v>0</v>
      </c>
      <c r="V7" s="124">
        <f>SUM(Q7:U7)</f>
        <v>1891</v>
      </c>
      <c r="Z7" s="122">
        <f>SUM(DatosGenerales!C106,DatosGenerales!C107,DatosGenerales!C109)</f>
        <v>731</v>
      </c>
      <c r="AA7" s="121">
        <f>SUM(DatosGenerales!C108,DatosGenerales!C110)</f>
        <v>100</v>
      </c>
      <c r="AB7" s="121">
        <f>DatosGenerales!C106</f>
        <v>580</v>
      </c>
      <c r="AC7" s="124">
        <f>DatosGenerales!C107</f>
        <v>127</v>
      </c>
      <c r="AH7" s="122">
        <f>SUM(DatosGenerales!C115,DatosGenerales!C116,DatosGenerales!C118)</f>
        <v>56</v>
      </c>
      <c r="AI7" s="121">
        <f>SUM(DatosGenerales!C117,DatosGenerales!C119)</f>
        <v>7</v>
      </c>
      <c r="AJ7" s="121">
        <f>DatosGenerales!C115</f>
        <v>36</v>
      </c>
      <c r="AK7" s="124">
        <f>DatosGenerales!C116</f>
        <v>19</v>
      </c>
      <c r="AP7" s="122">
        <f>SUM(DatosGenerales!C135:C136)</f>
        <v>65</v>
      </c>
      <c r="AQ7" s="121">
        <f>SUM(DatosGenerales!C137:C138)</f>
        <v>0</v>
      </c>
      <c r="AR7" s="124">
        <f>SUM(DatosGenerales!C139:C140)</f>
        <v>2</v>
      </c>
      <c r="AV7" s="122">
        <f>DatosGenerales!C145</f>
        <v>3</v>
      </c>
      <c r="AW7" s="121">
        <f>DatosGenerales!C146</f>
        <v>54</v>
      </c>
      <c r="AX7" s="121">
        <f>DatosGenerales!C147</f>
        <v>10</v>
      </c>
      <c r="AY7" s="121">
        <f>DatosGenerales!C148</f>
        <v>2</v>
      </c>
      <c r="AZ7" s="121">
        <f>DatosGenerales!C149</f>
        <v>32</v>
      </c>
      <c r="BA7" s="124">
        <f>DatosGenerales!C150</f>
        <v>0</v>
      </c>
      <c r="BE7" s="122">
        <f>DatosGenerales!C151</f>
        <v>40</v>
      </c>
      <c r="BF7" s="121">
        <f>DatosGenerales!C152</f>
        <v>59</v>
      </c>
      <c r="BG7" s="124">
        <f>DatosGenerales!C154</f>
        <v>7</v>
      </c>
      <c r="BK7" s="122">
        <f>SUM(DatosGenerales!C307:C321)</f>
        <v>1241</v>
      </c>
      <c r="BL7" s="121">
        <f>SUM(DatosGenerales!C304:C306)</f>
        <v>13</v>
      </c>
      <c r="BM7" s="121">
        <f>SUM(DatosGenerales!C322:C354)</f>
        <v>251</v>
      </c>
      <c r="BN7" s="121">
        <f>SUM(DatosGenerales!C299)</f>
        <v>4</v>
      </c>
      <c r="BO7" s="121">
        <f>SUM(DatosGenerales!C366:C374)</f>
        <v>4</v>
      </c>
      <c r="BP7" s="121">
        <f>SUM(DatosGenerales!C296:C298)</f>
        <v>0</v>
      </c>
      <c r="BQ7" s="121">
        <f>SUM(DatosGenerales!C355:C365)</f>
        <v>3</v>
      </c>
      <c r="BR7" s="121">
        <f>SUM(DatosGenerales!C300:C302)</f>
        <v>39</v>
      </c>
      <c r="BS7" s="124">
        <f>SUM(DatosGenerales!C293:C295)</f>
        <v>222</v>
      </c>
      <c r="BT7" s="124">
        <f>SUM(DatosGenerales!C303)</f>
        <v>1</v>
      </c>
      <c r="BU7" s="124">
        <f>SUM(DatosGenerales!C375:C387)</f>
        <v>28</v>
      </c>
      <c r="BV7" s="124">
        <f>SUM(DatosGenerales!C388:C409)</f>
        <v>2162</v>
      </c>
      <c r="BY7" s="122">
        <f>DatosGenerales!C246</f>
        <v>778</v>
      </c>
      <c r="BZ7" s="121">
        <f>DatosGenerales!C247</f>
        <v>1659</v>
      </c>
      <c r="CA7" s="124">
        <f>DatosGenerales!C248</f>
        <v>1195</v>
      </c>
      <c r="CF7" s="122">
        <f>DatosGenerales!C255</f>
        <v>78</v>
      </c>
      <c r="CG7" s="124">
        <f>DatosGenerales!C258</f>
        <v>86</v>
      </c>
      <c r="CM7" s="122">
        <f>DatosGenerales!C40</f>
        <v>2875</v>
      </c>
      <c r="CN7" s="124">
        <f>DatosGenerales!C41</f>
        <v>1535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390</v>
      </c>
      <c r="BL53" s="132">
        <f>SUM(DatosGenerales!C321,DatosGenerales!C310,DatosGenerales!C319)</f>
        <v>364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19</v>
      </c>
      <c r="BL66" s="132">
        <f>SUM(DatosGenerales!C309:C310)</f>
        <v>333</v>
      </c>
      <c r="BM66" s="132">
        <f>SUM(DatosGenerales!C318:C319)</f>
        <v>402</v>
      </c>
      <c r="BN66" s="132"/>
      <c r="BO66" s="119"/>
      <c r="BP66" s="119"/>
      <c r="BQ66" s="119"/>
      <c r="BR66" s="119"/>
      <c r="BS66" s="119"/>
    </row>
  </sheetData>
  <sheetProtection algorithmName="SHA-512" hashValue="jPA9EdiT5oEZ59K8tvpORHUbjgu2qzIyvXIf30+/I47dTzHrKoE8HetZMJV/anj51MxS9O/G+HwqtcWu8dP1oQ==" saltValue="SC5Xz8u7egND7ijFOenX1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6A13B-D3B7-47FA-B482-CF289549BA16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l/CQgZ8j97zM5fzNCRiV2/T6vSouaPhMOxHX3AfdJChHgthVdrT0+ed3prxHrhDnxs59cNReu2Ge9UlLgXUBxQ==" saltValue="jD9zFhHLz32Sbdf7LG49G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60261-D72F-4EB8-8474-1476C44F9C15}"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7" t="s">
        <v>1791</v>
      </c>
      <c r="D1" s="207"/>
      <c r="E1" s="207"/>
      <c r="F1" s="207"/>
      <c r="G1" s="207"/>
      <c r="H1" s="20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3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5"/>
      <c r="AN6" s="105"/>
    </row>
    <row r="7" spans="1:50" s="107" customFormat="1" ht="20.85" customHeight="1" x14ac:dyDescent="0.25">
      <c r="C7" s="206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8"/>
      <c r="M7" s="209"/>
      <c r="N7" s="209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75</v>
      </c>
    </row>
    <row r="8" spans="1:50" s="119" customFormat="1" ht="14.85" customHeight="1" x14ac:dyDescent="0.25">
      <c r="C8" s="206"/>
      <c r="D8" s="121">
        <f>DatosMenores!C56</f>
        <v>409</v>
      </c>
      <c r="E8" s="121">
        <f>DatosMenores!C57</f>
        <v>61</v>
      </c>
      <c r="F8" s="121">
        <f>DatosMenores!C58</f>
        <v>122</v>
      </c>
      <c r="G8" s="121">
        <f>DatosMenores!C59</f>
        <v>60</v>
      </c>
      <c r="H8" s="120">
        <f>DatosMenores!C60</f>
        <v>37</v>
      </c>
      <c r="I8" s="103"/>
      <c r="L8" s="120">
        <f>DatosMenores!C48</f>
        <v>5</v>
      </c>
      <c r="M8" s="121">
        <f>DatosMenores!C49</f>
        <v>44</v>
      </c>
      <c r="N8" s="121">
        <f>DatosMenores!C50</f>
        <v>68</v>
      </c>
      <c r="O8" s="121">
        <f>DatosMenores!C51</f>
        <v>1</v>
      </c>
      <c r="P8" s="120">
        <f>DatosMenores!C52</f>
        <v>0</v>
      </c>
      <c r="S8" s="120">
        <f>DatosMenores!C28</f>
        <v>104</v>
      </c>
      <c r="T8" s="121">
        <f>SUM(DatosMenores!C29:C32)</f>
        <v>6</v>
      </c>
      <c r="U8" s="121">
        <f>DatosMenores!C33</f>
        <v>0</v>
      </c>
      <c r="V8" s="121">
        <f>DatosMenores!C34</f>
        <v>43</v>
      </c>
      <c r="W8" s="121">
        <f>DatosMenores!C35</f>
        <v>26</v>
      </c>
      <c r="X8" s="121">
        <f>DatosMenores!C36</f>
        <v>0</v>
      </c>
      <c r="Y8" s="121">
        <f>DatosMenores!C38</f>
        <v>0</v>
      </c>
      <c r="Z8" s="121">
        <f>DatosMenores!C37</f>
        <v>1</v>
      </c>
      <c r="AA8" s="120">
        <f>DatosMenores!C39</f>
        <v>64</v>
      </c>
      <c r="AC8" s="105"/>
      <c r="AE8" s="122">
        <f>DatosMenores!C5</f>
        <v>0</v>
      </c>
      <c r="AF8" s="121">
        <f>DatosMenores!C6</f>
        <v>42</v>
      </c>
      <c r="AG8" s="121">
        <f>DatosMenores!C7</f>
        <v>3</v>
      </c>
      <c r="AH8" s="121">
        <f>DatosMenores!C8</f>
        <v>3</v>
      </c>
      <c r="AI8" s="121">
        <f>DatosMenores!C9</f>
        <v>9</v>
      </c>
      <c r="AJ8" s="120">
        <f>DatosMenores!C10</f>
        <v>18</v>
      </c>
      <c r="AK8" s="121">
        <f>DatosMenores!C11</f>
        <v>28</v>
      </c>
      <c r="AL8" s="121">
        <f>DatosMenores!C12</f>
        <v>14</v>
      </c>
      <c r="AM8" s="120">
        <f>DatosMenores!C13</f>
        <v>6</v>
      </c>
      <c r="AN8" s="105"/>
      <c r="AP8" s="122">
        <f>DatosMenores!C69</f>
        <v>75</v>
      </c>
      <c r="AQ8" s="122">
        <f>DatosMenores!C70</f>
        <v>70</v>
      </c>
      <c r="AR8" s="121">
        <f>DatosMenores!C71</f>
        <v>33</v>
      </c>
      <c r="AS8" s="121">
        <f>DatosMenores!C74</f>
        <v>0</v>
      </c>
      <c r="AT8" s="121">
        <f>DatosMenores!C75</f>
        <v>5</v>
      </c>
      <c r="AU8" s="120">
        <f>DatosMenores!C76</f>
        <v>0</v>
      </c>
      <c r="AW8" s="143" t="s">
        <v>1657</v>
      </c>
      <c r="AX8" s="144">
        <f>DatosMenores!C70</f>
        <v>70</v>
      </c>
    </row>
    <row r="9" spans="1:50" ht="14.85" customHeight="1" x14ac:dyDescent="0.25">
      <c r="B9" s="125"/>
      <c r="C9" s="206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33</v>
      </c>
    </row>
    <row r="10" spans="1:50" ht="29.85" customHeight="1" x14ac:dyDescent="0.25">
      <c r="C10" s="206"/>
      <c r="D10" s="120">
        <f>DatosMenores!C61</f>
        <v>162</v>
      </c>
      <c r="E10" s="121">
        <f>DatosMenores!C62</f>
        <v>33</v>
      </c>
      <c r="F10" s="124">
        <f>DatosMenores!C63</f>
        <v>0</v>
      </c>
      <c r="G10" s="124">
        <f>DatosMenores!C64</f>
        <v>154</v>
      </c>
      <c r="H10" s="124">
        <f>DatosMenores!C65</f>
        <v>77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1</v>
      </c>
      <c r="AF11" s="121">
        <f>DatosMenores!C15</f>
        <v>0</v>
      </c>
      <c r="AG11" s="121">
        <f>DatosMenores!C16</f>
        <v>3</v>
      </c>
      <c r="AH11" s="121">
        <f>DatosMenores!C17</f>
        <v>18</v>
      </c>
      <c r="AI11" s="121">
        <f>DatosMenores!C18</f>
        <v>6</v>
      </c>
      <c r="AJ11" s="121">
        <f>DatosMenores!C20</f>
        <v>8</v>
      </c>
      <c r="AK11" s="121">
        <f>DatosMenores!C21</f>
        <v>0</v>
      </c>
      <c r="AL11" s="120">
        <f>DatosMenores!C19</f>
        <v>7</v>
      </c>
      <c r="AP11" s="122">
        <f>DatosMenores!C78</f>
        <v>0</v>
      </c>
      <c r="AQ11" s="121">
        <f>DatosMenores!C77</f>
        <v>1</v>
      </c>
      <c r="AR11" s="121">
        <f>DatosMenores!C79</f>
        <v>0</v>
      </c>
      <c r="AS11" s="122">
        <f>DatosMenores!C72</f>
        <v>0</v>
      </c>
      <c r="AT11" s="120">
        <f>DatosMenores!C73</f>
        <v>28</v>
      </c>
      <c r="AW11" s="143" t="s">
        <v>1799</v>
      </c>
      <c r="AX11" s="144">
        <f>DatosMenores!C73</f>
        <v>28</v>
      </c>
    </row>
    <row r="12" spans="1:50" ht="12.75" customHeight="1" x14ac:dyDescent="0.25">
      <c r="AW12" s="143" t="s">
        <v>1659</v>
      </c>
      <c r="AX12" s="144">
        <f>DatosMenores!C74</f>
        <v>0</v>
      </c>
    </row>
    <row r="13" spans="1:50" ht="12.75" customHeight="1" x14ac:dyDescent="0.25">
      <c r="AW13" s="143" t="s">
        <v>1040</v>
      </c>
      <c r="AX13" s="144">
        <f>DatosMenores!C75</f>
        <v>5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1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YAlKw6TnHY73+TvP5MaETfie9MI85rBZ6c1R1STM+IzSKlRbrQ4U4unanKyTRkj9wjen66lLe4LJlZsvLA38ew==" saltValue="2sD3MDRQT5x48empTN4B+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B60B-2F7B-4928-A6D1-3D600BC7BEDB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1800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59</v>
      </c>
      <c r="F4" s="157" t="s">
        <v>1807</v>
      </c>
      <c r="G4" s="159">
        <f>DatosViolenciaDoméstica!E67</f>
        <v>39</v>
      </c>
      <c r="H4" s="160"/>
    </row>
    <row r="5" spans="1:30" x14ac:dyDescent="0.2">
      <c r="C5" s="157" t="s">
        <v>12</v>
      </c>
      <c r="D5" s="158">
        <f>DatosViolenciaDoméstica!C6</f>
        <v>312</v>
      </c>
      <c r="F5" s="157" t="s">
        <v>1808</v>
      </c>
      <c r="G5" s="161">
        <f>DatosViolenciaDoméstica!F67</f>
        <v>62</v>
      </c>
      <c r="H5" s="160"/>
    </row>
    <row r="6" spans="1:30" x14ac:dyDescent="0.2">
      <c r="C6" s="157" t="s">
        <v>1809</v>
      </c>
      <c r="D6" s="158">
        <f>DatosViolenciaDoméstica!C7</f>
        <v>55</v>
      </c>
    </row>
    <row r="7" spans="1:30" x14ac:dyDescent="0.2">
      <c r="C7" s="157" t="s">
        <v>59</v>
      </c>
      <c r="D7" s="158">
        <f>DatosViolenciaDoméstica!C8</f>
        <v>2</v>
      </c>
    </row>
    <row r="8" spans="1:30" x14ac:dyDescent="0.2">
      <c r="C8" s="157" t="s">
        <v>1810</v>
      </c>
      <c r="D8" s="158">
        <f>DatosViolenciaDoméstica!C9</f>
        <v>2</v>
      </c>
    </row>
    <row r="9" spans="1:30" x14ac:dyDescent="0.2">
      <c r="C9" s="157" t="s">
        <v>1811</v>
      </c>
      <c r="D9" s="158">
        <f>SUM(DatosViolenciaDoméstica!C10:C11)</f>
        <v>0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ofSojbxSEgEW4bHjHx/4dkcEucV8+3EnipTEiSqJj7l5B2ZqJtPWHC4NE2WQm5LEDeaGpxKkl27WAXPNM+jTkw==" saltValue="WSIyXwYW5K241pJ+dF8Vh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4FD2-5070-424F-B6F8-43C151F860FA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1812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775</v>
      </c>
      <c r="F4" s="157" t="s">
        <v>1807</v>
      </c>
      <c r="G4" s="159">
        <f>DatosViolenciaGénero!E82</f>
        <v>49</v>
      </c>
      <c r="H4" s="160"/>
    </row>
    <row r="5" spans="1:30" x14ac:dyDescent="0.2">
      <c r="C5" s="157" t="s">
        <v>39</v>
      </c>
      <c r="D5" s="158">
        <f>DatosViolenciaGénero!C5</f>
        <v>242</v>
      </c>
      <c r="F5" s="157" t="s">
        <v>1808</v>
      </c>
      <c r="G5" s="159">
        <f>DatosViolenciaGénero!F82</f>
        <v>298</v>
      </c>
      <c r="H5" s="160"/>
    </row>
    <row r="6" spans="1:30" x14ac:dyDescent="0.2">
      <c r="C6" s="157" t="s">
        <v>1809</v>
      </c>
      <c r="D6" s="167">
        <f>DatosViolenciaGénero!C8</f>
        <v>218</v>
      </c>
    </row>
    <row r="7" spans="1:30" x14ac:dyDescent="0.2">
      <c r="C7" s="157" t="s">
        <v>59</v>
      </c>
      <c r="D7" s="167">
        <f>DatosViolenciaGénero!C9</f>
        <v>4</v>
      </c>
    </row>
    <row r="8" spans="1:30" x14ac:dyDescent="0.2">
      <c r="C8" s="157" t="s">
        <v>1813</v>
      </c>
      <c r="D8" s="158">
        <f>DatosViolenciaGénero!C11</f>
        <v>0</v>
      </c>
    </row>
    <row r="9" spans="1:30" x14ac:dyDescent="0.2">
      <c r="C9" s="157" t="s">
        <v>1814</v>
      </c>
      <c r="D9" s="158">
        <f>DatosViolenciaGénero!C12</f>
        <v>1</v>
      </c>
    </row>
    <row r="10" spans="1:30" x14ac:dyDescent="0.2">
      <c r="C10" s="157" t="s">
        <v>1806</v>
      </c>
      <c r="D10" s="167">
        <f>DatosViolenciaGénero!C6</f>
        <v>17</v>
      </c>
    </row>
    <row r="11" spans="1:30" x14ac:dyDescent="0.2">
      <c r="C11" s="157" t="s">
        <v>1810</v>
      </c>
      <c r="D11" s="167">
        <f>DatosViolenciaGénero!C10</f>
        <v>1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5oMAlbjy10FMIL7g2kpbnv6PTcT5vBqqrO0qf1aTLApp4n6RxuKui5y+vrC4cawJ7blh/xcHk++BtNxfK4cfKQ==" saltValue="qLwuUibgMV+AOymG88q7u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2395</v>
      </c>
      <c r="D7" s="14">
        <v>1959</v>
      </c>
      <c r="E7" s="15">
        <v>0.222562531904033</v>
      </c>
    </row>
    <row r="8" spans="1:5" x14ac:dyDescent="0.25">
      <c r="A8" s="178"/>
      <c r="B8" s="13" t="s">
        <v>19</v>
      </c>
      <c r="C8" s="14">
        <v>5246</v>
      </c>
      <c r="D8" s="14">
        <v>4951</v>
      </c>
      <c r="E8" s="15">
        <v>5.9583922439911098E-2</v>
      </c>
    </row>
    <row r="9" spans="1:5" x14ac:dyDescent="0.25">
      <c r="A9" s="178"/>
      <c r="B9" s="13" t="s">
        <v>20</v>
      </c>
      <c r="C9" s="14">
        <v>7160</v>
      </c>
      <c r="D9" s="14">
        <v>4575</v>
      </c>
      <c r="E9" s="15">
        <v>0.56502732240437104</v>
      </c>
    </row>
    <row r="10" spans="1:5" x14ac:dyDescent="0.25">
      <c r="A10" s="178"/>
      <c r="B10" s="13" t="s">
        <v>21</v>
      </c>
      <c r="C10" s="14">
        <v>358</v>
      </c>
      <c r="D10" s="14">
        <v>267</v>
      </c>
      <c r="E10" s="15">
        <v>0.34082397003745302</v>
      </c>
    </row>
    <row r="11" spans="1:5" x14ac:dyDescent="0.25">
      <c r="A11" s="179"/>
      <c r="B11" s="13" t="s">
        <v>22</v>
      </c>
      <c r="C11" s="14">
        <v>2313</v>
      </c>
      <c r="D11" s="14">
        <v>2478</v>
      </c>
      <c r="E11" s="15">
        <v>-6.6585956416464906E-2</v>
      </c>
    </row>
    <row r="12" spans="1:5" x14ac:dyDescent="0.25">
      <c r="A12" s="177" t="s">
        <v>23</v>
      </c>
      <c r="B12" s="13" t="s">
        <v>24</v>
      </c>
      <c r="C12" s="14">
        <v>815</v>
      </c>
      <c r="D12" s="14">
        <v>709</v>
      </c>
      <c r="E12" s="15">
        <v>0.14950634696755999</v>
      </c>
    </row>
    <row r="13" spans="1:5" x14ac:dyDescent="0.25">
      <c r="A13" s="178"/>
      <c r="B13" s="13" t="s">
        <v>25</v>
      </c>
      <c r="C13" s="14">
        <v>838</v>
      </c>
      <c r="D13" s="14">
        <v>864</v>
      </c>
      <c r="E13" s="15">
        <v>-3.0092592592592601E-2</v>
      </c>
    </row>
    <row r="14" spans="1:5" x14ac:dyDescent="0.25">
      <c r="A14" s="179"/>
      <c r="B14" s="13" t="s">
        <v>26</v>
      </c>
      <c r="C14" s="14">
        <v>2656</v>
      </c>
      <c r="D14" s="14">
        <v>1996</v>
      </c>
      <c r="E14" s="15">
        <v>0.33066132264529002</v>
      </c>
    </row>
    <row r="15" spans="1:5" x14ac:dyDescent="0.25">
      <c r="A15" s="177" t="s">
        <v>27</v>
      </c>
      <c r="B15" s="13" t="s">
        <v>28</v>
      </c>
      <c r="C15" s="14">
        <v>254</v>
      </c>
      <c r="D15" s="14">
        <v>169</v>
      </c>
      <c r="E15" s="15">
        <v>0.50295857988165704</v>
      </c>
    </row>
    <row r="16" spans="1:5" x14ac:dyDescent="0.25">
      <c r="A16" s="178"/>
      <c r="B16" s="13" t="s">
        <v>29</v>
      </c>
      <c r="C16" s="14">
        <v>1109</v>
      </c>
      <c r="D16" s="14">
        <v>860</v>
      </c>
      <c r="E16" s="15">
        <v>0.28953488372093</v>
      </c>
    </row>
    <row r="17" spans="1:5" x14ac:dyDescent="0.25">
      <c r="A17" s="178"/>
      <c r="B17" s="13" t="s">
        <v>30</v>
      </c>
      <c r="C17" s="14">
        <v>20</v>
      </c>
      <c r="D17" s="14">
        <v>10</v>
      </c>
      <c r="E17" s="15">
        <v>1</v>
      </c>
    </row>
    <row r="18" spans="1:5" x14ac:dyDescent="0.25">
      <c r="A18" s="178"/>
      <c r="B18" s="13" t="s">
        <v>31</v>
      </c>
      <c r="C18" s="14">
        <v>2</v>
      </c>
      <c r="D18" s="14">
        <v>1</v>
      </c>
      <c r="E18" s="15">
        <v>1</v>
      </c>
    </row>
    <row r="19" spans="1:5" x14ac:dyDescent="0.25">
      <c r="A19" s="179"/>
      <c r="B19" s="13" t="s">
        <v>32</v>
      </c>
      <c r="C19" s="14">
        <v>246</v>
      </c>
      <c r="D19" s="14">
        <v>259</v>
      </c>
      <c r="E19" s="15">
        <v>-5.0193050193050197E-2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0</v>
      </c>
      <c r="D23" s="14">
        <v>201</v>
      </c>
      <c r="E23" s="15">
        <v>-1</v>
      </c>
    </row>
    <row r="24" spans="1:5" x14ac:dyDescent="0.25">
      <c r="A24" s="12" t="s">
        <v>35</v>
      </c>
      <c r="B24" s="17"/>
      <c r="C24" s="14">
        <v>0</v>
      </c>
      <c r="D24" s="14">
        <v>13</v>
      </c>
      <c r="E24" s="15">
        <v>-1</v>
      </c>
    </row>
    <row r="25" spans="1:5" x14ac:dyDescent="0.25">
      <c r="A25" s="12" t="s">
        <v>36</v>
      </c>
      <c r="B25" s="17"/>
      <c r="C25" s="14">
        <v>128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127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1028</v>
      </c>
      <c r="D31" s="14">
        <v>912</v>
      </c>
      <c r="E31" s="15">
        <v>0.12719298245614</v>
      </c>
    </row>
    <row r="32" spans="1:5" x14ac:dyDescent="0.25">
      <c r="A32" s="177" t="s">
        <v>41</v>
      </c>
      <c r="B32" s="13" t="s">
        <v>42</v>
      </c>
      <c r="C32" s="14">
        <v>57</v>
      </c>
      <c r="D32" s="14">
        <v>58</v>
      </c>
      <c r="E32" s="15">
        <v>-1.72413793103448E-2</v>
      </c>
    </row>
    <row r="33" spans="1:5" x14ac:dyDescent="0.25">
      <c r="A33" s="178"/>
      <c r="B33" s="13" t="s">
        <v>43</v>
      </c>
      <c r="C33" s="14">
        <v>82</v>
      </c>
      <c r="D33" s="14">
        <v>85</v>
      </c>
      <c r="E33" s="15">
        <v>-3.5294117647058802E-2</v>
      </c>
    </row>
    <row r="34" spans="1:5" x14ac:dyDescent="0.25">
      <c r="A34" s="178"/>
      <c r="B34" s="13" t="s">
        <v>44</v>
      </c>
      <c r="C34" s="14">
        <v>6</v>
      </c>
      <c r="D34" s="14">
        <v>4</v>
      </c>
      <c r="E34" s="15">
        <v>0.5</v>
      </c>
    </row>
    <row r="35" spans="1:5" x14ac:dyDescent="0.25">
      <c r="A35" s="178"/>
      <c r="B35" s="13" t="s">
        <v>45</v>
      </c>
      <c r="C35" s="14">
        <v>0</v>
      </c>
      <c r="D35" s="14">
        <v>2</v>
      </c>
      <c r="E35" s="15">
        <v>-1</v>
      </c>
    </row>
    <row r="36" spans="1:5" x14ac:dyDescent="0.25">
      <c r="A36" s="179"/>
      <c r="B36" s="13" t="s">
        <v>46</v>
      </c>
      <c r="C36" s="14">
        <v>923</v>
      </c>
      <c r="D36" s="14">
        <v>760</v>
      </c>
      <c r="E36" s="15">
        <v>0.21447368421052601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2875</v>
      </c>
      <c r="D40" s="14">
        <v>2354</v>
      </c>
      <c r="E40" s="15">
        <v>0.221325403568394</v>
      </c>
    </row>
    <row r="41" spans="1:5" x14ac:dyDescent="0.25">
      <c r="A41" s="12" t="s">
        <v>49</v>
      </c>
      <c r="B41" s="17"/>
      <c r="C41" s="14">
        <v>1535</v>
      </c>
      <c r="D41" s="14">
        <v>956</v>
      </c>
      <c r="E41" s="15">
        <v>0.60564853556485299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594</v>
      </c>
      <c r="D45" s="14">
        <v>526</v>
      </c>
      <c r="E45" s="15">
        <v>0.129277566539924</v>
      </c>
    </row>
    <row r="46" spans="1:5" x14ac:dyDescent="0.25">
      <c r="A46" s="178"/>
      <c r="B46" s="13" t="s">
        <v>52</v>
      </c>
      <c r="C46" s="14">
        <v>43</v>
      </c>
      <c r="D46" s="14">
        <v>33</v>
      </c>
      <c r="E46" s="15">
        <v>0.30303030303030298</v>
      </c>
    </row>
    <row r="47" spans="1:5" x14ac:dyDescent="0.25">
      <c r="A47" s="178"/>
      <c r="B47" s="13" t="s">
        <v>53</v>
      </c>
      <c r="C47" s="14">
        <v>1066</v>
      </c>
      <c r="D47" s="14">
        <v>826</v>
      </c>
      <c r="E47" s="15">
        <v>0.29055690072639201</v>
      </c>
    </row>
    <row r="48" spans="1:5" x14ac:dyDescent="0.25">
      <c r="A48" s="179"/>
      <c r="B48" s="13" t="s">
        <v>22</v>
      </c>
      <c r="C48" s="14">
        <v>525</v>
      </c>
      <c r="D48" s="14">
        <v>521</v>
      </c>
      <c r="E48" s="15">
        <v>7.6775431861804203E-3</v>
      </c>
    </row>
    <row r="49" spans="1:5" x14ac:dyDescent="0.25">
      <c r="A49" s="177" t="s">
        <v>54</v>
      </c>
      <c r="B49" s="13" t="s">
        <v>55</v>
      </c>
      <c r="C49" s="14">
        <v>921</v>
      </c>
      <c r="D49" s="14">
        <v>682</v>
      </c>
      <c r="E49" s="15">
        <v>0.35043988269794701</v>
      </c>
    </row>
    <row r="50" spans="1:5" x14ac:dyDescent="0.25">
      <c r="A50" s="178"/>
      <c r="B50" s="13" t="s">
        <v>56</v>
      </c>
      <c r="C50" s="14">
        <v>44</v>
      </c>
      <c r="D50" s="14">
        <v>42</v>
      </c>
      <c r="E50" s="15">
        <v>4.7619047619047603E-2</v>
      </c>
    </row>
    <row r="51" spans="1:5" x14ac:dyDescent="0.25">
      <c r="A51" s="178"/>
      <c r="B51" s="13" t="s">
        <v>57</v>
      </c>
      <c r="C51" s="14">
        <v>190</v>
      </c>
      <c r="D51" s="14">
        <v>128</v>
      </c>
      <c r="E51" s="15">
        <v>0.484375</v>
      </c>
    </row>
    <row r="52" spans="1:5" x14ac:dyDescent="0.25">
      <c r="A52" s="179"/>
      <c r="B52" s="13" t="s">
        <v>58</v>
      </c>
      <c r="C52" s="14">
        <v>23</v>
      </c>
      <c r="D52" s="14">
        <v>12</v>
      </c>
      <c r="E52" s="15">
        <v>0.91666666666666696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20</v>
      </c>
      <c r="D56" s="14">
        <v>10</v>
      </c>
      <c r="E56" s="15">
        <v>1</v>
      </c>
    </row>
    <row r="57" spans="1:5" x14ac:dyDescent="0.25">
      <c r="A57" s="178"/>
      <c r="B57" s="13" t="s">
        <v>52</v>
      </c>
      <c r="C57" s="14">
        <v>0</v>
      </c>
      <c r="D57" s="14">
        <v>1</v>
      </c>
      <c r="E57" s="15">
        <v>-1</v>
      </c>
    </row>
    <row r="58" spans="1:5" x14ac:dyDescent="0.25">
      <c r="A58" s="178"/>
      <c r="B58" s="13" t="s">
        <v>18</v>
      </c>
      <c r="C58" s="14">
        <v>9</v>
      </c>
      <c r="D58" s="14">
        <v>8</v>
      </c>
      <c r="E58" s="15">
        <v>0.125</v>
      </c>
    </row>
    <row r="59" spans="1:5" x14ac:dyDescent="0.25">
      <c r="A59" s="178"/>
      <c r="B59" s="13" t="s">
        <v>22</v>
      </c>
      <c r="C59" s="14">
        <v>13</v>
      </c>
      <c r="D59" s="14">
        <v>8</v>
      </c>
      <c r="E59" s="15">
        <v>0.625</v>
      </c>
    </row>
    <row r="60" spans="1:5" x14ac:dyDescent="0.25">
      <c r="A60" s="178"/>
      <c r="B60" s="13" t="s">
        <v>61</v>
      </c>
      <c r="C60" s="14">
        <v>16</v>
      </c>
      <c r="D60" s="14">
        <v>11</v>
      </c>
      <c r="E60" s="15">
        <v>0.45454545454545398</v>
      </c>
    </row>
    <row r="61" spans="1:5" x14ac:dyDescent="0.25">
      <c r="A61" s="179"/>
      <c r="B61" s="13" t="s">
        <v>62</v>
      </c>
      <c r="C61" s="14">
        <v>0</v>
      </c>
      <c r="D61" s="14">
        <v>0</v>
      </c>
      <c r="E61" s="15">
        <v>0</v>
      </c>
    </row>
    <row r="62" spans="1:5" x14ac:dyDescent="0.25">
      <c r="A62" s="177" t="s">
        <v>63</v>
      </c>
      <c r="B62" s="13" t="s">
        <v>64</v>
      </c>
      <c r="C62" s="14">
        <v>3</v>
      </c>
      <c r="D62" s="14">
        <v>5</v>
      </c>
      <c r="E62" s="15">
        <v>-0.4</v>
      </c>
    </row>
    <row r="63" spans="1:5" x14ac:dyDescent="0.25">
      <c r="A63" s="178"/>
      <c r="B63" s="13" t="s">
        <v>57</v>
      </c>
      <c r="C63" s="14">
        <v>11</v>
      </c>
      <c r="D63" s="14">
        <v>8</v>
      </c>
      <c r="E63" s="15">
        <v>0.375</v>
      </c>
    </row>
    <row r="64" spans="1:5" x14ac:dyDescent="0.25">
      <c r="A64" s="179"/>
      <c r="B64" s="13" t="s">
        <v>65</v>
      </c>
      <c r="C64" s="14">
        <v>1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3</v>
      </c>
      <c r="D76" s="14">
        <v>2</v>
      </c>
      <c r="E76" s="15">
        <v>0.5</v>
      </c>
    </row>
    <row r="77" spans="1:5" x14ac:dyDescent="0.25">
      <c r="A77" s="181"/>
      <c r="B77" s="13" t="s">
        <v>57</v>
      </c>
      <c r="C77" s="14">
        <v>1</v>
      </c>
      <c r="D77" s="14">
        <v>0</v>
      </c>
      <c r="E77" s="15">
        <v>0</v>
      </c>
    </row>
    <row r="78" spans="1:5" x14ac:dyDescent="0.25">
      <c r="A78" s="181"/>
      <c r="B78" s="13" t="s">
        <v>64</v>
      </c>
      <c r="C78" s="14">
        <v>0</v>
      </c>
      <c r="D78" s="14">
        <v>1</v>
      </c>
      <c r="E78" s="15">
        <v>-1</v>
      </c>
    </row>
    <row r="79" spans="1:5" x14ac:dyDescent="0.25">
      <c r="A79" s="181"/>
      <c r="B79" s="13" t="s">
        <v>68</v>
      </c>
      <c r="C79" s="14">
        <v>1</v>
      </c>
      <c r="D79" s="14">
        <v>1</v>
      </c>
      <c r="E79" s="15">
        <v>0</v>
      </c>
    </row>
    <row r="80" spans="1:5" x14ac:dyDescent="0.25">
      <c r="A80" s="182"/>
      <c r="B80" s="13" t="s">
        <v>69</v>
      </c>
      <c r="C80" s="14">
        <v>1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1535</v>
      </c>
      <c r="D84" s="14">
        <v>956</v>
      </c>
      <c r="E84" s="15">
        <v>0.60564853556485299</v>
      </c>
    </row>
    <row r="85" spans="1:5" x14ac:dyDescent="0.25">
      <c r="A85" s="179"/>
      <c r="B85" s="13" t="s">
        <v>73</v>
      </c>
      <c r="C85" s="19"/>
      <c r="D85" s="19"/>
      <c r="E85" s="15">
        <v>0</v>
      </c>
    </row>
    <row r="86" spans="1:5" x14ac:dyDescent="0.25">
      <c r="A86" s="177" t="s">
        <v>74</v>
      </c>
      <c r="B86" s="13" t="s">
        <v>72</v>
      </c>
      <c r="C86" s="14">
        <v>958</v>
      </c>
      <c r="D86" s="14">
        <v>562</v>
      </c>
      <c r="E86" s="15">
        <v>0.70462633451957302</v>
      </c>
    </row>
    <row r="87" spans="1:5" x14ac:dyDescent="0.25">
      <c r="A87" s="179"/>
      <c r="B87" s="13" t="s">
        <v>73</v>
      </c>
      <c r="C87" s="14">
        <v>146</v>
      </c>
      <c r="D87" s="14">
        <v>172</v>
      </c>
      <c r="E87" s="15">
        <v>-0.15116279069767399</v>
      </c>
    </row>
    <row r="88" spans="1:5" x14ac:dyDescent="0.25">
      <c r="A88" s="177" t="s">
        <v>75</v>
      </c>
      <c r="B88" s="13" t="s">
        <v>72</v>
      </c>
      <c r="C88" s="14">
        <v>97</v>
      </c>
      <c r="D88" s="14">
        <v>61</v>
      </c>
      <c r="E88" s="15">
        <v>0.59016393442622905</v>
      </c>
    </row>
    <row r="89" spans="1:5" x14ac:dyDescent="0.25">
      <c r="A89" s="179"/>
      <c r="B89" s="13" t="s">
        <v>73</v>
      </c>
      <c r="C89" s="14">
        <v>50</v>
      </c>
      <c r="D89" s="14">
        <v>41</v>
      </c>
      <c r="E89" s="15">
        <v>0.219512195121951</v>
      </c>
    </row>
    <row r="90" spans="1:5" x14ac:dyDescent="0.25">
      <c r="A90" s="177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9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874</v>
      </c>
      <c r="D95" s="14">
        <v>735</v>
      </c>
      <c r="E95" s="15">
        <v>0.189115646258503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955</v>
      </c>
      <c r="D100" s="14">
        <v>502</v>
      </c>
      <c r="E100" s="15">
        <v>0.90239043824701204</v>
      </c>
    </row>
    <row r="101" spans="1:5" x14ac:dyDescent="0.25">
      <c r="A101" s="12" t="s">
        <v>81</v>
      </c>
      <c r="B101" s="17"/>
      <c r="C101" s="14">
        <v>401</v>
      </c>
      <c r="D101" s="14">
        <v>288</v>
      </c>
      <c r="E101" s="15">
        <v>0.39236111111111099</v>
      </c>
    </row>
    <row r="102" spans="1:5" x14ac:dyDescent="0.25">
      <c r="A102" s="12" t="s">
        <v>78</v>
      </c>
      <c r="B102" s="17"/>
      <c r="C102" s="14">
        <v>9</v>
      </c>
      <c r="D102" s="14">
        <v>11</v>
      </c>
      <c r="E102" s="15">
        <v>-0.18181818181818199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580</v>
      </c>
      <c r="D106" s="14">
        <v>384</v>
      </c>
      <c r="E106" s="15">
        <v>0.51041666666666696</v>
      </c>
    </row>
    <row r="107" spans="1:5" x14ac:dyDescent="0.25">
      <c r="A107" s="178"/>
      <c r="B107" s="13" t="s">
        <v>84</v>
      </c>
      <c r="C107" s="14">
        <v>127</v>
      </c>
      <c r="D107" s="14">
        <v>97</v>
      </c>
      <c r="E107" s="15">
        <v>0.30927835051546398</v>
      </c>
    </row>
    <row r="108" spans="1:5" x14ac:dyDescent="0.25">
      <c r="A108" s="179"/>
      <c r="B108" s="13" t="s">
        <v>85</v>
      </c>
      <c r="C108" s="14">
        <v>20</v>
      </c>
      <c r="D108" s="14">
        <v>13</v>
      </c>
      <c r="E108" s="15">
        <v>0.53846153846153799</v>
      </c>
    </row>
    <row r="109" spans="1:5" x14ac:dyDescent="0.25">
      <c r="A109" s="177" t="s">
        <v>81</v>
      </c>
      <c r="B109" s="13" t="s">
        <v>86</v>
      </c>
      <c r="C109" s="14">
        <v>24</v>
      </c>
      <c r="D109" s="14">
        <v>19</v>
      </c>
      <c r="E109" s="15">
        <v>0.26315789473684198</v>
      </c>
    </row>
    <row r="110" spans="1:5" x14ac:dyDescent="0.25">
      <c r="A110" s="179"/>
      <c r="B110" s="13" t="s">
        <v>85</v>
      </c>
      <c r="C110" s="14">
        <v>80</v>
      </c>
      <c r="D110" s="14">
        <v>52</v>
      </c>
      <c r="E110" s="15">
        <v>0.53846153846153799</v>
      </c>
    </row>
    <row r="111" spans="1:5" x14ac:dyDescent="0.25">
      <c r="A111" s="12" t="s">
        <v>78</v>
      </c>
      <c r="B111" s="17"/>
      <c r="C111" s="14">
        <v>13</v>
      </c>
      <c r="D111" s="14">
        <v>5</v>
      </c>
      <c r="E111" s="15">
        <v>1.6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36</v>
      </c>
      <c r="D115" s="14">
        <v>19</v>
      </c>
      <c r="E115" s="15">
        <v>0.89473684210526305</v>
      </c>
    </row>
    <row r="116" spans="1:5" x14ac:dyDescent="0.25">
      <c r="A116" s="178"/>
      <c r="B116" s="13" t="s">
        <v>84</v>
      </c>
      <c r="C116" s="14">
        <v>19</v>
      </c>
      <c r="D116" s="14">
        <v>25</v>
      </c>
      <c r="E116" s="15">
        <v>-0.24</v>
      </c>
    </row>
    <row r="117" spans="1:5" x14ac:dyDescent="0.25">
      <c r="A117" s="179"/>
      <c r="B117" s="13" t="s">
        <v>85</v>
      </c>
      <c r="C117" s="14">
        <v>4</v>
      </c>
      <c r="D117" s="14">
        <v>0</v>
      </c>
      <c r="E117" s="15">
        <v>0</v>
      </c>
    </row>
    <row r="118" spans="1:5" x14ac:dyDescent="0.25">
      <c r="A118" s="177" t="s">
        <v>81</v>
      </c>
      <c r="B118" s="13" t="s">
        <v>86</v>
      </c>
      <c r="C118" s="14">
        <v>1</v>
      </c>
      <c r="D118" s="14">
        <v>1</v>
      </c>
      <c r="E118" s="15">
        <v>0</v>
      </c>
    </row>
    <row r="119" spans="1:5" x14ac:dyDescent="0.25">
      <c r="A119" s="179"/>
      <c r="B119" s="13" t="s">
        <v>85</v>
      </c>
      <c r="C119" s="14">
        <v>3</v>
      </c>
      <c r="D119" s="14">
        <v>3</v>
      </c>
      <c r="E119" s="15">
        <v>0</v>
      </c>
    </row>
    <row r="120" spans="1:5" x14ac:dyDescent="0.25">
      <c r="A120" s="12" t="s">
        <v>78</v>
      </c>
      <c r="B120" s="17"/>
      <c r="C120" s="14">
        <v>3</v>
      </c>
      <c r="D120" s="14">
        <v>0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9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62</v>
      </c>
      <c r="D126" s="14">
        <v>38</v>
      </c>
      <c r="E126" s="15">
        <v>0.63157894736842102</v>
      </c>
    </row>
    <row r="127" spans="1:5" x14ac:dyDescent="0.25">
      <c r="A127" s="179"/>
      <c r="B127" s="13" t="s">
        <v>91</v>
      </c>
      <c r="C127" s="14">
        <v>316</v>
      </c>
      <c r="D127" s="14">
        <v>301</v>
      </c>
      <c r="E127" s="15">
        <v>4.9833887043189397E-2</v>
      </c>
    </row>
    <row r="128" spans="1:5" x14ac:dyDescent="0.25">
      <c r="A128" s="177" t="s">
        <v>93</v>
      </c>
      <c r="B128" s="13" t="s">
        <v>90</v>
      </c>
      <c r="C128" s="14">
        <v>1648</v>
      </c>
      <c r="D128" s="14">
        <v>1220</v>
      </c>
      <c r="E128" s="15">
        <v>0.35081967213114801</v>
      </c>
    </row>
    <row r="129" spans="1:5" x14ac:dyDescent="0.25">
      <c r="A129" s="179"/>
      <c r="B129" s="13" t="s">
        <v>91</v>
      </c>
      <c r="C129" s="14">
        <v>4806</v>
      </c>
      <c r="D129" s="14">
        <v>4023</v>
      </c>
      <c r="E129" s="15">
        <v>0.194630872483221</v>
      </c>
    </row>
    <row r="130" spans="1:5" x14ac:dyDescent="0.25">
      <c r="A130" s="177" t="s">
        <v>94</v>
      </c>
      <c r="B130" s="13" t="s">
        <v>90</v>
      </c>
      <c r="C130" s="14">
        <v>1899</v>
      </c>
      <c r="D130" s="14">
        <v>1373</v>
      </c>
      <c r="E130" s="15">
        <v>0.38310269482884202</v>
      </c>
    </row>
    <row r="131" spans="1:5" x14ac:dyDescent="0.25">
      <c r="A131" s="179"/>
      <c r="B131" s="13" t="s">
        <v>91</v>
      </c>
      <c r="C131" s="19"/>
      <c r="D131" s="19"/>
      <c r="E131" s="15">
        <v>0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62</v>
      </c>
      <c r="D135" s="14">
        <v>54</v>
      </c>
      <c r="E135" s="15">
        <v>0.148148148148148</v>
      </c>
    </row>
    <row r="136" spans="1:5" x14ac:dyDescent="0.25">
      <c r="A136" s="179"/>
      <c r="B136" s="13" t="s">
        <v>98</v>
      </c>
      <c r="C136" s="14">
        <v>3</v>
      </c>
      <c r="D136" s="14">
        <v>8</v>
      </c>
      <c r="E136" s="15">
        <v>-0.625</v>
      </c>
    </row>
    <row r="137" spans="1:5" x14ac:dyDescent="0.25">
      <c r="A137" s="177" t="s">
        <v>99</v>
      </c>
      <c r="B137" s="13" t="s">
        <v>97</v>
      </c>
      <c r="C137" s="14">
        <v>0</v>
      </c>
      <c r="D137" s="14">
        <v>3</v>
      </c>
      <c r="E137" s="15">
        <v>-1</v>
      </c>
    </row>
    <row r="138" spans="1:5" x14ac:dyDescent="0.25">
      <c r="A138" s="179"/>
      <c r="B138" s="13" t="s">
        <v>98</v>
      </c>
      <c r="C138" s="14">
        <v>0</v>
      </c>
      <c r="D138" s="14">
        <v>0</v>
      </c>
      <c r="E138" s="15">
        <v>0</v>
      </c>
    </row>
    <row r="139" spans="1:5" x14ac:dyDescent="0.25">
      <c r="A139" s="177" t="s">
        <v>100</v>
      </c>
      <c r="B139" s="13" t="s">
        <v>97</v>
      </c>
      <c r="C139" s="14">
        <v>1</v>
      </c>
      <c r="D139" s="14">
        <v>1</v>
      </c>
      <c r="E139" s="15">
        <v>0</v>
      </c>
    </row>
    <row r="140" spans="1:5" x14ac:dyDescent="0.25">
      <c r="A140" s="179"/>
      <c r="B140" s="13" t="s">
        <v>101</v>
      </c>
      <c r="C140" s="14">
        <v>1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101</v>
      </c>
      <c r="D144" s="14">
        <v>61</v>
      </c>
      <c r="E144" s="15">
        <v>0.65573770491803296</v>
      </c>
    </row>
    <row r="145" spans="1:5" x14ac:dyDescent="0.25">
      <c r="A145" s="177" t="s">
        <v>104</v>
      </c>
      <c r="B145" s="13" t="s">
        <v>105</v>
      </c>
      <c r="C145" s="14">
        <v>3</v>
      </c>
      <c r="D145" s="14">
        <v>3</v>
      </c>
      <c r="E145" s="15">
        <v>0</v>
      </c>
    </row>
    <row r="146" spans="1:5" x14ac:dyDescent="0.25">
      <c r="A146" s="178"/>
      <c r="B146" s="13" t="s">
        <v>106</v>
      </c>
      <c r="C146" s="14">
        <v>54</v>
      </c>
      <c r="D146" s="14">
        <v>26</v>
      </c>
      <c r="E146" s="15">
        <v>1.07692307692308</v>
      </c>
    </row>
    <row r="147" spans="1:5" x14ac:dyDescent="0.25">
      <c r="A147" s="178"/>
      <c r="B147" s="13" t="s">
        <v>107</v>
      </c>
      <c r="C147" s="14">
        <v>10</v>
      </c>
      <c r="D147" s="14">
        <v>4</v>
      </c>
      <c r="E147" s="15">
        <v>1.5</v>
      </c>
    </row>
    <row r="148" spans="1:5" x14ac:dyDescent="0.25">
      <c r="A148" s="178"/>
      <c r="B148" s="13" t="s">
        <v>108</v>
      </c>
      <c r="C148" s="14">
        <v>2</v>
      </c>
      <c r="D148" s="14">
        <v>1</v>
      </c>
      <c r="E148" s="15">
        <v>1</v>
      </c>
    </row>
    <row r="149" spans="1:5" x14ac:dyDescent="0.25">
      <c r="A149" s="178"/>
      <c r="B149" s="13" t="s">
        <v>109</v>
      </c>
      <c r="C149" s="14">
        <v>32</v>
      </c>
      <c r="D149" s="14">
        <v>20</v>
      </c>
      <c r="E149" s="15">
        <v>0.6</v>
      </c>
    </row>
    <row r="150" spans="1:5" x14ac:dyDescent="0.25">
      <c r="A150" s="179"/>
      <c r="B150" s="13" t="s">
        <v>110</v>
      </c>
      <c r="C150" s="14">
        <v>0</v>
      </c>
      <c r="D150" s="14">
        <v>7</v>
      </c>
      <c r="E150" s="15">
        <v>-1</v>
      </c>
    </row>
    <row r="151" spans="1:5" x14ac:dyDescent="0.25">
      <c r="A151" s="177" t="s">
        <v>111</v>
      </c>
      <c r="B151" s="13" t="s">
        <v>112</v>
      </c>
      <c r="C151" s="14">
        <v>40</v>
      </c>
      <c r="D151" s="14">
        <v>29</v>
      </c>
      <c r="E151" s="15">
        <v>0.37931034482758602</v>
      </c>
    </row>
    <row r="152" spans="1:5" x14ac:dyDescent="0.25">
      <c r="A152" s="179"/>
      <c r="B152" s="13" t="s">
        <v>113</v>
      </c>
      <c r="C152" s="14">
        <v>59</v>
      </c>
      <c r="D152" s="14">
        <v>44</v>
      </c>
      <c r="E152" s="15">
        <v>0.34090909090909099</v>
      </c>
    </row>
    <row r="153" spans="1:5" x14ac:dyDescent="0.25">
      <c r="A153" s="177" t="s">
        <v>114</v>
      </c>
      <c r="B153" s="13" t="s">
        <v>18</v>
      </c>
      <c r="C153" s="14">
        <v>5</v>
      </c>
      <c r="D153" s="14">
        <v>17</v>
      </c>
      <c r="E153" s="15">
        <v>-0.70588235294117596</v>
      </c>
    </row>
    <row r="154" spans="1:5" x14ac:dyDescent="0.25">
      <c r="A154" s="179"/>
      <c r="B154" s="13" t="s">
        <v>22</v>
      </c>
      <c r="C154" s="14">
        <v>7</v>
      </c>
      <c r="D154" s="14">
        <v>5</v>
      </c>
      <c r="E154" s="15">
        <v>0.4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9"/>
      <c r="D159" s="19"/>
      <c r="E159" s="15">
        <v>0</v>
      </c>
    </row>
    <row r="160" spans="1:5" x14ac:dyDescent="0.25">
      <c r="A160" s="178"/>
      <c r="B160" s="13" t="s">
        <v>119</v>
      </c>
      <c r="C160" s="19"/>
      <c r="D160" s="19"/>
      <c r="E160" s="15">
        <v>0</v>
      </c>
    </row>
    <row r="161" spans="1:5" x14ac:dyDescent="0.25">
      <c r="A161" s="178"/>
      <c r="B161" s="13" t="s">
        <v>120</v>
      </c>
      <c r="C161" s="19"/>
      <c r="D161" s="19"/>
      <c r="E161" s="15">
        <v>0</v>
      </c>
    </row>
    <row r="162" spans="1:5" x14ac:dyDescent="0.25">
      <c r="A162" s="178"/>
      <c r="B162" s="13" t="s">
        <v>121</v>
      </c>
      <c r="C162" s="19"/>
      <c r="D162" s="19"/>
      <c r="E162" s="15">
        <v>0</v>
      </c>
    </row>
    <row r="163" spans="1:5" x14ac:dyDescent="0.25">
      <c r="A163" s="178"/>
      <c r="B163" s="13" t="s">
        <v>122</v>
      </c>
      <c r="C163" s="19"/>
      <c r="D163" s="19"/>
      <c r="E163" s="15">
        <v>0</v>
      </c>
    </row>
    <row r="164" spans="1:5" x14ac:dyDescent="0.25">
      <c r="A164" s="178"/>
      <c r="B164" s="13" t="s">
        <v>123</v>
      </c>
      <c r="C164" s="19"/>
      <c r="D164" s="19"/>
      <c r="E164" s="15">
        <v>0</v>
      </c>
    </row>
    <row r="165" spans="1:5" x14ac:dyDescent="0.25">
      <c r="A165" s="178"/>
      <c r="B165" s="13" t="s">
        <v>124</v>
      </c>
      <c r="C165" s="19"/>
      <c r="D165" s="19"/>
      <c r="E165" s="15">
        <v>0</v>
      </c>
    </row>
    <row r="166" spans="1:5" x14ac:dyDescent="0.25">
      <c r="A166" s="178"/>
      <c r="B166" s="13" t="s">
        <v>125</v>
      </c>
      <c r="C166" s="19"/>
      <c r="D166" s="19"/>
      <c r="E166" s="15">
        <v>0</v>
      </c>
    </row>
    <row r="167" spans="1:5" x14ac:dyDescent="0.25">
      <c r="A167" s="178"/>
      <c r="B167" s="13" t="s">
        <v>126</v>
      </c>
      <c r="C167" s="19"/>
      <c r="D167" s="19"/>
      <c r="E167" s="15">
        <v>0</v>
      </c>
    </row>
    <row r="168" spans="1:5" x14ac:dyDescent="0.25">
      <c r="A168" s="178"/>
      <c r="B168" s="13" t="s">
        <v>127</v>
      </c>
      <c r="C168" s="19"/>
      <c r="D168" s="19"/>
      <c r="E168" s="15">
        <v>0</v>
      </c>
    </row>
    <row r="169" spans="1:5" x14ac:dyDescent="0.25">
      <c r="A169" s="178"/>
      <c r="B169" s="13" t="s">
        <v>128</v>
      </c>
      <c r="C169" s="19"/>
      <c r="D169" s="19"/>
      <c r="E169" s="15">
        <v>0</v>
      </c>
    </row>
    <row r="170" spans="1:5" x14ac:dyDescent="0.25">
      <c r="A170" s="178"/>
      <c r="B170" s="13" t="s">
        <v>129</v>
      </c>
      <c r="C170" s="19"/>
      <c r="D170" s="19"/>
      <c r="E170" s="15">
        <v>0</v>
      </c>
    </row>
    <row r="171" spans="1:5" x14ac:dyDescent="0.25">
      <c r="A171" s="178"/>
      <c r="B171" s="13" t="s">
        <v>130</v>
      </c>
      <c r="C171" s="19"/>
      <c r="D171" s="19"/>
      <c r="E171" s="15">
        <v>0</v>
      </c>
    </row>
    <row r="172" spans="1:5" x14ac:dyDescent="0.25">
      <c r="A172" s="178"/>
      <c r="B172" s="13" t="s">
        <v>131</v>
      </c>
      <c r="C172" s="19"/>
      <c r="D172" s="19"/>
      <c r="E172" s="15">
        <v>0</v>
      </c>
    </row>
    <row r="173" spans="1:5" x14ac:dyDescent="0.25">
      <c r="A173" s="178"/>
      <c r="B173" s="13" t="s">
        <v>132</v>
      </c>
      <c r="C173" s="19"/>
      <c r="D173" s="19"/>
      <c r="E173" s="15">
        <v>0</v>
      </c>
    </row>
    <row r="174" spans="1:5" x14ac:dyDescent="0.25">
      <c r="A174" s="178"/>
      <c r="B174" s="13" t="s">
        <v>133</v>
      </c>
      <c r="C174" s="19"/>
      <c r="D174" s="19"/>
      <c r="E174" s="15">
        <v>0</v>
      </c>
    </row>
    <row r="175" spans="1:5" x14ac:dyDescent="0.25">
      <c r="A175" s="178"/>
      <c r="B175" s="13" t="s">
        <v>134</v>
      </c>
      <c r="C175" s="19"/>
      <c r="D175" s="19"/>
      <c r="E175" s="15">
        <v>0</v>
      </c>
    </row>
    <row r="176" spans="1:5" x14ac:dyDescent="0.25">
      <c r="A176" s="178"/>
      <c r="B176" s="13" t="s">
        <v>135</v>
      </c>
      <c r="C176" s="19"/>
      <c r="D176" s="19"/>
      <c r="E176" s="15">
        <v>0</v>
      </c>
    </row>
    <row r="177" spans="1:5" x14ac:dyDescent="0.25">
      <c r="A177" s="178"/>
      <c r="B177" s="13" t="s">
        <v>136</v>
      </c>
      <c r="C177" s="19"/>
      <c r="D177" s="19"/>
      <c r="E177" s="15">
        <v>0</v>
      </c>
    </row>
    <row r="178" spans="1:5" x14ac:dyDescent="0.25">
      <c r="A178" s="178"/>
      <c r="B178" s="13" t="s">
        <v>137</v>
      </c>
      <c r="C178" s="19"/>
      <c r="D178" s="19"/>
      <c r="E178" s="15">
        <v>0</v>
      </c>
    </row>
    <row r="179" spans="1:5" x14ac:dyDescent="0.25">
      <c r="A179" s="178"/>
      <c r="B179" s="13" t="s">
        <v>138</v>
      </c>
      <c r="C179" s="19"/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9"/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9"/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9"/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9"/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9"/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9"/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9"/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9"/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9"/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9"/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9"/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9"/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9"/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9"/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9"/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9"/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9"/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9"/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9"/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9"/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9"/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9"/>
      <c r="D201" s="19"/>
      <c r="E201" s="15">
        <v>0</v>
      </c>
    </row>
    <row r="202" spans="1:5" x14ac:dyDescent="0.25">
      <c r="A202" s="178"/>
      <c r="B202" s="13" t="s">
        <v>119</v>
      </c>
      <c r="C202" s="19"/>
      <c r="D202" s="19"/>
      <c r="E202" s="15">
        <v>0</v>
      </c>
    </row>
    <row r="203" spans="1:5" x14ac:dyDescent="0.25">
      <c r="A203" s="178"/>
      <c r="B203" s="13" t="s">
        <v>162</v>
      </c>
      <c r="C203" s="19"/>
      <c r="D203" s="19"/>
      <c r="E203" s="15">
        <v>0</v>
      </c>
    </row>
    <row r="204" spans="1:5" x14ac:dyDescent="0.25">
      <c r="A204" s="178"/>
      <c r="B204" s="13" t="s">
        <v>121</v>
      </c>
      <c r="C204" s="19"/>
      <c r="D204" s="19"/>
      <c r="E204" s="15">
        <v>0</v>
      </c>
    </row>
    <row r="205" spans="1:5" x14ac:dyDescent="0.25">
      <c r="A205" s="178"/>
      <c r="B205" s="13" t="s">
        <v>122</v>
      </c>
      <c r="C205" s="19"/>
      <c r="D205" s="19"/>
      <c r="E205" s="15">
        <v>0</v>
      </c>
    </row>
    <row r="206" spans="1:5" x14ac:dyDescent="0.25">
      <c r="A206" s="178"/>
      <c r="B206" s="13" t="s">
        <v>123</v>
      </c>
      <c r="C206" s="19"/>
      <c r="D206" s="19"/>
      <c r="E206" s="15">
        <v>0</v>
      </c>
    </row>
    <row r="207" spans="1:5" x14ac:dyDescent="0.25">
      <c r="A207" s="178"/>
      <c r="B207" s="13" t="s">
        <v>124</v>
      </c>
      <c r="C207" s="19"/>
      <c r="D207" s="19"/>
      <c r="E207" s="15">
        <v>0</v>
      </c>
    </row>
    <row r="208" spans="1:5" x14ac:dyDescent="0.25">
      <c r="A208" s="178"/>
      <c r="B208" s="13" t="s">
        <v>163</v>
      </c>
      <c r="C208" s="19"/>
      <c r="D208" s="19"/>
      <c r="E208" s="15">
        <v>0</v>
      </c>
    </row>
    <row r="209" spans="1:5" x14ac:dyDescent="0.25">
      <c r="A209" s="178"/>
      <c r="B209" s="13" t="s">
        <v>126</v>
      </c>
      <c r="C209" s="19"/>
      <c r="D209" s="19"/>
      <c r="E209" s="15">
        <v>0</v>
      </c>
    </row>
    <row r="210" spans="1:5" x14ac:dyDescent="0.25">
      <c r="A210" s="178"/>
      <c r="B210" s="13" t="s">
        <v>164</v>
      </c>
      <c r="C210" s="19"/>
      <c r="D210" s="19"/>
      <c r="E210" s="15">
        <v>0</v>
      </c>
    </row>
    <row r="211" spans="1:5" x14ac:dyDescent="0.25">
      <c r="A211" s="178"/>
      <c r="B211" s="13" t="s">
        <v>128</v>
      </c>
      <c r="C211" s="19"/>
      <c r="D211" s="19"/>
      <c r="E211" s="15">
        <v>0</v>
      </c>
    </row>
    <row r="212" spans="1:5" x14ac:dyDescent="0.25">
      <c r="A212" s="178"/>
      <c r="B212" s="13" t="s">
        <v>129</v>
      </c>
      <c r="C212" s="19"/>
      <c r="D212" s="19"/>
      <c r="E212" s="15">
        <v>0</v>
      </c>
    </row>
    <row r="213" spans="1:5" x14ac:dyDescent="0.25">
      <c r="A213" s="178"/>
      <c r="B213" s="13" t="s">
        <v>130</v>
      </c>
      <c r="C213" s="19"/>
      <c r="D213" s="19"/>
      <c r="E213" s="15">
        <v>0</v>
      </c>
    </row>
    <row r="214" spans="1:5" x14ac:dyDescent="0.25">
      <c r="A214" s="178"/>
      <c r="B214" s="13" t="s">
        <v>131</v>
      </c>
      <c r="C214" s="19"/>
      <c r="D214" s="19"/>
      <c r="E214" s="15">
        <v>0</v>
      </c>
    </row>
    <row r="215" spans="1:5" x14ac:dyDescent="0.25">
      <c r="A215" s="178"/>
      <c r="B215" s="13" t="s">
        <v>132</v>
      </c>
      <c r="C215" s="19"/>
      <c r="D215" s="19"/>
      <c r="E215" s="15">
        <v>0</v>
      </c>
    </row>
    <row r="216" spans="1:5" x14ac:dyDescent="0.25">
      <c r="A216" s="178"/>
      <c r="B216" s="13" t="s">
        <v>133</v>
      </c>
      <c r="C216" s="19"/>
      <c r="D216" s="19"/>
      <c r="E216" s="15">
        <v>0</v>
      </c>
    </row>
    <row r="217" spans="1:5" x14ac:dyDescent="0.25">
      <c r="A217" s="178"/>
      <c r="B217" s="13" t="s">
        <v>134</v>
      </c>
      <c r="C217" s="19"/>
      <c r="D217" s="19"/>
      <c r="E217" s="15">
        <v>0</v>
      </c>
    </row>
    <row r="218" spans="1:5" x14ac:dyDescent="0.25">
      <c r="A218" s="178"/>
      <c r="B218" s="13" t="s">
        <v>135</v>
      </c>
      <c r="C218" s="19"/>
      <c r="D218" s="19"/>
      <c r="E218" s="15">
        <v>0</v>
      </c>
    </row>
    <row r="219" spans="1:5" x14ac:dyDescent="0.25">
      <c r="A219" s="178"/>
      <c r="B219" s="13" t="s">
        <v>136</v>
      </c>
      <c r="C219" s="19"/>
      <c r="D219" s="19"/>
      <c r="E219" s="15">
        <v>0</v>
      </c>
    </row>
    <row r="220" spans="1:5" x14ac:dyDescent="0.25">
      <c r="A220" s="178"/>
      <c r="B220" s="13" t="s">
        <v>137</v>
      </c>
      <c r="C220" s="19"/>
      <c r="D220" s="19"/>
      <c r="E220" s="15">
        <v>0</v>
      </c>
    </row>
    <row r="221" spans="1:5" x14ac:dyDescent="0.25">
      <c r="A221" s="178"/>
      <c r="B221" s="13" t="s">
        <v>138</v>
      </c>
      <c r="C221" s="19"/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9"/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9"/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9"/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9"/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9"/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9"/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9"/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9"/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9"/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9"/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9"/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9"/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9"/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9"/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9"/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9"/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9"/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9"/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9"/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9"/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9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778</v>
      </c>
      <c r="D246" s="14">
        <v>774</v>
      </c>
      <c r="E246" s="15">
        <v>5.1679586563307496E-3</v>
      </c>
    </row>
    <row r="247" spans="1:5" x14ac:dyDescent="0.25">
      <c r="A247" s="12" t="s">
        <v>169</v>
      </c>
      <c r="B247" s="17"/>
      <c r="C247" s="14">
        <v>1659</v>
      </c>
      <c r="D247" s="14">
        <v>1069</v>
      </c>
      <c r="E247" s="15">
        <v>0.55191768007483599</v>
      </c>
    </row>
    <row r="248" spans="1:5" x14ac:dyDescent="0.25">
      <c r="A248" s="12" t="s">
        <v>170</v>
      </c>
      <c r="B248" s="17"/>
      <c r="C248" s="14">
        <v>1195</v>
      </c>
      <c r="D248" s="14">
        <v>797</v>
      </c>
      <c r="E248" s="15">
        <v>0.49937264742785398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126</v>
      </c>
      <c r="D252" s="14">
        <v>131</v>
      </c>
      <c r="E252" s="15">
        <v>-3.8167938931297697E-2</v>
      </c>
    </row>
    <row r="253" spans="1:5" x14ac:dyDescent="0.25">
      <c r="A253" s="178"/>
      <c r="B253" s="13" t="s">
        <v>18</v>
      </c>
      <c r="C253" s="14">
        <v>32</v>
      </c>
      <c r="D253" s="14">
        <v>31</v>
      </c>
      <c r="E253" s="15">
        <v>3.2258064516128997E-2</v>
      </c>
    </row>
    <row r="254" spans="1:5" x14ac:dyDescent="0.25">
      <c r="A254" s="179"/>
      <c r="B254" s="13" t="s">
        <v>22</v>
      </c>
      <c r="C254" s="14">
        <v>20</v>
      </c>
      <c r="D254" s="14">
        <v>32</v>
      </c>
      <c r="E254" s="15">
        <v>-0.375</v>
      </c>
    </row>
    <row r="255" spans="1:5" x14ac:dyDescent="0.25">
      <c r="A255" s="177" t="s">
        <v>174</v>
      </c>
      <c r="B255" s="13" t="s">
        <v>175</v>
      </c>
      <c r="C255" s="14">
        <v>78</v>
      </c>
      <c r="D255" s="14">
        <v>78</v>
      </c>
      <c r="E255" s="15">
        <v>0</v>
      </c>
    </row>
    <row r="256" spans="1:5" x14ac:dyDescent="0.25">
      <c r="A256" s="178"/>
      <c r="B256" s="13" t="s">
        <v>176</v>
      </c>
      <c r="C256" s="14">
        <v>80</v>
      </c>
      <c r="D256" s="14">
        <v>49</v>
      </c>
      <c r="E256" s="15">
        <v>0.63265306122449005</v>
      </c>
    </row>
    <row r="257" spans="1:5" x14ac:dyDescent="0.25">
      <c r="A257" s="179"/>
      <c r="B257" s="13" t="s">
        <v>177</v>
      </c>
      <c r="C257" s="14">
        <v>2</v>
      </c>
      <c r="D257" s="14">
        <v>2</v>
      </c>
      <c r="E257" s="15">
        <v>0</v>
      </c>
    </row>
    <row r="258" spans="1:5" x14ac:dyDescent="0.25">
      <c r="A258" s="12" t="s">
        <v>178</v>
      </c>
      <c r="B258" s="17"/>
      <c r="C258" s="14">
        <v>86</v>
      </c>
      <c r="D258" s="14">
        <v>69</v>
      </c>
      <c r="E258" s="15">
        <v>0.24637681159420299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34</v>
      </c>
      <c r="D262" s="14">
        <v>37</v>
      </c>
      <c r="E262" s="15">
        <v>-8.1081081081081099E-2</v>
      </c>
    </row>
    <row r="263" spans="1:5" x14ac:dyDescent="0.25">
      <c r="A263" s="177" t="s">
        <v>181</v>
      </c>
      <c r="B263" s="13" t="s">
        <v>182</v>
      </c>
      <c r="C263" s="14">
        <v>4</v>
      </c>
      <c r="D263" s="14">
        <v>8</v>
      </c>
      <c r="E263" s="15">
        <v>-0.5</v>
      </c>
    </row>
    <row r="264" spans="1:5" x14ac:dyDescent="0.25">
      <c r="A264" s="178"/>
      <c r="B264" s="13" t="s">
        <v>183</v>
      </c>
      <c r="C264" s="14">
        <v>0</v>
      </c>
      <c r="D264" s="14">
        <v>1</v>
      </c>
      <c r="E264" s="15">
        <v>-1</v>
      </c>
    </row>
    <row r="265" spans="1:5" x14ac:dyDescent="0.25">
      <c r="A265" s="179"/>
      <c r="B265" s="13" t="s">
        <v>184</v>
      </c>
      <c r="C265" s="14">
        <v>2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2</v>
      </c>
      <c r="D267" s="14">
        <v>4</v>
      </c>
      <c r="E267" s="15">
        <v>-0.5</v>
      </c>
    </row>
    <row r="268" spans="1:5" x14ac:dyDescent="0.25">
      <c r="A268" s="12" t="s">
        <v>110</v>
      </c>
      <c r="B268" s="17"/>
      <c r="C268" s="14">
        <v>39</v>
      </c>
      <c r="D268" s="14">
        <v>68</v>
      </c>
      <c r="E268" s="15">
        <v>-0.42647058823529399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25</v>
      </c>
      <c r="D272" s="14">
        <v>9</v>
      </c>
      <c r="E272" s="15">
        <v>1.7777777777777799</v>
      </c>
    </row>
    <row r="273" spans="1:5" x14ac:dyDescent="0.25">
      <c r="A273" s="177" t="s">
        <v>68</v>
      </c>
      <c r="B273" s="13" t="s">
        <v>189</v>
      </c>
      <c r="C273" s="14">
        <v>0</v>
      </c>
      <c r="D273" s="14">
        <v>4</v>
      </c>
      <c r="E273" s="15">
        <v>-1</v>
      </c>
    </row>
    <row r="274" spans="1:5" x14ac:dyDescent="0.25">
      <c r="A274" s="179"/>
      <c r="B274" s="13" t="s">
        <v>110</v>
      </c>
      <c r="C274" s="14">
        <v>0</v>
      </c>
      <c r="D274" s="14">
        <v>3</v>
      </c>
      <c r="E274" s="15">
        <v>-1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9</v>
      </c>
      <c r="D276" s="14">
        <v>2</v>
      </c>
      <c r="E276" s="15">
        <v>3.5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4">
        <v>0</v>
      </c>
      <c r="D281" s="14">
        <v>1</v>
      </c>
      <c r="E281" s="15">
        <v>-1</v>
      </c>
    </row>
    <row r="282" spans="1:5" x14ac:dyDescent="0.25">
      <c r="A282" s="179"/>
      <c r="B282" s="13" t="s">
        <v>196</v>
      </c>
      <c r="C282" s="14">
        <v>8</v>
      </c>
      <c r="D282" s="14">
        <v>14</v>
      </c>
      <c r="E282" s="15">
        <v>-0.42857142857142799</v>
      </c>
    </row>
    <row r="283" spans="1:5" x14ac:dyDescent="0.25">
      <c r="A283" s="12" t="s">
        <v>197</v>
      </c>
      <c r="B283" s="17"/>
      <c r="C283" s="14">
        <v>9</v>
      </c>
      <c r="D283" s="14">
        <v>13</v>
      </c>
      <c r="E283" s="15">
        <v>-0.30769230769230799</v>
      </c>
    </row>
    <row r="284" spans="1:5" x14ac:dyDescent="0.25">
      <c r="A284" s="12" t="s">
        <v>198</v>
      </c>
      <c r="B284" s="17"/>
      <c r="C284" s="14">
        <v>0</v>
      </c>
      <c r="D284" s="19"/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4">
        <v>1</v>
      </c>
      <c r="D293" s="14">
        <v>1</v>
      </c>
      <c r="E293" s="23">
        <v>0</v>
      </c>
    </row>
    <row r="294" spans="1:5" x14ac:dyDescent="0.25">
      <c r="A294" s="175"/>
      <c r="B294" s="13" t="s">
        <v>207</v>
      </c>
      <c r="C294" s="14">
        <v>221</v>
      </c>
      <c r="D294" s="14">
        <v>221</v>
      </c>
      <c r="E294" s="23">
        <v>0</v>
      </c>
    </row>
    <row r="295" spans="1:5" x14ac:dyDescent="0.25">
      <c r="A295" s="176"/>
      <c r="B295" s="13" t="s">
        <v>208</v>
      </c>
      <c r="C295" s="14">
        <v>0</v>
      </c>
      <c r="D295" s="14">
        <v>0</v>
      </c>
      <c r="E295" s="23">
        <v>0</v>
      </c>
    </row>
    <row r="296" spans="1:5" x14ac:dyDescent="0.25">
      <c r="A296" s="174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5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6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4</v>
      </c>
      <c r="D299" s="14">
        <v>4</v>
      </c>
      <c r="E299" s="23">
        <v>2</v>
      </c>
    </row>
    <row r="300" spans="1:5" x14ac:dyDescent="0.25">
      <c r="A300" s="174" t="s">
        <v>215</v>
      </c>
      <c r="B300" s="13" t="s">
        <v>216</v>
      </c>
      <c r="C300" s="14">
        <v>25</v>
      </c>
      <c r="D300" s="14">
        <v>25</v>
      </c>
      <c r="E300" s="23">
        <v>7</v>
      </c>
    </row>
    <row r="301" spans="1:5" x14ac:dyDescent="0.25">
      <c r="A301" s="175"/>
      <c r="B301" s="13" t="s">
        <v>217</v>
      </c>
      <c r="C301" s="14">
        <v>14</v>
      </c>
      <c r="D301" s="14">
        <v>14</v>
      </c>
      <c r="E301" s="23">
        <v>0</v>
      </c>
    </row>
    <row r="302" spans="1:5" x14ac:dyDescent="0.25">
      <c r="A302" s="176"/>
      <c r="B302" s="13" t="s">
        <v>218</v>
      </c>
      <c r="C302" s="14">
        <v>0</v>
      </c>
      <c r="D302" s="14">
        <v>0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1</v>
      </c>
      <c r="D303" s="14">
        <v>1</v>
      </c>
      <c r="E303" s="23">
        <v>1</v>
      </c>
    </row>
    <row r="304" spans="1:5" x14ac:dyDescent="0.25">
      <c r="A304" s="174" t="s">
        <v>221</v>
      </c>
      <c r="B304" s="13" t="s">
        <v>212</v>
      </c>
      <c r="C304" s="14">
        <v>0</v>
      </c>
      <c r="D304" s="14">
        <v>0</v>
      </c>
      <c r="E304" s="23">
        <v>0</v>
      </c>
    </row>
    <row r="305" spans="1:5" x14ac:dyDescent="0.25">
      <c r="A305" s="175"/>
      <c r="B305" s="13" t="s">
        <v>222</v>
      </c>
      <c r="C305" s="14">
        <v>13</v>
      </c>
      <c r="D305" s="14">
        <v>13</v>
      </c>
      <c r="E305" s="23">
        <v>10</v>
      </c>
    </row>
    <row r="306" spans="1:5" x14ac:dyDescent="0.25">
      <c r="A306" s="176"/>
      <c r="B306" s="13" t="s">
        <v>223</v>
      </c>
      <c r="C306" s="14">
        <v>0</v>
      </c>
      <c r="D306" s="14">
        <v>0</v>
      </c>
      <c r="E306" s="23">
        <v>0</v>
      </c>
    </row>
    <row r="307" spans="1:5" x14ac:dyDescent="0.25">
      <c r="A307" s="174" t="s">
        <v>224</v>
      </c>
      <c r="B307" s="13" t="s">
        <v>225</v>
      </c>
      <c r="C307" s="14">
        <v>20</v>
      </c>
      <c r="D307" s="14">
        <v>20</v>
      </c>
      <c r="E307" s="23">
        <v>7</v>
      </c>
    </row>
    <row r="308" spans="1:5" x14ac:dyDescent="0.25">
      <c r="A308" s="175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5"/>
      <c r="B309" s="13" t="s">
        <v>227</v>
      </c>
      <c r="C309" s="14">
        <v>134</v>
      </c>
      <c r="D309" s="14">
        <v>32</v>
      </c>
      <c r="E309" s="23">
        <v>91</v>
      </c>
    </row>
    <row r="310" spans="1:5" x14ac:dyDescent="0.25">
      <c r="A310" s="175"/>
      <c r="B310" s="13" t="s">
        <v>228</v>
      </c>
      <c r="C310" s="14">
        <v>199</v>
      </c>
      <c r="D310" s="14">
        <v>199</v>
      </c>
      <c r="E310" s="23">
        <v>0</v>
      </c>
    </row>
    <row r="311" spans="1:5" x14ac:dyDescent="0.25">
      <c r="A311" s="175"/>
      <c r="B311" s="13" t="s">
        <v>229</v>
      </c>
      <c r="C311" s="14">
        <v>52</v>
      </c>
      <c r="D311" s="14">
        <v>14</v>
      </c>
      <c r="E311" s="23">
        <v>0</v>
      </c>
    </row>
    <row r="312" spans="1:5" x14ac:dyDescent="0.25">
      <c r="A312" s="175"/>
      <c r="B312" s="13" t="s">
        <v>230</v>
      </c>
      <c r="C312" s="14">
        <v>196</v>
      </c>
      <c r="D312" s="14">
        <v>196</v>
      </c>
      <c r="E312" s="23">
        <v>131</v>
      </c>
    </row>
    <row r="313" spans="1:5" x14ac:dyDescent="0.25">
      <c r="A313" s="175"/>
      <c r="B313" s="13" t="s">
        <v>231</v>
      </c>
      <c r="C313" s="14">
        <v>86</v>
      </c>
      <c r="D313" s="14">
        <v>86</v>
      </c>
      <c r="E313" s="23">
        <v>0</v>
      </c>
    </row>
    <row r="314" spans="1:5" x14ac:dyDescent="0.25">
      <c r="A314" s="175"/>
      <c r="B314" s="13" t="s">
        <v>232</v>
      </c>
      <c r="C314" s="14">
        <v>0</v>
      </c>
      <c r="D314" s="14">
        <v>0</v>
      </c>
      <c r="E314" s="23">
        <v>0</v>
      </c>
    </row>
    <row r="315" spans="1:5" x14ac:dyDescent="0.25">
      <c r="A315" s="175"/>
      <c r="B315" s="13" t="s">
        <v>233</v>
      </c>
      <c r="C315" s="14">
        <v>133</v>
      </c>
      <c r="D315" s="14">
        <v>11</v>
      </c>
      <c r="E315" s="23">
        <v>49</v>
      </c>
    </row>
    <row r="316" spans="1:5" x14ac:dyDescent="0.25">
      <c r="A316" s="175"/>
      <c r="B316" s="13" t="s">
        <v>234</v>
      </c>
      <c r="C316" s="14">
        <v>0</v>
      </c>
      <c r="D316" s="14">
        <v>0</v>
      </c>
      <c r="E316" s="23">
        <v>0</v>
      </c>
    </row>
    <row r="317" spans="1:5" x14ac:dyDescent="0.25">
      <c r="A317" s="175"/>
      <c r="B317" s="13" t="s">
        <v>235</v>
      </c>
      <c r="C317" s="14">
        <v>0</v>
      </c>
      <c r="D317" s="14">
        <v>0</v>
      </c>
      <c r="E317" s="23">
        <v>0</v>
      </c>
    </row>
    <row r="318" spans="1:5" x14ac:dyDescent="0.25">
      <c r="A318" s="175"/>
      <c r="B318" s="13" t="s">
        <v>236</v>
      </c>
      <c r="C318" s="14">
        <v>252</v>
      </c>
      <c r="D318" s="14">
        <v>252</v>
      </c>
      <c r="E318" s="23">
        <v>140</v>
      </c>
    </row>
    <row r="319" spans="1:5" x14ac:dyDescent="0.25">
      <c r="A319" s="175"/>
      <c r="B319" s="13" t="s">
        <v>237</v>
      </c>
      <c r="C319" s="14">
        <v>150</v>
      </c>
      <c r="D319" s="14">
        <v>150</v>
      </c>
      <c r="E319" s="23">
        <v>0</v>
      </c>
    </row>
    <row r="320" spans="1:5" x14ac:dyDescent="0.25">
      <c r="A320" s="175"/>
      <c r="B320" s="13" t="s">
        <v>238</v>
      </c>
      <c r="C320" s="14">
        <v>4</v>
      </c>
      <c r="D320" s="14">
        <v>2</v>
      </c>
      <c r="E320" s="23">
        <v>2</v>
      </c>
    </row>
    <row r="321" spans="1:5" x14ac:dyDescent="0.25">
      <c r="A321" s="176"/>
      <c r="B321" s="13" t="s">
        <v>239</v>
      </c>
      <c r="C321" s="14">
        <v>15</v>
      </c>
      <c r="D321" s="14">
        <v>15</v>
      </c>
      <c r="E321" s="23">
        <v>0</v>
      </c>
    </row>
    <row r="322" spans="1:5" x14ac:dyDescent="0.25">
      <c r="A322" s="174" t="s">
        <v>240</v>
      </c>
      <c r="B322" s="13" t="s">
        <v>241</v>
      </c>
      <c r="C322" s="14">
        <v>0</v>
      </c>
      <c r="D322" s="14">
        <v>0</v>
      </c>
      <c r="E322" s="23">
        <v>0</v>
      </c>
    </row>
    <row r="323" spans="1:5" x14ac:dyDescent="0.25">
      <c r="A323" s="175"/>
      <c r="B323" s="13" t="s">
        <v>242</v>
      </c>
      <c r="C323" s="14">
        <v>0</v>
      </c>
      <c r="D323" s="14">
        <v>0</v>
      </c>
      <c r="E323" s="23">
        <v>0</v>
      </c>
    </row>
    <row r="324" spans="1:5" x14ac:dyDescent="0.25">
      <c r="A324" s="175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5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5"/>
      <c r="B326" s="13" t="s">
        <v>245</v>
      </c>
      <c r="C326" s="14">
        <v>17</v>
      </c>
      <c r="D326" s="14">
        <v>17</v>
      </c>
      <c r="E326" s="23">
        <v>0</v>
      </c>
    </row>
    <row r="327" spans="1:5" x14ac:dyDescent="0.25">
      <c r="A327" s="175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5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5"/>
      <c r="B329" s="13" t="s">
        <v>248</v>
      </c>
      <c r="C329" s="14">
        <v>14</v>
      </c>
      <c r="D329" s="14">
        <v>14</v>
      </c>
      <c r="E329" s="23">
        <v>4</v>
      </c>
    </row>
    <row r="330" spans="1:5" x14ac:dyDescent="0.25">
      <c r="A330" s="175"/>
      <c r="B330" s="13" t="s">
        <v>249</v>
      </c>
      <c r="C330" s="14">
        <v>2</v>
      </c>
      <c r="D330" s="14">
        <v>2</v>
      </c>
      <c r="E330" s="23">
        <v>0</v>
      </c>
    </row>
    <row r="331" spans="1:5" x14ac:dyDescent="0.25">
      <c r="A331" s="175"/>
      <c r="B331" s="13" t="s">
        <v>250</v>
      </c>
      <c r="C331" s="14">
        <v>56</v>
      </c>
      <c r="D331" s="14">
        <v>25</v>
      </c>
      <c r="E331" s="23">
        <v>1</v>
      </c>
    </row>
    <row r="332" spans="1:5" x14ac:dyDescent="0.25">
      <c r="A332" s="175"/>
      <c r="B332" s="13" t="s">
        <v>251</v>
      </c>
      <c r="C332" s="14">
        <v>0</v>
      </c>
      <c r="D332" s="14">
        <v>0</v>
      </c>
      <c r="E332" s="23">
        <v>0</v>
      </c>
    </row>
    <row r="333" spans="1:5" x14ac:dyDescent="0.25">
      <c r="A333" s="175"/>
      <c r="B333" s="13" t="s">
        <v>252</v>
      </c>
      <c r="C333" s="14">
        <v>0</v>
      </c>
      <c r="D333" s="14">
        <v>0</v>
      </c>
      <c r="E333" s="23">
        <v>0</v>
      </c>
    </row>
    <row r="334" spans="1:5" x14ac:dyDescent="0.25">
      <c r="A334" s="175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5"/>
      <c r="B335" s="13" t="s">
        <v>254</v>
      </c>
      <c r="C335" s="14">
        <v>1</v>
      </c>
      <c r="D335" s="14">
        <v>1</v>
      </c>
      <c r="E335" s="23">
        <v>0</v>
      </c>
    </row>
    <row r="336" spans="1:5" x14ac:dyDescent="0.25">
      <c r="A336" s="175"/>
      <c r="B336" s="13" t="s">
        <v>255</v>
      </c>
      <c r="C336" s="14">
        <v>14</v>
      </c>
      <c r="D336" s="14">
        <v>14</v>
      </c>
      <c r="E336" s="23">
        <v>4</v>
      </c>
    </row>
    <row r="337" spans="1:5" x14ac:dyDescent="0.25">
      <c r="A337" s="175"/>
      <c r="B337" s="13" t="s">
        <v>256</v>
      </c>
      <c r="C337" s="14">
        <v>0</v>
      </c>
      <c r="D337" s="14">
        <v>0</v>
      </c>
      <c r="E337" s="23">
        <v>0</v>
      </c>
    </row>
    <row r="338" spans="1:5" x14ac:dyDescent="0.25">
      <c r="A338" s="175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5"/>
      <c r="B339" s="13" t="s">
        <v>258</v>
      </c>
      <c r="C339" s="14">
        <v>0</v>
      </c>
      <c r="D339" s="14">
        <v>0</v>
      </c>
      <c r="E339" s="23">
        <v>0</v>
      </c>
    </row>
    <row r="340" spans="1:5" x14ac:dyDescent="0.25">
      <c r="A340" s="175"/>
      <c r="B340" s="13" t="s">
        <v>259</v>
      </c>
      <c r="C340" s="14">
        <v>0</v>
      </c>
      <c r="D340" s="14">
        <v>0</v>
      </c>
      <c r="E340" s="23">
        <v>0</v>
      </c>
    </row>
    <row r="341" spans="1:5" x14ac:dyDescent="0.25">
      <c r="A341" s="175"/>
      <c r="B341" s="13" t="s">
        <v>260</v>
      </c>
      <c r="C341" s="14">
        <v>1</v>
      </c>
      <c r="D341" s="14">
        <v>0</v>
      </c>
      <c r="E341" s="23">
        <v>1</v>
      </c>
    </row>
    <row r="342" spans="1:5" x14ac:dyDescent="0.25">
      <c r="A342" s="175"/>
      <c r="B342" s="13" t="s">
        <v>261</v>
      </c>
      <c r="C342" s="14">
        <v>0</v>
      </c>
      <c r="D342" s="14">
        <v>0</v>
      </c>
      <c r="E342" s="23">
        <v>0</v>
      </c>
    </row>
    <row r="343" spans="1:5" x14ac:dyDescent="0.25">
      <c r="A343" s="175"/>
      <c r="B343" s="13" t="s">
        <v>262</v>
      </c>
      <c r="C343" s="14">
        <v>5</v>
      </c>
      <c r="D343" s="14">
        <v>5</v>
      </c>
      <c r="E343" s="23">
        <v>5</v>
      </c>
    </row>
    <row r="344" spans="1:5" x14ac:dyDescent="0.25">
      <c r="A344" s="175"/>
      <c r="B344" s="13" t="s">
        <v>263</v>
      </c>
      <c r="C344" s="14">
        <v>26</v>
      </c>
      <c r="D344" s="14">
        <v>25</v>
      </c>
      <c r="E344" s="23">
        <v>1</v>
      </c>
    </row>
    <row r="345" spans="1:5" x14ac:dyDescent="0.25">
      <c r="A345" s="175"/>
      <c r="B345" s="13" t="s">
        <v>264</v>
      </c>
      <c r="C345" s="14">
        <v>28</v>
      </c>
      <c r="D345" s="14">
        <v>26</v>
      </c>
      <c r="E345" s="23">
        <v>7</v>
      </c>
    </row>
    <row r="346" spans="1:5" x14ac:dyDescent="0.25">
      <c r="A346" s="175"/>
      <c r="B346" s="13" t="s">
        <v>265</v>
      </c>
      <c r="C346" s="14">
        <v>72</v>
      </c>
      <c r="D346" s="14">
        <v>34</v>
      </c>
      <c r="E346" s="23">
        <v>2</v>
      </c>
    </row>
    <row r="347" spans="1:5" x14ac:dyDescent="0.25">
      <c r="A347" s="175"/>
      <c r="B347" s="13" t="s">
        <v>266</v>
      </c>
      <c r="C347" s="14">
        <v>10</v>
      </c>
      <c r="D347" s="14">
        <v>0</v>
      </c>
      <c r="E347" s="23">
        <v>10</v>
      </c>
    </row>
    <row r="348" spans="1:5" x14ac:dyDescent="0.25">
      <c r="A348" s="175"/>
      <c r="B348" s="13" t="s">
        <v>267</v>
      </c>
      <c r="C348" s="14">
        <v>0</v>
      </c>
      <c r="D348" s="14">
        <v>0</v>
      </c>
      <c r="E348" s="23">
        <v>0</v>
      </c>
    </row>
    <row r="349" spans="1:5" x14ac:dyDescent="0.25">
      <c r="A349" s="175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5"/>
      <c r="B350" s="13" t="s">
        <v>269</v>
      </c>
      <c r="C350" s="14">
        <v>0</v>
      </c>
      <c r="D350" s="14">
        <v>0</v>
      </c>
      <c r="E350" s="23">
        <v>0</v>
      </c>
    </row>
    <row r="351" spans="1:5" x14ac:dyDescent="0.25">
      <c r="A351" s="175"/>
      <c r="B351" s="13" t="s">
        <v>270</v>
      </c>
      <c r="C351" s="14">
        <v>2</v>
      </c>
      <c r="D351" s="14">
        <v>2</v>
      </c>
      <c r="E351" s="23">
        <v>0</v>
      </c>
    </row>
    <row r="352" spans="1:5" x14ac:dyDescent="0.25">
      <c r="A352" s="175"/>
      <c r="B352" s="13" t="s">
        <v>271</v>
      </c>
      <c r="C352" s="14">
        <v>0</v>
      </c>
      <c r="D352" s="14">
        <v>0</v>
      </c>
      <c r="E352" s="23">
        <v>0</v>
      </c>
    </row>
    <row r="353" spans="1:5" x14ac:dyDescent="0.25">
      <c r="A353" s="175"/>
      <c r="B353" s="13" t="s">
        <v>272</v>
      </c>
      <c r="C353" s="14">
        <v>0</v>
      </c>
      <c r="D353" s="14">
        <v>0</v>
      </c>
      <c r="E353" s="23">
        <v>0</v>
      </c>
    </row>
    <row r="354" spans="1:5" x14ac:dyDescent="0.25">
      <c r="A354" s="176"/>
      <c r="B354" s="13" t="s">
        <v>273</v>
      </c>
      <c r="C354" s="14">
        <v>3</v>
      </c>
      <c r="D354" s="14">
        <v>3</v>
      </c>
      <c r="E354" s="23">
        <v>0</v>
      </c>
    </row>
    <row r="355" spans="1:5" x14ac:dyDescent="0.25">
      <c r="A355" s="174" t="s">
        <v>274</v>
      </c>
      <c r="B355" s="13" t="s">
        <v>275</v>
      </c>
      <c r="C355" s="14">
        <v>0</v>
      </c>
      <c r="D355" s="14">
        <v>0</v>
      </c>
      <c r="E355" s="23">
        <v>0</v>
      </c>
    </row>
    <row r="356" spans="1:5" x14ac:dyDescent="0.25">
      <c r="A356" s="175"/>
      <c r="B356" s="13" t="s">
        <v>276</v>
      </c>
      <c r="C356" s="14">
        <v>1</v>
      </c>
      <c r="D356" s="14">
        <v>1</v>
      </c>
      <c r="E356" s="23">
        <v>0</v>
      </c>
    </row>
    <row r="357" spans="1:5" x14ac:dyDescent="0.25">
      <c r="A357" s="175"/>
      <c r="B357" s="13" t="s">
        <v>277</v>
      </c>
      <c r="C357" s="14">
        <v>1</v>
      </c>
      <c r="D357" s="14">
        <v>1</v>
      </c>
      <c r="E357" s="23">
        <v>0</v>
      </c>
    </row>
    <row r="358" spans="1:5" x14ac:dyDescent="0.25">
      <c r="A358" s="175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5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5"/>
      <c r="B360" s="13" t="s">
        <v>280</v>
      </c>
      <c r="C360" s="14">
        <v>0</v>
      </c>
      <c r="D360" s="14">
        <v>0</v>
      </c>
      <c r="E360" s="23">
        <v>0</v>
      </c>
    </row>
    <row r="361" spans="1:5" x14ac:dyDescent="0.25">
      <c r="A361" s="175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5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5"/>
      <c r="B363" s="13" t="s">
        <v>283</v>
      </c>
      <c r="C363" s="14">
        <v>1</v>
      </c>
      <c r="D363" s="14">
        <v>1</v>
      </c>
      <c r="E363" s="23">
        <v>0</v>
      </c>
    </row>
    <row r="364" spans="1:5" x14ac:dyDescent="0.25">
      <c r="A364" s="175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6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4" t="s">
        <v>286</v>
      </c>
      <c r="B366" s="13" t="s">
        <v>287</v>
      </c>
      <c r="C366" s="14">
        <v>4</v>
      </c>
      <c r="D366" s="14">
        <v>4</v>
      </c>
      <c r="E366" s="23">
        <v>0</v>
      </c>
    </row>
    <row r="367" spans="1:5" x14ac:dyDescent="0.25">
      <c r="A367" s="175"/>
      <c r="B367" s="13" t="s">
        <v>288</v>
      </c>
      <c r="C367" s="14">
        <v>0</v>
      </c>
      <c r="D367" s="14">
        <v>0</v>
      </c>
      <c r="E367" s="23">
        <v>0</v>
      </c>
    </row>
    <row r="368" spans="1:5" x14ac:dyDescent="0.25">
      <c r="A368" s="175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5"/>
      <c r="B369" s="13" t="s">
        <v>290</v>
      </c>
      <c r="C369" s="14">
        <v>0</v>
      </c>
      <c r="D369" s="14">
        <v>0</v>
      </c>
      <c r="E369" s="23">
        <v>0</v>
      </c>
    </row>
    <row r="370" spans="1:5" x14ac:dyDescent="0.25">
      <c r="A370" s="175"/>
      <c r="B370" s="13" t="s">
        <v>291</v>
      </c>
      <c r="C370" s="14">
        <v>0</v>
      </c>
      <c r="D370" s="14">
        <v>0</v>
      </c>
      <c r="E370" s="23">
        <v>0</v>
      </c>
    </row>
    <row r="371" spans="1:5" x14ac:dyDescent="0.25">
      <c r="A371" s="175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5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5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6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4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5"/>
      <c r="B376" s="13" t="s">
        <v>298</v>
      </c>
      <c r="C376" s="14">
        <v>8</v>
      </c>
      <c r="D376" s="14">
        <v>8</v>
      </c>
      <c r="E376" s="23">
        <v>0</v>
      </c>
    </row>
    <row r="377" spans="1:5" x14ac:dyDescent="0.25">
      <c r="A377" s="175"/>
      <c r="B377" s="13" t="s">
        <v>299</v>
      </c>
      <c r="C377" s="14">
        <v>0</v>
      </c>
      <c r="D377" s="14">
        <v>0</v>
      </c>
      <c r="E377" s="23">
        <v>0</v>
      </c>
    </row>
    <row r="378" spans="1:5" x14ac:dyDescent="0.25">
      <c r="A378" s="175"/>
      <c r="B378" s="13" t="s">
        <v>300</v>
      </c>
      <c r="C378" s="14">
        <v>4</v>
      </c>
      <c r="D378" s="14">
        <v>4</v>
      </c>
      <c r="E378" s="23">
        <v>0</v>
      </c>
    </row>
    <row r="379" spans="1:5" x14ac:dyDescent="0.25">
      <c r="A379" s="175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5"/>
      <c r="B380" s="13" t="s">
        <v>301</v>
      </c>
      <c r="C380" s="14">
        <v>0</v>
      </c>
      <c r="D380" s="14">
        <v>0</v>
      </c>
      <c r="E380" s="23">
        <v>0</v>
      </c>
    </row>
    <row r="381" spans="1:5" x14ac:dyDescent="0.25">
      <c r="A381" s="175"/>
      <c r="B381" s="13" t="s">
        <v>302</v>
      </c>
      <c r="C381" s="14">
        <v>3</v>
      </c>
      <c r="D381" s="14">
        <v>3</v>
      </c>
      <c r="E381" s="23">
        <v>0</v>
      </c>
    </row>
    <row r="382" spans="1:5" x14ac:dyDescent="0.25">
      <c r="A382" s="175"/>
      <c r="B382" s="13" t="s">
        <v>303</v>
      </c>
      <c r="C382" s="14">
        <v>12</v>
      </c>
      <c r="D382" s="14">
        <v>12</v>
      </c>
      <c r="E382" s="23">
        <v>0</v>
      </c>
    </row>
    <row r="383" spans="1:5" x14ac:dyDescent="0.25">
      <c r="A383" s="175"/>
      <c r="B383" s="13" t="s">
        <v>304</v>
      </c>
      <c r="C383" s="14">
        <v>0</v>
      </c>
      <c r="D383" s="14">
        <v>0</v>
      </c>
      <c r="E383" s="23">
        <v>0</v>
      </c>
    </row>
    <row r="384" spans="1:5" x14ac:dyDescent="0.25">
      <c r="A384" s="175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5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5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6"/>
      <c r="B387" s="13" t="s">
        <v>308</v>
      </c>
      <c r="C387" s="14">
        <v>1</v>
      </c>
      <c r="D387" s="14">
        <v>1</v>
      </c>
      <c r="E387" s="23">
        <v>0</v>
      </c>
    </row>
    <row r="388" spans="1:5" x14ac:dyDescent="0.25">
      <c r="A388" s="174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5"/>
      <c r="B389" s="13" t="s">
        <v>311</v>
      </c>
      <c r="C389" s="14">
        <v>63</v>
      </c>
      <c r="D389" s="14">
        <v>63</v>
      </c>
      <c r="E389" s="23">
        <v>7</v>
      </c>
    </row>
    <row r="390" spans="1:5" x14ac:dyDescent="0.25">
      <c r="A390" s="175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5"/>
      <c r="B391" s="13" t="s">
        <v>248</v>
      </c>
      <c r="C391" s="14">
        <v>69</v>
      </c>
      <c r="D391" s="14">
        <v>61</v>
      </c>
      <c r="E391" s="23">
        <v>8</v>
      </c>
    </row>
    <row r="392" spans="1:5" x14ac:dyDescent="0.25">
      <c r="A392" s="175"/>
      <c r="B392" s="13" t="s">
        <v>249</v>
      </c>
      <c r="C392" s="14">
        <v>3</v>
      </c>
      <c r="D392" s="14">
        <v>3</v>
      </c>
      <c r="E392" s="23">
        <v>0</v>
      </c>
    </row>
    <row r="393" spans="1:5" x14ac:dyDescent="0.25">
      <c r="A393" s="175"/>
      <c r="B393" s="13" t="s">
        <v>250</v>
      </c>
      <c r="C393" s="14">
        <v>46</v>
      </c>
      <c r="D393" s="14">
        <v>36</v>
      </c>
      <c r="E393" s="23">
        <v>10</v>
      </c>
    </row>
    <row r="394" spans="1:5" x14ac:dyDescent="0.25">
      <c r="A394" s="175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5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5"/>
      <c r="B396" s="13" t="s">
        <v>314</v>
      </c>
      <c r="C396" s="14">
        <v>4</v>
      </c>
      <c r="D396" s="14">
        <v>3</v>
      </c>
      <c r="E396" s="23">
        <v>1</v>
      </c>
    </row>
    <row r="397" spans="1:5" x14ac:dyDescent="0.25">
      <c r="A397" s="175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5"/>
      <c r="B398" s="13" t="s">
        <v>315</v>
      </c>
      <c r="C398" s="14">
        <v>0</v>
      </c>
      <c r="D398" s="14">
        <v>0</v>
      </c>
      <c r="E398" s="23">
        <v>0</v>
      </c>
    </row>
    <row r="399" spans="1:5" x14ac:dyDescent="0.25">
      <c r="A399" s="175"/>
      <c r="B399" s="13" t="s">
        <v>260</v>
      </c>
      <c r="C399" s="14">
        <v>0</v>
      </c>
      <c r="D399" s="14">
        <v>0</v>
      </c>
      <c r="E399" s="23">
        <v>0</v>
      </c>
    </row>
    <row r="400" spans="1:5" x14ac:dyDescent="0.25">
      <c r="A400" s="175"/>
      <c r="B400" s="13" t="s">
        <v>261</v>
      </c>
      <c r="C400" s="14">
        <v>0</v>
      </c>
      <c r="D400" s="14">
        <v>0</v>
      </c>
      <c r="E400" s="23">
        <v>0</v>
      </c>
    </row>
    <row r="401" spans="1:5" x14ac:dyDescent="0.25">
      <c r="A401" s="175"/>
      <c r="B401" s="13" t="s">
        <v>316</v>
      </c>
      <c r="C401" s="14">
        <v>723</v>
      </c>
      <c r="D401" s="14">
        <v>723</v>
      </c>
      <c r="E401" s="23">
        <v>1</v>
      </c>
    </row>
    <row r="402" spans="1:5" x14ac:dyDescent="0.25">
      <c r="A402" s="175"/>
      <c r="B402" s="13" t="s">
        <v>317</v>
      </c>
      <c r="C402" s="14">
        <v>3</v>
      </c>
      <c r="D402" s="14">
        <v>0</v>
      </c>
      <c r="E402" s="23">
        <v>3</v>
      </c>
    </row>
    <row r="403" spans="1:5" x14ac:dyDescent="0.25">
      <c r="A403" s="175"/>
      <c r="B403" s="13" t="s">
        <v>318</v>
      </c>
      <c r="C403" s="14">
        <v>105</v>
      </c>
      <c r="D403" s="14">
        <v>64</v>
      </c>
      <c r="E403" s="23">
        <v>135</v>
      </c>
    </row>
    <row r="404" spans="1:5" x14ac:dyDescent="0.25">
      <c r="A404" s="175"/>
      <c r="B404" s="13" t="s">
        <v>265</v>
      </c>
      <c r="C404" s="14">
        <v>0</v>
      </c>
      <c r="D404" s="14">
        <v>0</v>
      </c>
      <c r="E404" s="23">
        <v>0</v>
      </c>
    </row>
    <row r="405" spans="1:5" x14ac:dyDescent="0.25">
      <c r="A405" s="175"/>
      <c r="B405" s="13" t="s">
        <v>319</v>
      </c>
      <c r="C405" s="14">
        <v>6</v>
      </c>
      <c r="D405" s="14">
        <v>6</v>
      </c>
      <c r="E405" s="23">
        <v>0</v>
      </c>
    </row>
    <row r="406" spans="1:5" x14ac:dyDescent="0.25">
      <c r="A406" s="175"/>
      <c r="B406" s="13" t="s">
        <v>320</v>
      </c>
      <c r="C406" s="14">
        <v>6</v>
      </c>
      <c r="D406" s="14">
        <v>6</v>
      </c>
      <c r="E406" s="23">
        <v>2</v>
      </c>
    </row>
    <row r="407" spans="1:5" x14ac:dyDescent="0.25">
      <c r="A407" s="175"/>
      <c r="B407" s="13" t="s">
        <v>321</v>
      </c>
      <c r="C407" s="14">
        <v>4</v>
      </c>
      <c r="D407" s="14">
        <v>3</v>
      </c>
      <c r="E407" s="23">
        <v>3</v>
      </c>
    </row>
    <row r="408" spans="1:5" x14ac:dyDescent="0.25">
      <c r="A408" s="175"/>
      <c r="B408" s="13" t="s">
        <v>270</v>
      </c>
      <c r="C408" s="14">
        <v>1001</v>
      </c>
      <c r="D408" s="14">
        <v>1001</v>
      </c>
      <c r="E408" s="23">
        <v>0</v>
      </c>
    </row>
    <row r="409" spans="1:5" x14ac:dyDescent="0.25">
      <c r="A409" s="176"/>
      <c r="B409" s="13" t="s">
        <v>322</v>
      </c>
      <c r="C409" s="14">
        <v>129</v>
      </c>
      <c r="D409" s="14">
        <v>125</v>
      </c>
      <c r="E409" s="23">
        <v>12</v>
      </c>
    </row>
  </sheetData>
  <sheetProtection algorithmName="SHA-512" hashValue="C+IYuk19opS6DOTQYnVqwbADgsB4F3HN3o4qgi+9WxUpYgQmH5w2U199BtaVdT9Db3T4SQ12uWYLTQQX8gp15g==" saltValue="b/XEvR+OsWR83P3v8P/E4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5345-0D82-463D-8E45-24B03615B8FD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7" t="s">
        <v>1815</v>
      </c>
      <c r="D1" s="207"/>
      <c r="E1" s="207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y4XxjJ5oYM1u5dub94WFkbd1fsMu4FuW1KofUZPAxjvNhqILWAYu03u2W0CS3PVKQdEGclViFi/oNXjvL3v8qg==" saltValue="OYCeVOFPWCpoaOCiWMh8H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3641-D16A-4AF0-A580-4111873A2071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7" t="s">
        <v>1820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o6K3wwO2aUW/hYkLwBQ15UrJVYBA5L2XdvpxM9BZ4hnDnMLjovL4Diq5uIBAnapL6aQFH9iPfgmjCAElxWDbIw==" saltValue="IdtFFv2/PaaRJLUy2Mww6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6F9E3-8309-43B0-BDE5-8AECCF926146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7" t="s">
        <v>1824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0</v>
      </c>
      <c r="N6" s="172">
        <f>DatosMedioAmbiente!C55</f>
        <v>0</v>
      </c>
      <c r="O6" s="172">
        <f>DatosMedioAmbiente!C57</f>
        <v>0</v>
      </c>
      <c r="P6" s="172">
        <f>DatosMedioAmbiente!C59</f>
        <v>0</v>
      </c>
      <c r="Q6" s="172">
        <f>DatosMedioAmbiente!C61</f>
        <v>0</v>
      </c>
      <c r="R6" s="172">
        <f>DatosMedioAmbiente!C63</f>
        <v>2</v>
      </c>
      <c r="S6" s="170"/>
      <c r="U6" s="173">
        <f>DatosMedioAmbiente!C54</f>
        <v>0</v>
      </c>
      <c r="V6" s="173">
        <f>DatosMedioAmbiente!C56</f>
        <v>0</v>
      </c>
      <c r="W6" s="173">
        <f>DatosMedioAmbiente!C58</f>
        <v>0</v>
      </c>
      <c r="X6" s="173">
        <f>DatosMedioAmbiente!C60</f>
        <v>0</v>
      </c>
      <c r="Y6" s="173">
        <f>DatosMedioAmbiente!C62</f>
        <v>0</v>
      </c>
      <c r="Z6" s="173">
        <f>DatosMedioAmbiente!C64</f>
        <v>4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nAsxcDipVdpcR+kB3yHcfn0mgY4L+uEiqm9DQJ0xHWmP1/zBxzboeGu3WqvEh8OCRnhPX1MzwQZjNuZwgWWoHg==" saltValue="q63osjzW9ZFeIHNTM34i9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B0C9F-1332-4A14-A059-2F9DA8AA38B7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F2" s="87" t="s">
        <v>110</v>
      </c>
      <c r="G2" s="87" t="s">
        <v>1647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225</v>
      </c>
      <c r="AL2" s="87" t="s">
        <v>667</v>
      </c>
      <c r="AM2" s="87" t="s">
        <v>667</v>
      </c>
      <c r="AN2" s="87" t="s">
        <v>667</v>
      </c>
      <c r="AO2" s="87" t="s">
        <v>669</v>
      </c>
      <c r="AT2" s="87" t="s">
        <v>671</v>
      </c>
      <c r="AV2" s="87" t="s">
        <v>667</v>
      </c>
      <c r="AW2" s="87" t="s">
        <v>1207</v>
      </c>
      <c r="AX2" s="87" t="s">
        <v>1207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999</v>
      </c>
      <c r="BD2" s="87" t="s">
        <v>354</v>
      </c>
      <c r="BE2" s="87" t="s">
        <v>1656</v>
      </c>
      <c r="BF2" s="87" t="s">
        <v>103</v>
      </c>
      <c r="BG2" s="87" t="s">
        <v>103</v>
      </c>
      <c r="BH2" s="87" t="s">
        <v>1162</v>
      </c>
      <c r="BI2" s="87" t="s">
        <v>1168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G3" s="87" t="s">
        <v>1619</v>
      </c>
      <c r="H3" s="87" t="s">
        <v>1619</v>
      </c>
      <c r="I3" s="87" t="s">
        <v>1619</v>
      </c>
      <c r="J3" s="87" t="s">
        <v>1620</v>
      </c>
      <c r="K3" s="87" t="s">
        <v>1619</v>
      </c>
      <c r="L3" s="87" t="s">
        <v>1619</v>
      </c>
      <c r="M3" s="87" t="s">
        <v>1620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1158</v>
      </c>
      <c r="AD3" s="87" t="s">
        <v>669</v>
      </c>
      <c r="AE3" s="87" t="s">
        <v>1206</v>
      </c>
      <c r="AF3" s="87" t="s">
        <v>1213</v>
      </c>
      <c r="AI3" s="87" t="s">
        <v>227</v>
      </c>
      <c r="AL3" s="87" t="s">
        <v>669</v>
      </c>
      <c r="AM3" s="87" t="s">
        <v>669</v>
      </c>
      <c r="AN3" s="87" t="s">
        <v>669</v>
      </c>
      <c r="AO3" s="87" t="s">
        <v>671</v>
      </c>
      <c r="AV3" s="87" t="s">
        <v>669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981</v>
      </c>
      <c r="BE3" s="87" t="s">
        <v>1657</v>
      </c>
      <c r="BG3" s="87" t="s">
        <v>1079</v>
      </c>
      <c r="BH3" s="87" t="s">
        <v>1163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G4" s="87" t="s">
        <v>995</v>
      </c>
      <c r="H4" s="87" t="s">
        <v>1620</v>
      </c>
      <c r="I4" s="87" t="s">
        <v>1620</v>
      </c>
      <c r="J4" s="87" t="s">
        <v>1624</v>
      </c>
      <c r="K4" s="87" t="s">
        <v>1620</v>
      </c>
      <c r="L4" s="87" t="s">
        <v>1620</v>
      </c>
      <c r="M4" s="87" t="s">
        <v>995</v>
      </c>
      <c r="O4" s="87" t="s">
        <v>1620</v>
      </c>
      <c r="P4" s="87" t="s">
        <v>1667</v>
      </c>
      <c r="Q4" s="87" t="s">
        <v>1667</v>
      </c>
      <c r="R4" s="87" t="s">
        <v>1061</v>
      </c>
      <c r="S4" s="87" t="s">
        <v>1667</v>
      </c>
      <c r="T4" s="87" t="s">
        <v>1667</v>
      </c>
      <c r="V4" s="87" t="s">
        <v>30</v>
      </c>
      <c r="W4" s="87" t="s">
        <v>1762</v>
      </c>
      <c r="AC4" s="87" t="s">
        <v>1159</v>
      </c>
      <c r="AD4" s="87" t="s">
        <v>671</v>
      </c>
      <c r="AE4" s="87" t="s">
        <v>1207</v>
      </c>
      <c r="AF4" s="87" t="s">
        <v>1214</v>
      </c>
      <c r="AI4" s="87" t="s">
        <v>228</v>
      </c>
      <c r="AL4" s="87" t="s">
        <v>671</v>
      </c>
      <c r="AM4" s="87" t="s">
        <v>671</v>
      </c>
      <c r="AN4" s="87" t="s">
        <v>671</v>
      </c>
      <c r="AO4" s="87" t="s">
        <v>675</v>
      </c>
      <c r="AV4" s="87" t="s">
        <v>671</v>
      </c>
      <c r="AY4" s="87" t="s">
        <v>1024</v>
      </c>
      <c r="AZ4" s="87" t="s">
        <v>1031</v>
      </c>
      <c r="BA4" s="87" t="s">
        <v>1794</v>
      </c>
      <c r="BC4" s="87" t="s">
        <v>1005</v>
      </c>
      <c r="BD4" s="87" t="s">
        <v>982</v>
      </c>
      <c r="BE4" s="87" t="s">
        <v>1658</v>
      </c>
      <c r="BH4" s="87" t="s">
        <v>1164</v>
      </c>
    </row>
    <row r="5" spans="1:61" x14ac:dyDescent="0.2">
      <c r="A5" s="87" t="s">
        <v>1050</v>
      </c>
      <c r="B5" s="87" t="s">
        <v>108</v>
      </c>
      <c r="C5" s="87" t="s">
        <v>181</v>
      </c>
      <c r="D5" s="87" t="s">
        <v>1622</v>
      </c>
      <c r="G5" s="87" t="s">
        <v>1633</v>
      </c>
      <c r="H5" s="87" t="s">
        <v>1622</v>
      </c>
      <c r="I5" s="87" t="s">
        <v>995</v>
      </c>
      <c r="J5" s="87" t="s">
        <v>995</v>
      </c>
      <c r="K5" s="87" t="s">
        <v>1622</v>
      </c>
      <c r="L5" s="87" t="s">
        <v>1622</v>
      </c>
      <c r="M5" s="87" t="s">
        <v>1642</v>
      </c>
      <c r="O5" s="87" t="s">
        <v>995</v>
      </c>
      <c r="P5" s="87" t="s">
        <v>1670</v>
      </c>
      <c r="Q5" s="87" t="s">
        <v>1670</v>
      </c>
      <c r="R5" s="87" t="s">
        <v>1062</v>
      </c>
      <c r="S5" s="87" t="s">
        <v>1670</v>
      </c>
      <c r="T5" s="87" t="s">
        <v>1670</v>
      </c>
      <c r="V5" s="87" t="s">
        <v>31</v>
      </c>
      <c r="AD5" s="87" t="s">
        <v>673</v>
      </c>
      <c r="AI5" s="87" t="s">
        <v>229</v>
      </c>
      <c r="AL5" s="87" t="s">
        <v>673</v>
      </c>
      <c r="AM5" s="87" t="s">
        <v>675</v>
      </c>
      <c r="AN5" s="87" t="s">
        <v>673</v>
      </c>
      <c r="AO5" s="87" t="s">
        <v>677</v>
      </c>
      <c r="AV5" s="87" t="s">
        <v>673</v>
      </c>
      <c r="AY5" s="87" t="s">
        <v>1025</v>
      </c>
      <c r="AZ5" s="87" t="s">
        <v>1026</v>
      </c>
      <c r="BC5" s="87" t="s">
        <v>1006</v>
      </c>
      <c r="BD5" s="87" t="s">
        <v>983</v>
      </c>
      <c r="BE5" s="87" t="s">
        <v>1799</v>
      </c>
    </row>
    <row r="6" spans="1:61" x14ac:dyDescent="0.2">
      <c r="B6" s="87" t="s">
        <v>109</v>
      </c>
      <c r="C6" s="87" t="s">
        <v>1738</v>
      </c>
      <c r="D6" s="87" t="s">
        <v>995</v>
      </c>
      <c r="G6" s="87" t="s">
        <v>1636</v>
      </c>
      <c r="H6" s="87" t="s">
        <v>995</v>
      </c>
      <c r="I6" s="87" t="s">
        <v>1632</v>
      </c>
      <c r="J6" s="87" t="s">
        <v>1632</v>
      </c>
      <c r="K6" s="87" t="s">
        <v>995</v>
      </c>
      <c r="L6" s="87" t="s">
        <v>1632</v>
      </c>
      <c r="O6" s="87" t="s">
        <v>1632</v>
      </c>
      <c r="R6" s="87" t="s">
        <v>1063</v>
      </c>
      <c r="V6" s="87" t="s">
        <v>32</v>
      </c>
      <c r="AD6" s="87" t="s">
        <v>675</v>
      </c>
      <c r="AI6" s="87" t="s">
        <v>230</v>
      </c>
      <c r="AL6" s="87" t="s">
        <v>675</v>
      </c>
      <c r="AM6" s="87" t="s">
        <v>677</v>
      </c>
      <c r="AN6" s="87" t="s">
        <v>675</v>
      </c>
      <c r="AV6" s="87" t="s">
        <v>675</v>
      </c>
      <c r="AY6" s="87" t="s">
        <v>1026</v>
      </c>
      <c r="BC6" s="87" t="s">
        <v>1008</v>
      </c>
      <c r="BD6" s="87" t="s">
        <v>984</v>
      </c>
      <c r="BE6" s="87" t="s">
        <v>1040</v>
      </c>
    </row>
    <row r="7" spans="1:61" x14ac:dyDescent="0.2">
      <c r="C7" s="87" t="s">
        <v>1740</v>
      </c>
      <c r="D7" s="87" t="s">
        <v>1632</v>
      </c>
      <c r="G7" s="87" t="s">
        <v>110</v>
      </c>
      <c r="H7" s="87" t="s">
        <v>1632</v>
      </c>
      <c r="I7" s="87" t="s">
        <v>1633</v>
      </c>
      <c r="J7" s="87" t="s">
        <v>1636</v>
      </c>
      <c r="K7" s="87" t="s">
        <v>1632</v>
      </c>
      <c r="O7" s="87" t="s">
        <v>1633</v>
      </c>
      <c r="R7" s="87" t="s">
        <v>1064</v>
      </c>
      <c r="AD7" s="87" t="s">
        <v>677</v>
      </c>
      <c r="AI7" s="87" t="s">
        <v>231</v>
      </c>
      <c r="AL7" s="87" t="s">
        <v>677</v>
      </c>
      <c r="AM7" s="87" t="s">
        <v>679</v>
      </c>
      <c r="AN7" s="87" t="s">
        <v>677</v>
      </c>
      <c r="AV7" s="87" t="s">
        <v>677</v>
      </c>
      <c r="BC7" s="87" t="s">
        <v>997</v>
      </c>
      <c r="BD7" s="87" t="s">
        <v>985</v>
      </c>
      <c r="BE7" s="87" t="s">
        <v>1661</v>
      </c>
    </row>
    <row r="8" spans="1:61" x14ac:dyDescent="0.2">
      <c r="C8" s="87" t="s">
        <v>216</v>
      </c>
      <c r="D8" s="87" t="s">
        <v>1633</v>
      </c>
      <c r="H8" s="87" t="s">
        <v>1633</v>
      </c>
      <c r="I8" s="87" t="s">
        <v>1636</v>
      </c>
      <c r="J8" s="87" t="s">
        <v>1638</v>
      </c>
      <c r="K8" s="87" t="s">
        <v>1636</v>
      </c>
      <c r="O8" s="87" t="s">
        <v>1636</v>
      </c>
      <c r="R8" s="87" t="s">
        <v>1065</v>
      </c>
      <c r="AD8" s="87" t="s">
        <v>679</v>
      </c>
      <c r="AI8" s="87" t="s">
        <v>233</v>
      </c>
      <c r="AL8" s="87" t="s">
        <v>679</v>
      </c>
      <c r="AN8" s="87" t="s">
        <v>679</v>
      </c>
      <c r="AV8" s="87" t="s">
        <v>679</v>
      </c>
      <c r="BD8" s="87" t="s">
        <v>538</v>
      </c>
    </row>
    <row r="9" spans="1:61" x14ac:dyDescent="0.2">
      <c r="C9" s="87" t="s">
        <v>1741</v>
      </c>
      <c r="D9" s="87" t="s">
        <v>1634</v>
      </c>
      <c r="H9" s="87" t="s">
        <v>1636</v>
      </c>
      <c r="I9" s="87" t="s">
        <v>1638</v>
      </c>
      <c r="J9" s="87" t="s">
        <v>110</v>
      </c>
      <c r="K9" s="87" t="s">
        <v>1638</v>
      </c>
      <c r="O9" s="87" t="s">
        <v>1638</v>
      </c>
      <c r="R9" s="87" t="s">
        <v>1066</v>
      </c>
      <c r="AI9" s="87" t="s">
        <v>236</v>
      </c>
      <c r="BD9" s="87" t="s">
        <v>986</v>
      </c>
    </row>
    <row r="10" spans="1:61" x14ac:dyDescent="0.2">
      <c r="C10" s="87" t="s">
        <v>1742</v>
      </c>
      <c r="D10" s="87" t="s">
        <v>1636</v>
      </c>
      <c r="H10" s="87" t="s">
        <v>1638</v>
      </c>
      <c r="I10" s="87" t="s">
        <v>1642</v>
      </c>
      <c r="K10" s="87" t="s">
        <v>1642</v>
      </c>
      <c r="O10" s="87" t="s">
        <v>110</v>
      </c>
      <c r="R10" s="87" t="s">
        <v>1067</v>
      </c>
      <c r="AI10" s="87" t="s">
        <v>237</v>
      </c>
      <c r="BD10" s="87" t="s">
        <v>987</v>
      </c>
    </row>
    <row r="11" spans="1:61" x14ac:dyDescent="0.2">
      <c r="C11" s="87" t="s">
        <v>296</v>
      </c>
      <c r="D11" s="87" t="s">
        <v>1638</v>
      </c>
      <c r="H11" s="87" t="s">
        <v>1642</v>
      </c>
      <c r="I11" s="87" t="s">
        <v>110</v>
      </c>
      <c r="R11" s="87" t="s">
        <v>1068</v>
      </c>
      <c r="AI11" s="87" t="s">
        <v>239</v>
      </c>
      <c r="BD11" s="87" t="s">
        <v>988</v>
      </c>
    </row>
    <row r="12" spans="1:61" x14ac:dyDescent="0.2">
      <c r="C12" s="87" t="s">
        <v>1743</v>
      </c>
      <c r="D12" s="87" t="s">
        <v>1642</v>
      </c>
      <c r="H12" s="87" t="s">
        <v>110</v>
      </c>
      <c r="AI12" s="87" t="s">
        <v>110</v>
      </c>
      <c r="BD12" s="87" t="s">
        <v>989</v>
      </c>
    </row>
    <row r="13" spans="1:61" x14ac:dyDescent="0.2">
      <c r="D13" s="87" t="s">
        <v>110</v>
      </c>
      <c r="BD13" s="87" t="s">
        <v>990</v>
      </c>
    </row>
    <row r="14" spans="1:61" x14ac:dyDescent="0.2">
      <c r="BD14" s="87" t="s">
        <v>110</v>
      </c>
    </row>
    <row r="15" spans="1:61" x14ac:dyDescent="0.2">
      <c r="BD15" s="87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3133-32F8-4460-A55B-8644B54CBE5E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585</v>
      </c>
      <c r="D4" s="95">
        <f>SUM(DatosViolenciaGénero!D63:D69)</f>
        <v>262</v>
      </c>
    </row>
    <row r="5" spans="2:4" x14ac:dyDescent="0.2">
      <c r="B5" s="94" t="s">
        <v>1620</v>
      </c>
      <c r="C5" s="95">
        <f>SUM(DatosViolenciaGénero!C70:C73)</f>
        <v>108</v>
      </c>
      <c r="D5" s="95">
        <f>SUM(DatosViolenciaGénero!D70:D73)</f>
        <v>137</v>
      </c>
    </row>
    <row r="6" spans="2:4" ht="12.75" customHeight="1" x14ac:dyDescent="0.2">
      <c r="B6" s="94" t="s">
        <v>1666</v>
      </c>
      <c r="C6" s="95">
        <f>DatosViolenciaGénero!C74</f>
        <v>0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13</v>
      </c>
      <c r="D7" s="95">
        <f>SUM(DatosViolenciaGénero!D75:D77)</f>
        <v>8</v>
      </c>
    </row>
    <row r="8" spans="2:4" ht="12.75" customHeight="1" x14ac:dyDescent="0.2">
      <c r="B8" s="94" t="s">
        <v>1668</v>
      </c>
      <c r="C8" s="95">
        <f>DatosViolenciaGénero!C81</f>
        <v>0</v>
      </c>
      <c r="D8" s="95">
        <f>DatosViolenciaGénero!D81</f>
        <v>0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184</v>
      </c>
      <c r="D10" s="95">
        <f>SUM(DatosViolenciaGénero!D79:D80)</f>
        <v>86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6" t="s">
        <v>1672</v>
      </c>
      <c r="C15" s="97">
        <f>DatosViolenciaGénero!C38</f>
        <v>38</v>
      </c>
    </row>
    <row r="16" spans="2:4" ht="13.5" thickBot="1" x14ac:dyDescent="0.25">
      <c r="B16" s="98" t="s">
        <v>1673</v>
      </c>
      <c r="C16" s="99">
        <f>DatosViolenciaGénero!C39</f>
        <v>208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6CDC-FFDA-4CC9-AE42-7F1948CF92B5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353</v>
      </c>
      <c r="D4" s="95">
        <f>SUM(DatosViolenciaDoméstica!D48:D54)</f>
        <v>81</v>
      </c>
    </row>
    <row r="5" spans="2:4" x14ac:dyDescent="0.2">
      <c r="B5" s="94" t="s">
        <v>1620</v>
      </c>
      <c r="C5" s="95">
        <f>SUM(DatosViolenciaDoméstica!C55:C58)</f>
        <v>94</v>
      </c>
      <c r="D5" s="95">
        <f>SUM(DatosViolenciaDoméstica!D55:D58)</f>
        <v>12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13</v>
      </c>
      <c r="D7" s="95">
        <f>SUM(DatosViolenciaDoméstica!D60:D62)</f>
        <v>2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42</v>
      </c>
      <c r="D10" s="95">
        <f>SUM(DatosViolenciaDoméstica!D64:D65)</f>
        <v>11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6" t="s">
        <v>1672</v>
      </c>
      <c r="C15" s="97">
        <f>DatosViolenciaDoméstica!C33</f>
        <v>23</v>
      </c>
    </row>
    <row r="16" spans="2:4" ht="13.5" thickBot="1" x14ac:dyDescent="0.25">
      <c r="B16" s="98" t="s">
        <v>1673</v>
      </c>
      <c r="C16" s="99">
        <f>DatosViolenciaDoméstica!C34</f>
        <v>62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2BDA-C734-40D5-AA03-93F868276D64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4" t="s">
        <v>1655</v>
      </c>
      <c r="C3" s="214"/>
    </row>
    <row r="4" spans="2:3" x14ac:dyDescent="0.2">
      <c r="B4" s="88" t="s">
        <v>1656</v>
      </c>
      <c r="C4" s="89">
        <f>DatosMenores!C69</f>
        <v>75</v>
      </c>
    </row>
    <row r="5" spans="2:3" x14ac:dyDescent="0.2">
      <c r="B5" s="88" t="s">
        <v>1657</v>
      </c>
      <c r="C5" s="90">
        <f>DatosMenores!C70</f>
        <v>70</v>
      </c>
    </row>
    <row r="6" spans="2:3" x14ac:dyDescent="0.2">
      <c r="B6" s="88" t="s">
        <v>1658</v>
      </c>
      <c r="C6" s="90">
        <f>DatosMenores!C71</f>
        <v>33</v>
      </c>
    </row>
    <row r="7" spans="2:3" ht="25.5" x14ac:dyDescent="0.2">
      <c r="B7" s="88" t="s">
        <v>1659</v>
      </c>
      <c r="C7" s="90">
        <f>DatosMenores!C74</f>
        <v>0</v>
      </c>
    </row>
    <row r="8" spans="2:3" ht="25.5" x14ac:dyDescent="0.2">
      <c r="B8" s="88" t="s">
        <v>1040</v>
      </c>
      <c r="C8" s="90">
        <f>DatosMenores!C75</f>
        <v>5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1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28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16AC7-C356-4947-81BC-F03B841DFCF5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5" t="s">
        <v>1618</v>
      </c>
      <c r="C11" s="215"/>
      <c r="D11" s="72">
        <f>DatosDelitos!C5+DatosDelitos!C13-DatosDelitos!C17</f>
        <v>680</v>
      </c>
      <c r="E11" s="73">
        <f>DatosDelitos!H5+DatosDelitos!H13-DatosDelitos!H17</f>
        <v>198</v>
      </c>
      <c r="F11" s="73">
        <f>DatosDelitos!I5+DatosDelitos!I13-DatosDelitos!I17</f>
        <v>161</v>
      </c>
      <c r="G11" s="73">
        <f>DatosDelitos!J5+DatosDelitos!J13-DatosDelitos!J17</f>
        <v>4</v>
      </c>
      <c r="H11" s="74">
        <f>DatosDelitos!K5+DatosDelitos!K13-DatosDelitos!K17</f>
        <v>2</v>
      </c>
      <c r="I11" s="74">
        <f>DatosDelitos!L5+DatosDelitos!L13-DatosDelitos!L17</f>
        <v>3</v>
      </c>
      <c r="J11" s="74">
        <f>DatosDelitos!M5+DatosDelitos!M13-DatosDelitos!M17</f>
        <v>0</v>
      </c>
      <c r="K11" s="74">
        <f>DatosDelitos!O5+DatosDelitos!O13-DatosDelitos!O17</f>
        <v>0</v>
      </c>
      <c r="L11" s="75">
        <f>DatosDelitos!P5+DatosDelitos!P13-DatosDelitos!P17</f>
        <v>503</v>
      </c>
    </row>
    <row r="12" spans="2:13" ht="13.15" customHeight="1" x14ac:dyDescent="0.2">
      <c r="B12" s="216" t="s">
        <v>310</v>
      </c>
      <c r="C12" s="216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6" t="s">
        <v>367</v>
      </c>
      <c r="C13" s="216"/>
      <c r="D13" s="76">
        <f>DatosDelitos!C20</f>
        <v>0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6" t="s">
        <v>372</v>
      </c>
      <c r="C14" s="216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6" t="s">
        <v>1619</v>
      </c>
      <c r="C15" s="216"/>
      <c r="D15" s="76">
        <f>DatosDelitos!C17+DatosDelitos!C44</f>
        <v>494</v>
      </c>
      <c r="E15" s="77">
        <f>DatosDelitos!H17+DatosDelitos!H44</f>
        <v>186</v>
      </c>
      <c r="F15" s="77">
        <f>DatosDelitos!I16+DatosDelitos!I44</f>
        <v>38</v>
      </c>
      <c r="G15" s="77">
        <f>DatosDelitos!J17+DatosDelitos!J44</f>
        <v>1</v>
      </c>
      <c r="H15" s="77">
        <f>DatosDelitos!K17+DatosDelitos!K44</f>
        <v>1</v>
      </c>
      <c r="I15" s="77">
        <f>DatosDelitos!L17+DatosDelitos!L44</f>
        <v>0</v>
      </c>
      <c r="J15" s="77">
        <f>DatosDelitos!M17+DatosDelitos!M44</f>
        <v>0</v>
      </c>
      <c r="K15" s="77">
        <f>DatosDelitos!O17+DatosDelitos!O44</f>
        <v>0</v>
      </c>
      <c r="L15" s="78">
        <f>DatosDelitos!P17+DatosDelitos!P44</f>
        <v>176</v>
      </c>
    </row>
    <row r="16" spans="2:13" ht="13.15" customHeight="1" x14ac:dyDescent="0.2">
      <c r="B16" s="216" t="s">
        <v>1620</v>
      </c>
      <c r="C16" s="216"/>
      <c r="D16" s="76">
        <f>DatosDelitos!C30</f>
        <v>358</v>
      </c>
      <c r="E16" s="77">
        <f>DatosDelitos!H30</f>
        <v>95</v>
      </c>
      <c r="F16" s="77">
        <f>DatosDelitos!I30</f>
        <v>120</v>
      </c>
      <c r="G16" s="77">
        <f>DatosDelitos!J30</f>
        <v>2</v>
      </c>
      <c r="H16" s="77">
        <f>DatosDelitos!K30</f>
        <v>1</v>
      </c>
      <c r="I16" s="77">
        <f>DatosDelitos!L30</f>
        <v>1</v>
      </c>
      <c r="J16" s="77">
        <f>DatosDelitos!M30</f>
        <v>0</v>
      </c>
      <c r="K16" s="77">
        <f>DatosDelitos!O30</f>
        <v>0</v>
      </c>
      <c r="L16" s="78">
        <f>DatosDelitos!P30</f>
        <v>401</v>
      </c>
    </row>
    <row r="17" spans="2:12" ht="13.15" customHeight="1" x14ac:dyDescent="0.2">
      <c r="B17" s="217" t="s">
        <v>1621</v>
      </c>
      <c r="C17" s="217"/>
      <c r="D17" s="76">
        <f>DatosDelitos!C42-DatosDelitos!C44</f>
        <v>0</v>
      </c>
      <c r="E17" s="77">
        <f>DatosDelitos!H42-DatosDelitos!H44</f>
        <v>0</v>
      </c>
      <c r="F17" s="77">
        <f>DatosDelitos!I42-DatosDelitos!I44</f>
        <v>0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1</v>
      </c>
    </row>
    <row r="18" spans="2:12" ht="13.15" customHeight="1" x14ac:dyDescent="0.2">
      <c r="B18" s="216" t="s">
        <v>1622</v>
      </c>
      <c r="C18" s="216"/>
      <c r="D18" s="76">
        <f>DatosDelitos!C50</f>
        <v>114</v>
      </c>
      <c r="E18" s="77">
        <f>DatosDelitos!H50</f>
        <v>19</v>
      </c>
      <c r="F18" s="77">
        <f>DatosDelitos!I50</f>
        <v>18</v>
      </c>
      <c r="G18" s="77">
        <f>DatosDelitos!J50</f>
        <v>13</v>
      </c>
      <c r="H18" s="77">
        <f>DatosDelitos!K50</f>
        <v>40</v>
      </c>
      <c r="I18" s="77">
        <f>DatosDelitos!L50</f>
        <v>0</v>
      </c>
      <c r="J18" s="77">
        <f>DatosDelitos!M50</f>
        <v>0</v>
      </c>
      <c r="K18" s="77">
        <f>DatosDelitos!O50</f>
        <v>0</v>
      </c>
      <c r="L18" s="78">
        <f>DatosDelitos!P50</f>
        <v>46</v>
      </c>
    </row>
    <row r="19" spans="2:12" ht="13.15" customHeight="1" x14ac:dyDescent="0.2">
      <c r="B19" s="216" t="s">
        <v>1623</v>
      </c>
      <c r="C19" s="216"/>
      <c r="D19" s="76">
        <f>DatosDelitos!C72</f>
        <v>2</v>
      </c>
      <c r="E19" s="77">
        <f>DatosDelitos!H72</f>
        <v>0</v>
      </c>
      <c r="F19" s="77">
        <f>DatosDelitos!I72</f>
        <v>0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1</v>
      </c>
    </row>
    <row r="20" spans="2:12" ht="27" customHeight="1" x14ac:dyDescent="0.2">
      <c r="B20" s="216" t="s">
        <v>1624</v>
      </c>
      <c r="C20" s="216"/>
      <c r="D20" s="76">
        <f>DatosDelitos!C74</f>
        <v>36</v>
      </c>
      <c r="E20" s="77">
        <f>DatosDelitos!H74</f>
        <v>3</v>
      </c>
      <c r="F20" s="77">
        <f>DatosDelitos!I74</f>
        <v>224</v>
      </c>
      <c r="G20" s="77">
        <f>DatosDelitos!J74</f>
        <v>0</v>
      </c>
      <c r="H20" s="77">
        <f>DatosDelitos!K74</f>
        <v>0</v>
      </c>
      <c r="I20" s="77">
        <f>DatosDelitos!L74</f>
        <v>0</v>
      </c>
      <c r="J20" s="77">
        <f>DatosDelitos!M74</f>
        <v>0</v>
      </c>
      <c r="K20" s="77">
        <f>DatosDelitos!O74</f>
        <v>0</v>
      </c>
      <c r="L20" s="78">
        <f>DatosDelitos!P74</f>
        <v>6</v>
      </c>
    </row>
    <row r="21" spans="2:12" ht="13.15" customHeight="1" x14ac:dyDescent="0.2">
      <c r="B21" s="217" t="s">
        <v>1625</v>
      </c>
      <c r="C21" s="217"/>
      <c r="D21" s="76">
        <f>DatosDelitos!C82</f>
        <v>81</v>
      </c>
      <c r="E21" s="77">
        <f>DatosDelitos!H82</f>
        <v>10</v>
      </c>
      <c r="F21" s="77">
        <f>DatosDelitos!I82</f>
        <v>4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18</v>
      </c>
    </row>
    <row r="22" spans="2:12" ht="13.15" customHeight="1" x14ac:dyDescent="0.2">
      <c r="B22" s="216" t="s">
        <v>1626</v>
      </c>
      <c r="C22" s="216"/>
      <c r="D22" s="76">
        <f>DatosDelitos!C85</f>
        <v>66</v>
      </c>
      <c r="E22" s="77">
        <f>DatosDelitos!H85</f>
        <v>19</v>
      </c>
      <c r="F22" s="77">
        <f>DatosDelitos!I85</f>
        <v>13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24</v>
      </c>
    </row>
    <row r="23" spans="2:12" ht="13.15" customHeight="1" x14ac:dyDescent="0.2">
      <c r="B23" s="216" t="s">
        <v>995</v>
      </c>
      <c r="C23" s="216"/>
      <c r="D23" s="76">
        <f>DatosDelitos!C97</f>
        <v>1963</v>
      </c>
      <c r="E23" s="77">
        <f>DatosDelitos!H97</f>
        <v>386</v>
      </c>
      <c r="F23" s="77">
        <f>DatosDelitos!I97</f>
        <v>348</v>
      </c>
      <c r="G23" s="77">
        <f>DatosDelitos!J97</f>
        <v>2</v>
      </c>
      <c r="H23" s="77">
        <f>DatosDelitos!K97</f>
        <v>0</v>
      </c>
      <c r="I23" s="77">
        <f>DatosDelitos!L97</f>
        <v>1</v>
      </c>
      <c r="J23" s="77">
        <f>DatosDelitos!M97</f>
        <v>0</v>
      </c>
      <c r="K23" s="77">
        <f>DatosDelitos!O97</f>
        <v>0</v>
      </c>
      <c r="L23" s="78">
        <f>DatosDelitos!P97</f>
        <v>1396</v>
      </c>
    </row>
    <row r="24" spans="2:12" ht="27" customHeight="1" x14ac:dyDescent="0.2">
      <c r="B24" s="216" t="s">
        <v>1627</v>
      </c>
      <c r="C24" s="216"/>
      <c r="D24" s="76">
        <f>DatosDelitos!C131</f>
        <v>3</v>
      </c>
      <c r="E24" s="77">
        <f>DatosDelitos!H131</f>
        <v>1</v>
      </c>
      <c r="F24" s="77">
        <f>DatosDelitos!I131</f>
        <v>0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4</v>
      </c>
    </row>
    <row r="25" spans="2:12" ht="13.15" customHeight="1" x14ac:dyDescent="0.2">
      <c r="B25" s="216" t="s">
        <v>1628</v>
      </c>
      <c r="C25" s="216"/>
      <c r="D25" s="76">
        <f>DatosDelitos!C137</f>
        <v>2</v>
      </c>
      <c r="E25" s="77">
        <f>DatosDelitos!H137</f>
        <v>0</v>
      </c>
      <c r="F25" s="77">
        <f>DatosDelitos!I137</f>
        <v>4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0</v>
      </c>
    </row>
    <row r="26" spans="2:12" ht="13.15" customHeight="1" x14ac:dyDescent="0.2">
      <c r="B26" s="217" t="s">
        <v>1629</v>
      </c>
      <c r="C26" s="217"/>
      <c r="D26" s="76">
        <f>DatosDelitos!C144</f>
        <v>0</v>
      </c>
      <c r="E26" s="77">
        <f>DatosDelitos!H144</f>
        <v>0</v>
      </c>
      <c r="F26" s="77">
        <f>DatosDelitos!I144</f>
        <v>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0</v>
      </c>
    </row>
    <row r="27" spans="2:12" ht="38.25" customHeight="1" x14ac:dyDescent="0.2">
      <c r="B27" s="216" t="s">
        <v>1630</v>
      </c>
      <c r="C27" s="216"/>
      <c r="D27" s="76">
        <f>DatosDelitos!C147</f>
        <v>28</v>
      </c>
      <c r="E27" s="77">
        <f>DatosDelitos!H147</f>
        <v>6</v>
      </c>
      <c r="F27" s="77">
        <f>DatosDelitos!I147</f>
        <v>4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0</v>
      </c>
    </row>
    <row r="28" spans="2:12" ht="13.15" customHeight="1" x14ac:dyDescent="0.2">
      <c r="B28" s="216" t="s">
        <v>1631</v>
      </c>
      <c r="C28" s="216"/>
      <c r="D28" s="76">
        <f>DatosDelitos!C156+SUM(DatosDelitos!C167:C172)</f>
        <v>3</v>
      </c>
      <c r="E28" s="77">
        <f>DatosDelitos!H156+SUM(DatosDelitos!H167:H172)</f>
        <v>2</v>
      </c>
      <c r="F28" s="77">
        <f>DatosDelitos!I156+SUM(DatosDelitos!I167:I172)</f>
        <v>1</v>
      </c>
      <c r="G28" s="77">
        <f>DatosDelitos!J156+SUM(DatosDelitos!J167:J172)</f>
        <v>0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0</v>
      </c>
      <c r="L28" s="77">
        <f>DatosDelitos!P156+SUM(DatosDelitos!P167:Q172)</f>
        <v>7</v>
      </c>
    </row>
    <row r="29" spans="2:12" ht="13.15" customHeight="1" x14ac:dyDescent="0.2">
      <c r="B29" s="216" t="s">
        <v>1632</v>
      </c>
      <c r="C29" s="216"/>
      <c r="D29" s="76">
        <f>SUM(DatosDelitos!C173:C177)</f>
        <v>164</v>
      </c>
      <c r="E29" s="77">
        <f>SUM(DatosDelitos!H173:H177)</f>
        <v>70</v>
      </c>
      <c r="F29" s="77">
        <f>SUM(DatosDelitos!I173:I177)</f>
        <v>59</v>
      </c>
      <c r="G29" s="77">
        <f>SUM(DatosDelitos!J173:J177)</f>
        <v>1</v>
      </c>
      <c r="H29" s="77">
        <f>SUM(DatosDelitos!K173:K177)</f>
        <v>2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0</v>
      </c>
      <c r="L29" s="77">
        <f>SUM(DatosDelitos!P173:P177)</f>
        <v>52</v>
      </c>
    </row>
    <row r="30" spans="2:12" ht="13.15" customHeight="1" x14ac:dyDescent="0.2">
      <c r="B30" s="216" t="s">
        <v>1633</v>
      </c>
      <c r="C30" s="216"/>
      <c r="D30" s="76">
        <f>DatosDelitos!C178</f>
        <v>163</v>
      </c>
      <c r="E30" s="77">
        <f>DatosDelitos!H178</f>
        <v>54</v>
      </c>
      <c r="F30" s="77">
        <f>DatosDelitos!I178</f>
        <v>35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0</v>
      </c>
      <c r="L30" s="77">
        <f>DatosDelitos!P178</f>
        <v>577</v>
      </c>
    </row>
    <row r="31" spans="2:12" ht="13.15" customHeight="1" x14ac:dyDescent="0.2">
      <c r="B31" s="216" t="s">
        <v>1634</v>
      </c>
      <c r="C31" s="216"/>
      <c r="D31" s="76">
        <f>DatosDelitos!C186</f>
        <v>121</v>
      </c>
      <c r="E31" s="77">
        <f>DatosDelitos!H186</f>
        <v>23</v>
      </c>
      <c r="F31" s="77">
        <f>DatosDelitos!I186</f>
        <v>18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38</v>
      </c>
    </row>
    <row r="32" spans="2:12" ht="13.15" customHeight="1" x14ac:dyDescent="0.2">
      <c r="B32" s="216" t="s">
        <v>1635</v>
      </c>
      <c r="C32" s="216"/>
      <c r="D32" s="76">
        <f>DatosDelitos!C201</f>
        <v>31</v>
      </c>
      <c r="E32" s="77">
        <f>DatosDelitos!H201</f>
        <v>10</v>
      </c>
      <c r="F32" s="77">
        <f>DatosDelitos!I201</f>
        <v>5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0</v>
      </c>
      <c r="K32" s="77">
        <f>DatosDelitos!O201</f>
        <v>0</v>
      </c>
      <c r="L32" s="77">
        <f>DatosDelitos!P201</f>
        <v>21</v>
      </c>
    </row>
    <row r="33" spans="2:13" ht="13.15" customHeight="1" x14ac:dyDescent="0.2">
      <c r="B33" s="216" t="s">
        <v>1636</v>
      </c>
      <c r="C33" s="216"/>
      <c r="D33" s="76">
        <f>DatosDelitos!C223</f>
        <v>341</v>
      </c>
      <c r="E33" s="77">
        <f>DatosDelitos!H223</f>
        <v>97</v>
      </c>
      <c r="F33" s="77">
        <f>DatosDelitos!I223</f>
        <v>80</v>
      </c>
      <c r="G33" s="77">
        <f>DatosDelitos!J223</f>
        <v>3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0</v>
      </c>
      <c r="L33" s="77">
        <f>DatosDelitos!P223</f>
        <v>147</v>
      </c>
    </row>
    <row r="34" spans="2:13" ht="13.15" customHeight="1" x14ac:dyDescent="0.2">
      <c r="B34" s="216" t="s">
        <v>1637</v>
      </c>
      <c r="C34" s="216"/>
      <c r="D34" s="76">
        <f>DatosDelitos!C244</f>
        <v>2</v>
      </c>
      <c r="E34" s="77">
        <f>DatosDelitos!H244</f>
        <v>1</v>
      </c>
      <c r="F34" s="77">
        <f>DatosDelitos!I244</f>
        <v>4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0</v>
      </c>
    </row>
    <row r="35" spans="2:13" ht="13.15" customHeight="1" x14ac:dyDescent="0.2">
      <c r="B35" s="216" t="s">
        <v>1638</v>
      </c>
      <c r="C35" s="216"/>
      <c r="D35" s="76">
        <f>DatosDelitos!C271</f>
        <v>269</v>
      </c>
      <c r="E35" s="77">
        <f>DatosDelitos!H271</f>
        <v>176</v>
      </c>
      <c r="F35" s="77">
        <f>DatosDelitos!I271</f>
        <v>183</v>
      </c>
      <c r="G35" s="77">
        <f>DatosDelitos!J271</f>
        <v>1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0</v>
      </c>
      <c r="L35" s="77">
        <f>DatosDelitos!P271</f>
        <v>148</v>
      </c>
    </row>
    <row r="36" spans="2:13" ht="38.25" customHeight="1" x14ac:dyDescent="0.2">
      <c r="B36" s="216" t="s">
        <v>1639</v>
      </c>
      <c r="C36" s="216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6" t="s">
        <v>1640</v>
      </c>
      <c r="C37" s="216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6" t="s">
        <v>1641</v>
      </c>
      <c r="C38" s="216"/>
      <c r="D38" s="76">
        <f>DatosDelitos!C312+DatosDelitos!C318+DatosDelitos!C320</f>
        <v>0</v>
      </c>
      <c r="E38" s="77">
        <f>DatosDelitos!H312+DatosDelitos!H318+DatosDelitos!H320</f>
        <v>0</v>
      </c>
      <c r="F38" s="77">
        <f>DatosDelitos!I312+DatosDelitos!I318+DatosDelitos!I320</f>
        <v>0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0</v>
      </c>
    </row>
    <row r="39" spans="2:13" ht="13.15" customHeight="1" x14ac:dyDescent="0.2">
      <c r="B39" s="216" t="s">
        <v>1642</v>
      </c>
      <c r="C39" s="216"/>
      <c r="D39" s="76">
        <f>DatosDelitos!C323</f>
        <v>727</v>
      </c>
      <c r="E39" s="77">
        <f>DatosDelitos!H323</f>
        <v>57</v>
      </c>
      <c r="F39" s="77">
        <f>DatosDelitos!I323</f>
        <v>4</v>
      </c>
      <c r="G39" s="77">
        <f>DatosDelitos!J323</f>
        <v>7</v>
      </c>
      <c r="H39" s="77">
        <f>DatosDelitos!K323</f>
        <v>0</v>
      </c>
      <c r="I39" s="77">
        <f>DatosDelitos!L323</f>
        <v>1</v>
      </c>
      <c r="J39" s="77">
        <f>DatosDelitos!M323</f>
        <v>0</v>
      </c>
      <c r="K39" s="77">
        <f>DatosDelitos!O323</f>
        <v>0</v>
      </c>
      <c r="L39" s="77">
        <f>DatosDelitos!P323</f>
        <v>37</v>
      </c>
    </row>
    <row r="40" spans="2:13" ht="13.15" customHeight="1" x14ac:dyDescent="0.2">
      <c r="B40" s="216" t="s">
        <v>1643</v>
      </c>
      <c r="C40" s="216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6" t="s">
        <v>972</v>
      </c>
      <c r="C41" s="216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6" t="s">
        <v>1644</v>
      </c>
      <c r="C42" s="216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5648</v>
      </c>
      <c r="E43" s="79">
        <f t="shared" ref="E43:L43" si="0">SUM(E11:E42)</f>
        <v>1413</v>
      </c>
      <c r="F43" s="79">
        <f t="shared" si="0"/>
        <v>1323</v>
      </c>
      <c r="G43" s="79">
        <f t="shared" si="0"/>
        <v>34</v>
      </c>
      <c r="H43" s="79">
        <f t="shared" si="0"/>
        <v>46</v>
      </c>
      <c r="I43" s="79">
        <f t="shared" si="0"/>
        <v>6</v>
      </c>
      <c r="J43" s="79">
        <f t="shared" si="0"/>
        <v>0</v>
      </c>
      <c r="K43" s="79">
        <f t="shared" si="0"/>
        <v>0</v>
      </c>
      <c r="L43" s="79">
        <f t="shared" si="0"/>
        <v>3603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8" t="s">
        <v>1646</v>
      </c>
      <c r="C49" s="218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8" t="s">
        <v>1647</v>
      </c>
      <c r="C50" s="218"/>
      <c r="D50" s="82">
        <f>DatosDelitos!F13-DatosDelitos!F17</f>
        <v>62</v>
      </c>
      <c r="E50" s="82">
        <f>DatosDelitos!G13-DatosDelitos!G17</f>
        <v>31</v>
      </c>
    </row>
    <row r="51" spans="2:5" ht="13.15" customHeight="1" x14ac:dyDescent="0.25">
      <c r="B51" s="218" t="s">
        <v>310</v>
      </c>
      <c r="C51" s="218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8" t="s">
        <v>367</v>
      </c>
      <c r="C52" s="218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8" t="s">
        <v>372</v>
      </c>
      <c r="C53" s="218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8" t="s">
        <v>1619</v>
      </c>
      <c r="C54" s="218"/>
      <c r="D54" s="82">
        <f>DatosDelitos!F17+DatosDelitos!F44</f>
        <v>199</v>
      </c>
      <c r="E54" s="82">
        <f>DatosDelitos!G17+DatosDelitos!G44</f>
        <v>131</v>
      </c>
    </row>
    <row r="55" spans="2:5" ht="13.15" customHeight="1" x14ac:dyDescent="0.25">
      <c r="B55" s="218" t="s">
        <v>1620</v>
      </c>
      <c r="C55" s="218"/>
      <c r="D55" s="82">
        <f>DatosDelitos!F30</f>
        <v>48</v>
      </c>
      <c r="E55" s="82">
        <f>DatosDelitos!G30</f>
        <v>79</v>
      </c>
    </row>
    <row r="56" spans="2:5" ht="13.15" customHeight="1" x14ac:dyDescent="0.25">
      <c r="B56" s="218" t="s">
        <v>1621</v>
      </c>
      <c r="C56" s="218"/>
      <c r="D56" s="82">
        <f>DatosDelitos!F42-DatosDelitos!F44</f>
        <v>0</v>
      </c>
      <c r="E56" s="82">
        <f>DatosDelitos!G42-DatosDelitos!G44</f>
        <v>0</v>
      </c>
    </row>
    <row r="57" spans="2:5" ht="13.15" customHeight="1" x14ac:dyDescent="0.25">
      <c r="B57" s="218" t="s">
        <v>1622</v>
      </c>
      <c r="C57" s="218"/>
      <c r="D57" s="82">
        <f>DatosDelitos!F50</f>
        <v>15</v>
      </c>
      <c r="E57" s="82">
        <f>DatosDelitos!G50</f>
        <v>11</v>
      </c>
    </row>
    <row r="58" spans="2:5" ht="13.15" customHeight="1" x14ac:dyDescent="0.25">
      <c r="B58" s="218" t="s">
        <v>1623</v>
      </c>
      <c r="C58" s="218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8" t="s">
        <v>1648</v>
      </c>
      <c r="C59" s="218"/>
      <c r="D59" s="82">
        <f>DatosDelitos!F74</f>
        <v>0</v>
      </c>
      <c r="E59" s="82">
        <f>DatosDelitos!G74</f>
        <v>0</v>
      </c>
    </row>
    <row r="60" spans="2:5" ht="13.15" customHeight="1" x14ac:dyDescent="0.25">
      <c r="B60" s="218" t="s">
        <v>1625</v>
      </c>
      <c r="C60" s="218"/>
      <c r="D60" s="82">
        <f>DatosDelitos!F82</f>
        <v>7</v>
      </c>
      <c r="E60" s="82">
        <f>DatosDelitos!G82</f>
        <v>0</v>
      </c>
    </row>
    <row r="61" spans="2:5" ht="13.15" customHeight="1" x14ac:dyDescent="0.25">
      <c r="B61" s="218" t="s">
        <v>1626</v>
      </c>
      <c r="C61" s="218"/>
      <c r="D61" s="82">
        <f>DatosDelitos!F85</f>
        <v>0</v>
      </c>
      <c r="E61" s="82">
        <f>DatosDelitos!G85</f>
        <v>1</v>
      </c>
    </row>
    <row r="62" spans="2:5" ht="13.15" customHeight="1" x14ac:dyDescent="0.25">
      <c r="B62" s="218" t="s">
        <v>995</v>
      </c>
      <c r="C62" s="218"/>
      <c r="D62" s="82">
        <f>DatosDelitos!F97</f>
        <v>69</v>
      </c>
      <c r="E62" s="82">
        <f>DatosDelitos!G97</f>
        <v>46</v>
      </c>
    </row>
    <row r="63" spans="2:5" ht="27" customHeight="1" x14ac:dyDescent="0.25">
      <c r="B63" s="218" t="s">
        <v>1649</v>
      </c>
      <c r="C63" s="218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8" t="s">
        <v>1628</v>
      </c>
      <c r="C64" s="218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8" t="s">
        <v>1629</v>
      </c>
      <c r="C65" s="218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8" t="s">
        <v>1630</v>
      </c>
      <c r="C66" s="218"/>
      <c r="D66" s="82">
        <f>DatosDelitos!F147</f>
        <v>3</v>
      </c>
      <c r="E66" s="82">
        <f>DatosDelitos!G147</f>
        <v>1</v>
      </c>
    </row>
    <row r="67" spans="2:5" ht="13.15" customHeight="1" x14ac:dyDescent="0.25">
      <c r="B67" s="218" t="s">
        <v>1631</v>
      </c>
      <c r="C67" s="218"/>
      <c r="D67" s="82">
        <f>DatosDelitos!F156+SUM(DatosDelitos!F167:G172)</f>
        <v>0</v>
      </c>
      <c r="E67" s="82">
        <f>DatosDelitos!G156+SUM(DatosDelitos!G167:H172)</f>
        <v>1</v>
      </c>
    </row>
    <row r="68" spans="2:5" ht="13.15" customHeight="1" x14ac:dyDescent="0.25">
      <c r="B68" s="218" t="s">
        <v>1632</v>
      </c>
      <c r="C68" s="218"/>
      <c r="D68" s="82">
        <f>SUM(DatosDelitos!F173:G177)</f>
        <v>5</v>
      </c>
      <c r="E68" s="82">
        <f>SUM(DatosDelitos!G173:H177)</f>
        <v>72</v>
      </c>
    </row>
    <row r="69" spans="2:5" ht="13.15" customHeight="1" x14ac:dyDescent="0.25">
      <c r="B69" s="218" t="s">
        <v>1633</v>
      </c>
      <c r="C69" s="218"/>
      <c r="D69" s="82">
        <f>DatosDelitos!F178</f>
        <v>612</v>
      </c>
      <c r="E69" s="82">
        <f>DatosDelitos!G178</f>
        <v>505</v>
      </c>
    </row>
    <row r="70" spans="2:5" ht="13.15" customHeight="1" x14ac:dyDescent="0.25">
      <c r="B70" s="218" t="s">
        <v>1634</v>
      </c>
      <c r="C70" s="218"/>
      <c r="D70" s="82">
        <f>DatosDelitos!F186</f>
        <v>6</v>
      </c>
      <c r="E70" s="82">
        <f>DatosDelitos!G186</f>
        <v>10</v>
      </c>
    </row>
    <row r="71" spans="2:5" ht="13.15" customHeight="1" x14ac:dyDescent="0.25">
      <c r="B71" s="218" t="s">
        <v>1635</v>
      </c>
      <c r="C71" s="218"/>
      <c r="D71" s="82">
        <f>DatosDelitos!F201</f>
        <v>5</v>
      </c>
      <c r="E71" s="82">
        <f>DatosDelitos!G201</f>
        <v>4</v>
      </c>
    </row>
    <row r="72" spans="2:5" ht="13.15" customHeight="1" x14ac:dyDescent="0.25">
      <c r="B72" s="218" t="s">
        <v>1636</v>
      </c>
      <c r="C72" s="218"/>
      <c r="D72" s="82">
        <f>DatosDelitos!F223</f>
        <v>84</v>
      </c>
      <c r="E72" s="82">
        <f>DatosDelitos!G223</f>
        <v>70</v>
      </c>
    </row>
    <row r="73" spans="2:5" ht="13.15" customHeight="1" x14ac:dyDescent="0.25">
      <c r="B73" s="218" t="s">
        <v>1637</v>
      </c>
      <c r="C73" s="218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8" t="s">
        <v>1638</v>
      </c>
      <c r="C74" s="218"/>
      <c r="D74" s="82">
        <f>DatosDelitos!F271</f>
        <v>28</v>
      </c>
      <c r="E74" s="82">
        <f>DatosDelitos!G271</f>
        <v>23</v>
      </c>
    </row>
    <row r="75" spans="2:5" ht="38.25" customHeight="1" x14ac:dyDescent="0.25">
      <c r="B75" s="218" t="s">
        <v>1639</v>
      </c>
      <c r="C75" s="218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8" t="s">
        <v>1640</v>
      </c>
      <c r="C76" s="218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8" t="s">
        <v>1641</v>
      </c>
      <c r="C77" s="218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2">
        <f>DatosDelitos!F323</f>
        <v>11</v>
      </c>
      <c r="E78" s="82">
        <f>DatosDelitos!G323</f>
        <v>13</v>
      </c>
    </row>
    <row r="79" spans="2:5" ht="15" customHeight="1" x14ac:dyDescent="0.25">
      <c r="B79" s="220" t="s">
        <v>1643</v>
      </c>
      <c r="C79" s="220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0" t="s">
        <v>972</v>
      </c>
      <c r="C80" s="220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0" t="s">
        <v>1644</v>
      </c>
      <c r="C81" s="220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0" t="s">
        <v>1650</v>
      </c>
      <c r="C82" s="220"/>
      <c r="D82" s="82">
        <f>SUM(D49:D81)</f>
        <v>1154</v>
      </c>
      <c r="E82" s="82">
        <f>SUM(E49:E81)</f>
        <v>998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8" t="s">
        <v>1618</v>
      </c>
      <c r="C87" s="218"/>
      <c r="D87" s="82">
        <f>DatosDelitos!N5+DatosDelitos!N13-DatosDelitos!N17</f>
        <v>0</v>
      </c>
    </row>
    <row r="88" spans="2:13" ht="13.15" customHeight="1" x14ac:dyDescent="0.25">
      <c r="B88" s="218" t="s">
        <v>310</v>
      </c>
      <c r="C88" s="218"/>
      <c r="D88" s="82">
        <f>DatosDelitos!N10</f>
        <v>0</v>
      </c>
    </row>
    <row r="89" spans="2:13" ht="13.15" customHeight="1" x14ac:dyDescent="0.25">
      <c r="B89" s="218" t="s">
        <v>367</v>
      </c>
      <c r="C89" s="218"/>
      <c r="D89" s="82">
        <f>DatosDelitos!N20</f>
        <v>0</v>
      </c>
    </row>
    <row r="90" spans="2:13" ht="13.15" customHeight="1" x14ac:dyDescent="0.25">
      <c r="B90" s="218" t="s">
        <v>372</v>
      </c>
      <c r="C90" s="218"/>
      <c r="D90" s="82">
        <f>DatosDelitos!N23</f>
        <v>0</v>
      </c>
    </row>
    <row r="91" spans="2:13" ht="13.15" customHeight="1" x14ac:dyDescent="0.25">
      <c r="B91" s="218" t="s">
        <v>1652</v>
      </c>
      <c r="C91" s="218"/>
      <c r="D91" s="82">
        <f>SUM(DatosDelitos!N17,DatosDelitos!N44)</f>
        <v>1</v>
      </c>
    </row>
    <row r="92" spans="2:13" ht="13.15" customHeight="1" x14ac:dyDescent="0.25">
      <c r="B92" s="218" t="s">
        <v>1620</v>
      </c>
      <c r="C92" s="218"/>
      <c r="D92" s="82">
        <f>DatosDelitos!N30</f>
        <v>0</v>
      </c>
    </row>
    <row r="93" spans="2:13" ht="13.15" customHeight="1" x14ac:dyDescent="0.25">
      <c r="B93" s="218" t="s">
        <v>1621</v>
      </c>
      <c r="C93" s="218"/>
      <c r="D93" s="82">
        <f>DatosDelitos!N42-DatosDelitos!N44</f>
        <v>0</v>
      </c>
    </row>
    <row r="94" spans="2:13" ht="13.15" customHeight="1" x14ac:dyDescent="0.25">
      <c r="B94" s="218" t="s">
        <v>1622</v>
      </c>
      <c r="C94" s="218"/>
      <c r="D94" s="82">
        <f>DatosDelitos!N50</f>
        <v>0</v>
      </c>
    </row>
    <row r="95" spans="2:13" ht="13.15" customHeight="1" x14ac:dyDescent="0.25">
      <c r="B95" s="218" t="s">
        <v>1623</v>
      </c>
      <c r="C95" s="218"/>
      <c r="D95" s="82">
        <f>DatosDelitos!N72</f>
        <v>0</v>
      </c>
    </row>
    <row r="96" spans="2:13" ht="27" customHeight="1" x14ac:dyDescent="0.25">
      <c r="B96" s="218" t="s">
        <v>1648</v>
      </c>
      <c r="C96" s="218"/>
      <c r="D96" s="82">
        <f>DatosDelitos!N74</f>
        <v>0</v>
      </c>
    </row>
    <row r="97" spans="2:4" ht="13.15" customHeight="1" x14ac:dyDescent="0.25">
      <c r="B97" s="218" t="s">
        <v>1625</v>
      </c>
      <c r="C97" s="218"/>
      <c r="D97" s="82">
        <f>DatosDelitos!N82</f>
        <v>0</v>
      </c>
    </row>
    <row r="98" spans="2:4" ht="13.15" customHeight="1" x14ac:dyDescent="0.25">
      <c r="B98" s="218" t="s">
        <v>1626</v>
      </c>
      <c r="C98" s="218"/>
      <c r="D98" s="82">
        <f>DatosDelitos!N85</f>
        <v>1</v>
      </c>
    </row>
    <row r="99" spans="2:4" ht="13.15" customHeight="1" x14ac:dyDescent="0.25">
      <c r="B99" s="218" t="s">
        <v>995</v>
      </c>
      <c r="C99" s="218"/>
      <c r="D99" s="82">
        <f>DatosDelitos!N97</f>
        <v>1</v>
      </c>
    </row>
    <row r="100" spans="2:4" ht="27" customHeight="1" x14ac:dyDescent="0.25">
      <c r="B100" s="218" t="s">
        <v>1649</v>
      </c>
      <c r="C100" s="218"/>
      <c r="D100" s="82">
        <f>DatosDelitos!N131</f>
        <v>0</v>
      </c>
    </row>
    <row r="101" spans="2:4" ht="13.15" customHeight="1" x14ac:dyDescent="0.25">
      <c r="B101" s="218" t="s">
        <v>1628</v>
      </c>
      <c r="C101" s="218"/>
      <c r="D101" s="82">
        <f>DatosDelitos!N137</f>
        <v>0</v>
      </c>
    </row>
    <row r="102" spans="2:4" ht="13.15" customHeight="1" x14ac:dyDescent="0.25">
      <c r="B102" s="218" t="s">
        <v>1629</v>
      </c>
      <c r="C102" s="218"/>
      <c r="D102" s="82">
        <f>DatosDelitos!N144</f>
        <v>0</v>
      </c>
    </row>
    <row r="103" spans="2:4" ht="13.15" customHeight="1" x14ac:dyDescent="0.25">
      <c r="B103" s="218" t="s">
        <v>1653</v>
      </c>
      <c r="C103" s="218"/>
      <c r="D103" s="82">
        <f>DatosDelitos!N148</f>
        <v>0</v>
      </c>
    </row>
    <row r="104" spans="2:4" ht="13.15" customHeight="1" x14ac:dyDescent="0.25">
      <c r="B104" s="218" t="s">
        <v>1205</v>
      </c>
      <c r="C104" s="218"/>
      <c r="D104" s="82">
        <f>SUM(DatosDelitos!N149,DatosDelitos!N150)</f>
        <v>0</v>
      </c>
    </row>
    <row r="105" spans="2:4" ht="13.15" customHeight="1" x14ac:dyDescent="0.25">
      <c r="B105" s="218" t="s">
        <v>1203</v>
      </c>
      <c r="C105" s="218"/>
      <c r="D105" s="82">
        <f>SUM(DatosDelitos!N151:N155)</f>
        <v>4</v>
      </c>
    </row>
    <row r="106" spans="2:4" ht="13.15" customHeight="1" x14ac:dyDescent="0.25">
      <c r="B106" s="218" t="s">
        <v>1631</v>
      </c>
      <c r="C106" s="218"/>
      <c r="D106" s="82">
        <f>SUM(SUM(DatosDelitos!N157:N160),SUM(DatosDelitos!N167:N172))</f>
        <v>0</v>
      </c>
    </row>
    <row r="107" spans="2:4" ht="13.15" customHeight="1" x14ac:dyDescent="0.25">
      <c r="B107" s="218" t="s">
        <v>1654</v>
      </c>
      <c r="C107" s="218"/>
      <c r="D107" s="82">
        <f>SUM(DatosDelitos!N161:N165)</f>
        <v>0</v>
      </c>
    </row>
    <row r="108" spans="2:4" ht="13.15" customHeight="1" x14ac:dyDescent="0.25">
      <c r="B108" s="218" t="s">
        <v>1632</v>
      </c>
      <c r="C108" s="218"/>
      <c r="D108" s="82">
        <f>SUM(DatosDelitos!N173:N177)</f>
        <v>0</v>
      </c>
    </row>
    <row r="109" spans="2:4" ht="13.15" customHeight="1" x14ac:dyDescent="0.25">
      <c r="B109" s="218" t="s">
        <v>1633</v>
      </c>
      <c r="C109" s="218"/>
      <c r="D109" s="82">
        <f>DatosDelitos!N178</f>
        <v>1</v>
      </c>
    </row>
    <row r="110" spans="2:4" ht="13.15" customHeight="1" x14ac:dyDescent="0.25">
      <c r="B110" s="218" t="s">
        <v>1634</v>
      </c>
      <c r="C110" s="218"/>
      <c r="D110" s="82">
        <f>DatosDelitos!N186</f>
        <v>0</v>
      </c>
    </row>
    <row r="111" spans="2:4" ht="13.15" customHeight="1" x14ac:dyDescent="0.25">
      <c r="B111" s="218" t="s">
        <v>1635</v>
      </c>
      <c r="C111" s="218"/>
      <c r="D111" s="82">
        <f>DatosDelitos!N201</f>
        <v>9</v>
      </c>
    </row>
    <row r="112" spans="2:4" ht="13.15" customHeight="1" x14ac:dyDescent="0.25">
      <c r="B112" s="218" t="s">
        <v>1636</v>
      </c>
      <c r="C112" s="218"/>
      <c r="D112" s="82">
        <f>DatosDelitos!N223</f>
        <v>0</v>
      </c>
    </row>
    <row r="113" spans="2:4" ht="13.15" customHeight="1" x14ac:dyDescent="0.25">
      <c r="B113" s="218" t="s">
        <v>1637</v>
      </c>
      <c r="C113" s="218"/>
      <c r="D113" s="82">
        <f>DatosDelitos!N244</f>
        <v>0</v>
      </c>
    </row>
    <row r="114" spans="2:4" ht="13.15" customHeight="1" x14ac:dyDescent="0.25">
      <c r="B114" s="218" t="s">
        <v>1638</v>
      </c>
      <c r="C114" s="218"/>
      <c r="D114" s="82">
        <f>DatosDelitos!N271</f>
        <v>0</v>
      </c>
    </row>
    <row r="115" spans="2:4" ht="38.25" customHeight="1" x14ac:dyDescent="0.25">
      <c r="B115" s="218" t="s">
        <v>1639</v>
      </c>
      <c r="C115" s="218"/>
      <c r="D115" s="82">
        <f>DatosDelitos!N301</f>
        <v>0</v>
      </c>
    </row>
    <row r="116" spans="2:4" ht="13.15" customHeight="1" x14ac:dyDescent="0.25">
      <c r="B116" s="218" t="s">
        <v>1640</v>
      </c>
      <c r="C116" s="218"/>
      <c r="D116" s="82">
        <f>DatosDelitos!N305</f>
        <v>0</v>
      </c>
    </row>
    <row r="117" spans="2:4" ht="13.15" customHeight="1" x14ac:dyDescent="0.25">
      <c r="B117" s="218" t="s">
        <v>1641</v>
      </c>
      <c r="C117" s="218"/>
      <c r="D117" s="82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2">
        <f>DatosDelitos!N318</f>
        <v>0</v>
      </c>
    </row>
    <row r="119" spans="2:4" ht="13.9" customHeight="1" x14ac:dyDescent="0.25">
      <c r="B119" s="218" t="s">
        <v>1642</v>
      </c>
      <c r="C119" s="218"/>
      <c r="D119" s="82">
        <f>DatosDelitos!N323</f>
        <v>1</v>
      </c>
    </row>
    <row r="120" spans="2:4" ht="12.75" customHeight="1" x14ac:dyDescent="0.25">
      <c r="B120" s="220" t="s">
        <v>1643</v>
      </c>
      <c r="C120" s="220"/>
      <c r="D120" s="82">
        <f>DatosDelitos!N325</f>
        <v>0</v>
      </c>
    </row>
    <row r="121" spans="2:4" ht="15" customHeight="1" x14ac:dyDescent="0.25">
      <c r="B121" s="220" t="s">
        <v>972</v>
      </c>
      <c r="C121" s="220"/>
      <c r="D121" s="82">
        <f>DatosDelitos!N337</f>
        <v>0</v>
      </c>
    </row>
    <row r="122" spans="2:4" ht="15" customHeight="1" x14ac:dyDescent="0.25">
      <c r="B122" s="220" t="s">
        <v>1644</v>
      </c>
      <c r="C122" s="220"/>
      <c r="D122" s="82">
        <f>DatosDelitos!N339</f>
        <v>0</v>
      </c>
    </row>
    <row r="123" spans="2:4" ht="15" customHeight="1" x14ac:dyDescent="0.25">
      <c r="B123" s="218" t="s">
        <v>1650</v>
      </c>
      <c r="C123" s="218"/>
      <c r="D123" s="82">
        <f>SUM(D87:D122)</f>
        <v>18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4"/>
    </row>
    <row r="4" spans="1:16" ht="45" x14ac:dyDescent="0.25">
      <c r="A4" s="9" t="s">
        <v>324</v>
      </c>
      <c r="B4" s="9" t="s">
        <v>14</v>
      </c>
      <c r="C4" s="25" t="s">
        <v>325</v>
      </c>
      <c r="D4" s="25" t="s">
        <v>326</v>
      </c>
      <c r="E4" s="25" t="s">
        <v>327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</row>
    <row r="5" spans="1:16" x14ac:dyDescent="0.25">
      <c r="A5" s="183" t="s">
        <v>339</v>
      </c>
      <c r="B5" s="184"/>
      <c r="C5" s="26">
        <v>11</v>
      </c>
      <c r="D5" s="26">
        <v>4</v>
      </c>
      <c r="E5" s="27">
        <v>1.75</v>
      </c>
      <c r="F5" s="26">
        <v>0</v>
      </c>
      <c r="G5" s="26">
        <v>0</v>
      </c>
      <c r="H5" s="26">
        <v>2</v>
      </c>
      <c r="I5" s="26">
        <v>1</v>
      </c>
      <c r="J5" s="26">
        <v>1</v>
      </c>
      <c r="K5" s="26">
        <v>1</v>
      </c>
      <c r="L5" s="26">
        <v>3</v>
      </c>
      <c r="M5" s="26">
        <v>0</v>
      </c>
      <c r="N5" s="26">
        <v>0</v>
      </c>
      <c r="O5" s="26">
        <v>0</v>
      </c>
      <c r="P5" s="28">
        <v>13</v>
      </c>
    </row>
    <row r="6" spans="1:16" x14ac:dyDescent="0.25">
      <c r="A6" s="29" t="s">
        <v>340</v>
      </c>
      <c r="B6" s="29" t="s">
        <v>341</v>
      </c>
      <c r="C6" s="14">
        <v>11</v>
      </c>
      <c r="D6" s="14">
        <v>1</v>
      </c>
      <c r="E6" s="30">
        <v>10</v>
      </c>
      <c r="F6" s="14">
        <v>0</v>
      </c>
      <c r="G6" s="14">
        <v>0</v>
      </c>
      <c r="H6" s="14">
        <v>2</v>
      </c>
      <c r="I6" s="14">
        <v>1</v>
      </c>
      <c r="J6" s="14">
        <v>1</v>
      </c>
      <c r="K6" s="14">
        <v>1</v>
      </c>
      <c r="L6" s="14">
        <v>3</v>
      </c>
      <c r="M6" s="14">
        <v>0</v>
      </c>
      <c r="N6" s="14">
        <v>0</v>
      </c>
      <c r="O6" s="14">
        <v>0</v>
      </c>
      <c r="P6" s="23">
        <v>13</v>
      </c>
    </row>
    <row r="7" spans="1:16" x14ac:dyDescent="0.25">
      <c r="A7" s="29" t="s">
        <v>342</v>
      </c>
      <c r="B7" s="29" t="s">
        <v>343</v>
      </c>
      <c r="C7" s="14">
        <v>0</v>
      </c>
      <c r="D7" s="14">
        <v>0</v>
      </c>
      <c r="E7" s="30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0</v>
      </c>
    </row>
    <row r="8" spans="1:16" x14ac:dyDescent="0.25">
      <c r="A8" s="29" t="s">
        <v>344</v>
      </c>
      <c r="B8" s="29" t="s">
        <v>345</v>
      </c>
      <c r="C8" s="14">
        <v>0</v>
      </c>
      <c r="D8" s="14">
        <v>3</v>
      </c>
      <c r="E8" s="30">
        <v>-1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x14ac:dyDescent="0.25">
      <c r="A9" s="29" t="s">
        <v>346</v>
      </c>
      <c r="B9" s="29" t="s">
        <v>347</v>
      </c>
      <c r="C9" s="14">
        <v>0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3" t="s">
        <v>348</v>
      </c>
      <c r="B10" s="184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349</v>
      </c>
      <c r="B11" s="29" t="s">
        <v>310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350</v>
      </c>
      <c r="B12" s="29" t="s">
        <v>351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3" t="s">
        <v>352</v>
      </c>
      <c r="B13" s="184"/>
      <c r="C13" s="26">
        <v>1156</v>
      </c>
      <c r="D13" s="26">
        <v>1127</v>
      </c>
      <c r="E13" s="27">
        <v>2.5732031943212101E-2</v>
      </c>
      <c r="F13" s="26">
        <v>259</v>
      </c>
      <c r="G13" s="26">
        <v>148</v>
      </c>
      <c r="H13" s="26">
        <v>378</v>
      </c>
      <c r="I13" s="26">
        <v>304</v>
      </c>
      <c r="J13" s="26">
        <v>4</v>
      </c>
      <c r="K13" s="26">
        <v>2</v>
      </c>
      <c r="L13" s="26">
        <v>0</v>
      </c>
      <c r="M13" s="26">
        <v>0</v>
      </c>
      <c r="N13" s="26">
        <v>1</v>
      </c>
      <c r="O13" s="26">
        <v>0</v>
      </c>
      <c r="P13" s="28">
        <v>647</v>
      </c>
    </row>
    <row r="14" spans="1:16" x14ac:dyDescent="0.25">
      <c r="A14" s="29" t="s">
        <v>353</v>
      </c>
      <c r="B14" s="29" t="s">
        <v>354</v>
      </c>
      <c r="C14" s="14">
        <v>599</v>
      </c>
      <c r="D14" s="14">
        <v>459</v>
      </c>
      <c r="E14" s="30">
        <v>0.30501089324618702</v>
      </c>
      <c r="F14" s="14">
        <v>56</v>
      </c>
      <c r="G14" s="14">
        <v>24</v>
      </c>
      <c r="H14" s="14">
        <v>191</v>
      </c>
      <c r="I14" s="14">
        <v>142</v>
      </c>
      <c r="J14" s="14">
        <v>3</v>
      </c>
      <c r="K14" s="14">
        <v>1</v>
      </c>
      <c r="L14" s="14">
        <v>0</v>
      </c>
      <c r="M14" s="14">
        <v>0</v>
      </c>
      <c r="N14" s="14">
        <v>0</v>
      </c>
      <c r="O14" s="14">
        <v>0</v>
      </c>
      <c r="P14" s="23">
        <v>480</v>
      </c>
    </row>
    <row r="15" spans="1:16" x14ac:dyDescent="0.25">
      <c r="A15" s="29" t="s">
        <v>355</v>
      </c>
      <c r="B15" s="29" t="s">
        <v>356</v>
      </c>
      <c r="C15" s="14">
        <v>2</v>
      </c>
      <c r="D15" s="14">
        <v>0</v>
      </c>
      <c r="E15" s="30">
        <v>0</v>
      </c>
      <c r="F15" s="14">
        <v>0</v>
      </c>
      <c r="G15" s="14">
        <v>0</v>
      </c>
      <c r="H15" s="14">
        <v>0</v>
      </c>
      <c r="I15" s="14">
        <v>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0</v>
      </c>
    </row>
    <row r="16" spans="1:16" x14ac:dyDescent="0.25">
      <c r="A16" s="29" t="s">
        <v>357</v>
      </c>
      <c r="B16" s="29" t="s">
        <v>358</v>
      </c>
      <c r="C16" s="14">
        <v>67</v>
      </c>
      <c r="D16" s="14">
        <v>59</v>
      </c>
      <c r="E16" s="30">
        <v>0.13559322033898299</v>
      </c>
      <c r="F16" s="14">
        <v>6</v>
      </c>
      <c r="G16" s="14">
        <v>7</v>
      </c>
      <c r="H16" s="14">
        <v>5</v>
      </c>
      <c r="I16" s="14">
        <v>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9</v>
      </c>
    </row>
    <row r="17" spans="1:16" ht="33.75" x14ac:dyDescent="0.25">
      <c r="A17" s="29" t="s">
        <v>359</v>
      </c>
      <c r="B17" s="29" t="s">
        <v>360</v>
      </c>
      <c r="C17" s="14">
        <v>487</v>
      </c>
      <c r="D17" s="14">
        <v>609</v>
      </c>
      <c r="E17" s="30">
        <v>-0.20032840722495901</v>
      </c>
      <c r="F17" s="14">
        <v>197</v>
      </c>
      <c r="G17" s="14">
        <v>117</v>
      </c>
      <c r="H17" s="14">
        <v>182</v>
      </c>
      <c r="I17" s="14">
        <v>144</v>
      </c>
      <c r="J17" s="14">
        <v>1</v>
      </c>
      <c r="K17" s="14">
        <v>1</v>
      </c>
      <c r="L17" s="14">
        <v>0</v>
      </c>
      <c r="M17" s="14">
        <v>0</v>
      </c>
      <c r="N17" s="14">
        <v>1</v>
      </c>
      <c r="O17" s="14">
        <v>0</v>
      </c>
      <c r="P17" s="23">
        <v>157</v>
      </c>
    </row>
    <row r="18" spans="1:16" x14ac:dyDescent="0.25">
      <c r="A18" s="29" t="s">
        <v>361</v>
      </c>
      <c r="B18" s="29" t="s">
        <v>362</v>
      </c>
      <c r="C18" s="14">
        <v>1</v>
      </c>
      <c r="D18" s="14">
        <v>0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1</v>
      </c>
    </row>
    <row r="19" spans="1:16" x14ac:dyDescent="0.25">
      <c r="A19" s="29" t="s">
        <v>363</v>
      </c>
      <c r="B19" s="29" t="s">
        <v>364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3" t="s">
        <v>365</v>
      </c>
      <c r="B20" s="184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366</v>
      </c>
      <c r="B21" s="29" t="s">
        <v>367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368</v>
      </c>
      <c r="B22" s="29" t="s">
        <v>369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3" t="s">
        <v>370</v>
      </c>
      <c r="B23" s="184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371</v>
      </c>
      <c r="B24" s="29" t="s">
        <v>372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373</v>
      </c>
      <c r="B25" s="29" t="s">
        <v>374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375</v>
      </c>
      <c r="B26" s="29" t="s">
        <v>376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377</v>
      </c>
      <c r="B27" s="29" t="s">
        <v>378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379</v>
      </c>
      <c r="B28" s="29" t="s">
        <v>380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381</v>
      </c>
      <c r="B29" s="29" t="s">
        <v>382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3" t="s">
        <v>383</v>
      </c>
      <c r="B30" s="184"/>
      <c r="C30" s="26">
        <v>358</v>
      </c>
      <c r="D30" s="26">
        <v>306</v>
      </c>
      <c r="E30" s="27">
        <v>0.16993464052287599</v>
      </c>
      <c r="F30" s="26">
        <v>48</v>
      </c>
      <c r="G30" s="26">
        <v>79</v>
      </c>
      <c r="H30" s="26">
        <v>95</v>
      </c>
      <c r="I30" s="26">
        <v>120</v>
      </c>
      <c r="J30" s="26">
        <v>2</v>
      </c>
      <c r="K30" s="26">
        <v>1</v>
      </c>
      <c r="L30" s="26">
        <v>1</v>
      </c>
      <c r="M30" s="26">
        <v>0</v>
      </c>
      <c r="N30" s="26">
        <v>0</v>
      </c>
      <c r="O30" s="26">
        <v>0</v>
      </c>
      <c r="P30" s="28">
        <v>401</v>
      </c>
    </row>
    <row r="31" spans="1:16" x14ac:dyDescent="0.25">
      <c r="A31" s="29" t="s">
        <v>384</v>
      </c>
      <c r="B31" s="29" t="s">
        <v>385</v>
      </c>
      <c r="C31" s="14">
        <v>5</v>
      </c>
      <c r="D31" s="14">
        <v>9</v>
      </c>
      <c r="E31" s="30">
        <v>-0.44444444444444398</v>
      </c>
      <c r="F31" s="14">
        <v>0</v>
      </c>
      <c r="G31" s="14">
        <v>0</v>
      </c>
      <c r="H31" s="14">
        <v>2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25">
      <c r="A32" s="29" t="s">
        <v>386</v>
      </c>
      <c r="B32" s="29" t="s">
        <v>387</v>
      </c>
      <c r="C32" s="14">
        <v>0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388</v>
      </c>
      <c r="B33" s="29" t="s">
        <v>389</v>
      </c>
      <c r="C33" s="14">
        <v>172</v>
      </c>
      <c r="D33" s="14">
        <v>159</v>
      </c>
      <c r="E33" s="30">
        <v>8.17610062893082E-2</v>
      </c>
      <c r="F33" s="14">
        <v>18</v>
      </c>
      <c r="G33" s="14">
        <v>5</v>
      </c>
      <c r="H33" s="14">
        <v>60</v>
      </c>
      <c r="I33" s="14">
        <v>24</v>
      </c>
      <c r="J33" s="14">
        <v>1</v>
      </c>
      <c r="K33" s="14">
        <v>0</v>
      </c>
      <c r="L33" s="14">
        <v>1</v>
      </c>
      <c r="M33" s="14">
        <v>0</v>
      </c>
      <c r="N33" s="14">
        <v>0</v>
      </c>
      <c r="O33" s="14">
        <v>0</v>
      </c>
      <c r="P33" s="23">
        <v>221</v>
      </c>
    </row>
    <row r="34" spans="1:16" x14ac:dyDescent="0.25">
      <c r="A34" s="29" t="s">
        <v>390</v>
      </c>
      <c r="B34" s="29" t="s">
        <v>391</v>
      </c>
      <c r="C34" s="14">
        <v>3</v>
      </c>
      <c r="D34" s="14">
        <v>8</v>
      </c>
      <c r="E34" s="30">
        <v>-0.625</v>
      </c>
      <c r="F34" s="14">
        <v>0</v>
      </c>
      <c r="G34" s="14">
        <v>0</v>
      </c>
      <c r="H34" s="14">
        <v>0</v>
      </c>
      <c r="I34" s="14">
        <v>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12</v>
      </c>
    </row>
    <row r="35" spans="1:16" x14ac:dyDescent="0.25">
      <c r="A35" s="29" t="s">
        <v>392</v>
      </c>
      <c r="B35" s="29" t="s">
        <v>393</v>
      </c>
      <c r="C35" s="14">
        <v>135</v>
      </c>
      <c r="D35" s="14">
        <v>88</v>
      </c>
      <c r="E35" s="30">
        <v>0.53409090909090895</v>
      </c>
      <c r="F35" s="14">
        <v>19</v>
      </c>
      <c r="G35" s="14">
        <v>6</v>
      </c>
      <c r="H35" s="14">
        <v>25</v>
      </c>
      <c r="I35" s="14">
        <v>8</v>
      </c>
      <c r="J35" s="14">
        <v>1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103</v>
      </c>
    </row>
    <row r="36" spans="1:16" ht="22.5" x14ac:dyDescent="0.25">
      <c r="A36" s="29" t="s">
        <v>394</v>
      </c>
      <c r="B36" s="29" t="s">
        <v>395</v>
      </c>
      <c r="C36" s="14">
        <v>0</v>
      </c>
      <c r="D36" s="14">
        <v>0</v>
      </c>
      <c r="E36" s="30">
        <v>0</v>
      </c>
      <c r="F36" s="14">
        <v>0</v>
      </c>
      <c r="G36" s="14">
        <v>31</v>
      </c>
      <c r="H36" s="14">
        <v>1</v>
      </c>
      <c r="I36" s="14">
        <v>41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3">
        <v>24</v>
      </c>
    </row>
    <row r="37" spans="1:16" ht="22.5" x14ac:dyDescent="0.25">
      <c r="A37" s="29" t="s">
        <v>396</v>
      </c>
      <c r="B37" s="29" t="s">
        <v>397</v>
      </c>
      <c r="C37" s="14">
        <v>2</v>
      </c>
      <c r="D37" s="14">
        <v>1</v>
      </c>
      <c r="E37" s="30">
        <v>1</v>
      </c>
      <c r="F37" s="14">
        <v>0</v>
      </c>
      <c r="G37" s="14">
        <v>28</v>
      </c>
      <c r="H37" s="14">
        <v>1</v>
      </c>
      <c r="I37" s="14">
        <v>28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11</v>
      </c>
    </row>
    <row r="38" spans="1:16" ht="22.5" x14ac:dyDescent="0.25">
      <c r="A38" s="29" t="s">
        <v>398</v>
      </c>
      <c r="B38" s="29" t="s">
        <v>399</v>
      </c>
      <c r="C38" s="14">
        <v>0</v>
      </c>
      <c r="D38" s="14">
        <v>1</v>
      </c>
      <c r="E38" s="30">
        <v>-1</v>
      </c>
      <c r="F38" s="14">
        <v>0</v>
      </c>
      <c r="G38" s="14">
        <v>6</v>
      </c>
      <c r="H38" s="14">
        <v>1</v>
      </c>
      <c r="I38" s="14">
        <v>10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3</v>
      </c>
    </row>
    <row r="39" spans="1:16" ht="33.75" x14ac:dyDescent="0.25">
      <c r="A39" s="29" t="s">
        <v>400</v>
      </c>
      <c r="B39" s="29" t="s">
        <v>401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402</v>
      </c>
      <c r="B40" s="29" t="s">
        <v>403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404</v>
      </c>
      <c r="B41" s="29" t="s">
        <v>405</v>
      </c>
      <c r="C41" s="14">
        <v>41</v>
      </c>
      <c r="D41" s="14">
        <v>40</v>
      </c>
      <c r="E41" s="30">
        <v>2.5000000000000001E-2</v>
      </c>
      <c r="F41" s="14">
        <v>11</v>
      </c>
      <c r="G41" s="14">
        <v>3</v>
      </c>
      <c r="H41" s="14">
        <v>5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27</v>
      </c>
    </row>
    <row r="42" spans="1:16" x14ac:dyDescent="0.25">
      <c r="A42" s="183" t="s">
        <v>406</v>
      </c>
      <c r="B42" s="184"/>
      <c r="C42" s="26">
        <v>7</v>
      </c>
      <c r="D42" s="26">
        <v>9</v>
      </c>
      <c r="E42" s="27">
        <v>-0.22222222222222199</v>
      </c>
      <c r="F42" s="26">
        <v>2</v>
      </c>
      <c r="G42" s="26">
        <v>14</v>
      </c>
      <c r="H42" s="26">
        <v>4</v>
      </c>
      <c r="I42" s="26">
        <v>29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8">
        <v>20</v>
      </c>
    </row>
    <row r="43" spans="1:16" x14ac:dyDescent="0.25">
      <c r="A43" s="29" t="s">
        <v>407</v>
      </c>
      <c r="B43" s="29" t="s">
        <v>408</v>
      </c>
      <c r="C43" s="14">
        <v>0</v>
      </c>
      <c r="D43" s="14">
        <v>0</v>
      </c>
      <c r="E43" s="30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9" t="s">
        <v>409</v>
      </c>
      <c r="B44" s="29" t="s">
        <v>410</v>
      </c>
      <c r="C44" s="14">
        <v>7</v>
      </c>
      <c r="D44" s="14">
        <v>3</v>
      </c>
      <c r="E44" s="30">
        <v>1.3333333333333299</v>
      </c>
      <c r="F44" s="14">
        <v>2</v>
      </c>
      <c r="G44" s="14">
        <v>14</v>
      </c>
      <c r="H44" s="14">
        <v>4</v>
      </c>
      <c r="I44" s="14">
        <v>29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3">
        <v>19</v>
      </c>
    </row>
    <row r="45" spans="1:16" x14ac:dyDescent="0.25">
      <c r="A45" s="29" t="s">
        <v>411</v>
      </c>
      <c r="B45" s="29" t="s">
        <v>412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413</v>
      </c>
      <c r="B46" s="29" t="s">
        <v>414</v>
      </c>
      <c r="C46" s="14">
        <v>0</v>
      </c>
      <c r="D46" s="14">
        <v>2</v>
      </c>
      <c r="E46" s="30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1</v>
      </c>
    </row>
    <row r="47" spans="1:16" ht="22.5" x14ac:dyDescent="0.25">
      <c r="A47" s="29" t="s">
        <v>415</v>
      </c>
      <c r="B47" s="29" t="s">
        <v>416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417</v>
      </c>
      <c r="B48" s="29" t="s">
        <v>418</v>
      </c>
      <c r="C48" s="14">
        <v>0</v>
      </c>
      <c r="D48" s="14">
        <v>4</v>
      </c>
      <c r="E48" s="30">
        <v>-1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419</v>
      </c>
      <c r="B49" s="29" t="s">
        <v>420</v>
      </c>
      <c r="C49" s="14">
        <v>0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3" t="s">
        <v>421</v>
      </c>
      <c r="B50" s="184"/>
      <c r="C50" s="26">
        <v>114</v>
      </c>
      <c r="D50" s="26">
        <v>87</v>
      </c>
      <c r="E50" s="27">
        <v>0.31034482758620702</v>
      </c>
      <c r="F50" s="26">
        <v>15</v>
      </c>
      <c r="G50" s="26">
        <v>11</v>
      </c>
      <c r="H50" s="26">
        <v>19</v>
      </c>
      <c r="I50" s="26">
        <v>18</v>
      </c>
      <c r="J50" s="26">
        <v>13</v>
      </c>
      <c r="K50" s="26">
        <v>40</v>
      </c>
      <c r="L50" s="26">
        <v>0</v>
      </c>
      <c r="M50" s="26">
        <v>0</v>
      </c>
      <c r="N50" s="26">
        <v>0</v>
      </c>
      <c r="O50" s="26">
        <v>0</v>
      </c>
      <c r="P50" s="28">
        <v>46</v>
      </c>
    </row>
    <row r="51" spans="1:16" x14ac:dyDescent="0.25">
      <c r="A51" s="29" t="s">
        <v>422</v>
      </c>
      <c r="B51" s="29" t="s">
        <v>423</v>
      </c>
      <c r="C51" s="14">
        <v>33</v>
      </c>
      <c r="D51" s="14">
        <v>33</v>
      </c>
      <c r="E51" s="30">
        <v>0</v>
      </c>
      <c r="F51" s="14">
        <v>3</v>
      </c>
      <c r="G51" s="14">
        <v>1</v>
      </c>
      <c r="H51" s="14">
        <v>3</v>
      </c>
      <c r="I51" s="14">
        <v>3</v>
      </c>
      <c r="J51" s="14">
        <v>7</v>
      </c>
      <c r="K51" s="14">
        <v>2</v>
      </c>
      <c r="L51" s="14">
        <v>0</v>
      </c>
      <c r="M51" s="14">
        <v>0</v>
      </c>
      <c r="N51" s="14">
        <v>0</v>
      </c>
      <c r="O51" s="14">
        <v>0</v>
      </c>
      <c r="P51" s="23">
        <v>10</v>
      </c>
    </row>
    <row r="52" spans="1:16" x14ac:dyDescent="0.25">
      <c r="A52" s="29" t="s">
        <v>424</v>
      </c>
      <c r="B52" s="29" t="s">
        <v>425</v>
      </c>
      <c r="C52" s="14">
        <v>0</v>
      </c>
      <c r="D52" s="14">
        <v>0</v>
      </c>
      <c r="E52" s="30">
        <v>0</v>
      </c>
      <c r="F52" s="14">
        <v>0</v>
      </c>
      <c r="G52" s="14">
        <v>1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9" t="s">
        <v>426</v>
      </c>
      <c r="B53" s="29" t="s">
        <v>427</v>
      </c>
      <c r="C53" s="14">
        <v>59</v>
      </c>
      <c r="D53" s="14">
        <v>36</v>
      </c>
      <c r="E53" s="30">
        <v>0.63888888888888895</v>
      </c>
      <c r="F53" s="14">
        <v>9</v>
      </c>
      <c r="G53" s="14">
        <v>7</v>
      </c>
      <c r="H53" s="14">
        <v>10</v>
      </c>
      <c r="I53" s="14">
        <v>9</v>
      </c>
      <c r="J53" s="14">
        <v>5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3">
        <v>21</v>
      </c>
    </row>
    <row r="54" spans="1:16" ht="22.5" x14ac:dyDescent="0.25">
      <c r="A54" s="29" t="s">
        <v>428</v>
      </c>
      <c r="B54" s="29" t="s">
        <v>429</v>
      </c>
      <c r="C54" s="14">
        <v>0</v>
      </c>
      <c r="D54" s="14">
        <v>0</v>
      </c>
      <c r="E54" s="30">
        <v>0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29" t="s">
        <v>430</v>
      </c>
      <c r="B55" s="29" t="s">
        <v>431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432</v>
      </c>
      <c r="B56" s="29" t="s">
        <v>433</v>
      </c>
      <c r="C56" s="14">
        <v>2</v>
      </c>
      <c r="D56" s="14">
        <v>1</v>
      </c>
      <c r="E56" s="30">
        <v>1</v>
      </c>
      <c r="F56" s="14">
        <v>0</v>
      </c>
      <c r="G56" s="14">
        <v>0</v>
      </c>
      <c r="H56" s="14">
        <v>0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434</v>
      </c>
      <c r="B57" s="29" t="s">
        <v>435</v>
      </c>
      <c r="C57" s="14">
        <v>5</v>
      </c>
      <c r="D57" s="14">
        <v>4</v>
      </c>
      <c r="E57" s="30">
        <v>0.25</v>
      </c>
      <c r="F57" s="14">
        <v>1</v>
      </c>
      <c r="G57" s="14">
        <v>1</v>
      </c>
      <c r="H57" s="14">
        <v>0</v>
      </c>
      <c r="I57" s="14">
        <v>0</v>
      </c>
      <c r="J57" s="14">
        <v>0</v>
      </c>
      <c r="K57" s="14">
        <v>5</v>
      </c>
      <c r="L57" s="14">
        <v>0</v>
      </c>
      <c r="M57" s="14">
        <v>0</v>
      </c>
      <c r="N57" s="14">
        <v>0</v>
      </c>
      <c r="O57" s="14">
        <v>0</v>
      </c>
      <c r="P57" s="23">
        <v>2</v>
      </c>
    </row>
    <row r="58" spans="1:16" ht="22.5" x14ac:dyDescent="0.25">
      <c r="A58" s="29" t="s">
        <v>436</v>
      </c>
      <c r="B58" s="29" t="s">
        <v>437</v>
      </c>
      <c r="C58" s="14">
        <v>2</v>
      </c>
      <c r="D58" s="14">
        <v>3</v>
      </c>
      <c r="E58" s="30">
        <v>-0.33333333333333298</v>
      </c>
      <c r="F58" s="14">
        <v>0</v>
      </c>
      <c r="G58" s="14">
        <v>0</v>
      </c>
      <c r="H58" s="14">
        <v>3</v>
      </c>
      <c r="I58" s="14">
        <v>0</v>
      </c>
      <c r="J58" s="14">
        <v>1</v>
      </c>
      <c r="K58" s="14">
        <v>17</v>
      </c>
      <c r="L58" s="14">
        <v>0</v>
      </c>
      <c r="M58" s="14">
        <v>0</v>
      </c>
      <c r="N58" s="14">
        <v>0</v>
      </c>
      <c r="O58" s="14">
        <v>0</v>
      </c>
      <c r="P58" s="23">
        <v>1</v>
      </c>
    </row>
    <row r="59" spans="1:16" ht="22.5" x14ac:dyDescent="0.25">
      <c r="A59" s="29" t="s">
        <v>438</v>
      </c>
      <c r="B59" s="29" t="s">
        <v>439</v>
      </c>
      <c r="C59" s="14">
        <v>0</v>
      </c>
      <c r="D59" s="14">
        <v>1</v>
      </c>
      <c r="E59" s="30">
        <v>-1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440</v>
      </c>
      <c r="B60" s="29" t="s">
        <v>441</v>
      </c>
      <c r="C60" s="14">
        <v>0</v>
      </c>
      <c r="D60" s="14">
        <v>1</v>
      </c>
      <c r="E60" s="30">
        <v>-1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9" t="s">
        <v>442</v>
      </c>
      <c r="B61" s="29" t="s">
        <v>443</v>
      </c>
      <c r="C61" s="14">
        <v>2</v>
      </c>
      <c r="D61" s="14">
        <v>1</v>
      </c>
      <c r="E61" s="30">
        <v>1</v>
      </c>
      <c r="F61" s="14">
        <v>1</v>
      </c>
      <c r="G61" s="14">
        <v>1</v>
      </c>
      <c r="H61" s="14">
        <v>2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2</v>
      </c>
    </row>
    <row r="62" spans="1:16" x14ac:dyDescent="0.25">
      <c r="A62" s="29" t="s">
        <v>444</v>
      </c>
      <c r="B62" s="29" t="s">
        <v>445</v>
      </c>
      <c r="C62" s="14">
        <v>0</v>
      </c>
      <c r="D62" s="14">
        <v>0</v>
      </c>
      <c r="E62" s="30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9" t="s">
        <v>446</v>
      </c>
      <c r="B63" s="29" t="s">
        <v>447</v>
      </c>
      <c r="C63" s="14">
        <v>4</v>
      </c>
      <c r="D63" s="14">
        <v>5</v>
      </c>
      <c r="E63" s="30">
        <v>-0.2</v>
      </c>
      <c r="F63" s="14">
        <v>0</v>
      </c>
      <c r="G63" s="14">
        <v>0</v>
      </c>
      <c r="H63" s="14">
        <v>0</v>
      </c>
      <c r="I63" s="14">
        <v>3</v>
      </c>
      <c r="J63" s="14">
        <v>0</v>
      </c>
      <c r="K63" s="14">
        <v>16</v>
      </c>
      <c r="L63" s="14">
        <v>0</v>
      </c>
      <c r="M63" s="14">
        <v>0</v>
      </c>
      <c r="N63" s="14">
        <v>0</v>
      </c>
      <c r="O63" s="14">
        <v>0</v>
      </c>
      <c r="P63" s="23">
        <v>7</v>
      </c>
    </row>
    <row r="64" spans="1:16" ht="22.5" x14ac:dyDescent="0.25">
      <c r="A64" s="29" t="s">
        <v>448</v>
      </c>
      <c r="B64" s="29" t="s">
        <v>449</v>
      </c>
      <c r="C64" s="14">
        <v>4</v>
      </c>
      <c r="D64" s="14">
        <v>2</v>
      </c>
      <c r="E64" s="30">
        <v>1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3">
        <v>0</v>
      </c>
    </row>
    <row r="65" spans="1:16" ht="33.75" x14ac:dyDescent="0.25">
      <c r="A65" s="29" t="s">
        <v>450</v>
      </c>
      <c r="B65" s="29" t="s">
        <v>451</v>
      </c>
      <c r="C65" s="14">
        <v>0</v>
      </c>
      <c r="D65" s="14">
        <v>0</v>
      </c>
      <c r="E65" s="30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452</v>
      </c>
      <c r="B66" s="29" t="s">
        <v>453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454</v>
      </c>
      <c r="B67" s="29" t="s">
        <v>455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456</v>
      </c>
      <c r="B68" s="29" t="s">
        <v>457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458</v>
      </c>
      <c r="B69" s="29" t="s">
        <v>459</v>
      </c>
      <c r="C69" s="14">
        <v>1</v>
      </c>
      <c r="D69" s="14">
        <v>0</v>
      </c>
      <c r="E69" s="30">
        <v>0</v>
      </c>
      <c r="F69" s="14">
        <v>1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1</v>
      </c>
    </row>
    <row r="70" spans="1:16" ht="33.75" x14ac:dyDescent="0.25">
      <c r="A70" s="29" t="s">
        <v>460</v>
      </c>
      <c r="B70" s="29" t="s">
        <v>461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462</v>
      </c>
      <c r="B71" s="29" t="s">
        <v>463</v>
      </c>
      <c r="C71" s="14">
        <v>2</v>
      </c>
      <c r="D71" s="14">
        <v>0</v>
      </c>
      <c r="E71" s="30">
        <v>0</v>
      </c>
      <c r="F71" s="14">
        <v>0</v>
      </c>
      <c r="G71" s="14">
        <v>0</v>
      </c>
      <c r="H71" s="14">
        <v>1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1</v>
      </c>
    </row>
    <row r="72" spans="1:16" x14ac:dyDescent="0.25">
      <c r="A72" s="183" t="s">
        <v>464</v>
      </c>
      <c r="B72" s="184"/>
      <c r="C72" s="26">
        <v>2</v>
      </c>
      <c r="D72" s="26">
        <v>1</v>
      </c>
      <c r="E72" s="27">
        <v>1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1</v>
      </c>
    </row>
    <row r="73" spans="1:16" x14ac:dyDescent="0.25">
      <c r="A73" s="29" t="s">
        <v>465</v>
      </c>
      <c r="B73" s="29" t="s">
        <v>466</v>
      </c>
      <c r="C73" s="14">
        <v>2</v>
      </c>
      <c r="D73" s="14">
        <v>1</v>
      </c>
      <c r="E73" s="30">
        <v>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1</v>
      </c>
    </row>
    <row r="74" spans="1:16" x14ac:dyDescent="0.25">
      <c r="A74" s="183" t="s">
        <v>467</v>
      </c>
      <c r="B74" s="184"/>
      <c r="C74" s="26">
        <v>36</v>
      </c>
      <c r="D74" s="26">
        <v>23</v>
      </c>
      <c r="E74" s="27">
        <v>0.565217391304348</v>
      </c>
      <c r="F74" s="26">
        <v>0</v>
      </c>
      <c r="G74" s="26">
        <v>0</v>
      </c>
      <c r="H74" s="26">
        <v>3</v>
      </c>
      <c r="I74" s="26">
        <v>224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8">
        <v>6</v>
      </c>
    </row>
    <row r="75" spans="1:16" x14ac:dyDescent="0.25">
      <c r="A75" s="29" t="s">
        <v>468</v>
      </c>
      <c r="B75" s="29" t="s">
        <v>469</v>
      </c>
      <c r="C75" s="14">
        <v>19</v>
      </c>
      <c r="D75" s="14">
        <v>12</v>
      </c>
      <c r="E75" s="30">
        <v>0.58333333333333304</v>
      </c>
      <c r="F75" s="14">
        <v>0</v>
      </c>
      <c r="G75" s="14">
        <v>0</v>
      </c>
      <c r="H75" s="14">
        <v>1</v>
      </c>
      <c r="I75" s="14">
        <v>223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3</v>
      </c>
    </row>
    <row r="76" spans="1:16" ht="33.75" x14ac:dyDescent="0.25">
      <c r="A76" s="29" t="s">
        <v>470</v>
      </c>
      <c r="B76" s="29" t="s">
        <v>471</v>
      </c>
      <c r="C76" s="14">
        <v>1</v>
      </c>
      <c r="D76" s="14">
        <v>1</v>
      </c>
      <c r="E76" s="30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9" t="s">
        <v>472</v>
      </c>
      <c r="B77" s="29" t="s">
        <v>473</v>
      </c>
      <c r="C77" s="14">
        <v>11</v>
      </c>
      <c r="D77" s="14">
        <v>6</v>
      </c>
      <c r="E77" s="30">
        <v>0.83333333333333304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9" t="s">
        <v>474</v>
      </c>
      <c r="B78" s="29" t="s">
        <v>475</v>
      </c>
      <c r="C78" s="14">
        <v>1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476</v>
      </c>
      <c r="B79" s="29" t="s">
        <v>477</v>
      </c>
      <c r="C79" s="14">
        <v>4</v>
      </c>
      <c r="D79" s="14">
        <v>4</v>
      </c>
      <c r="E79" s="30">
        <v>0</v>
      </c>
      <c r="F79" s="14">
        <v>0</v>
      </c>
      <c r="G79" s="14">
        <v>0</v>
      </c>
      <c r="H79" s="14">
        <v>1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3.75" x14ac:dyDescent="0.25">
      <c r="A80" s="29" t="s">
        <v>478</v>
      </c>
      <c r="B80" s="29" t="s">
        <v>479</v>
      </c>
      <c r="C80" s="14">
        <v>0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480</v>
      </c>
      <c r="B81" s="29" t="s">
        <v>481</v>
      </c>
      <c r="C81" s="14">
        <v>0</v>
      </c>
      <c r="D81" s="14">
        <v>0</v>
      </c>
      <c r="E81" s="30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2</v>
      </c>
    </row>
    <row r="82" spans="1:16" x14ac:dyDescent="0.25">
      <c r="A82" s="183" t="s">
        <v>482</v>
      </c>
      <c r="B82" s="184"/>
      <c r="C82" s="26">
        <v>81</v>
      </c>
      <c r="D82" s="26">
        <v>38</v>
      </c>
      <c r="E82" s="27">
        <v>1.1315789473684199</v>
      </c>
      <c r="F82" s="26">
        <v>7</v>
      </c>
      <c r="G82" s="26">
        <v>0</v>
      </c>
      <c r="H82" s="26">
        <v>10</v>
      </c>
      <c r="I82" s="26">
        <v>4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8">
        <v>18</v>
      </c>
    </row>
    <row r="83" spans="1:16" x14ac:dyDescent="0.25">
      <c r="A83" s="29" t="s">
        <v>483</v>
      </c>
      <c r="B83" s="29" t="s">
        <v>484</v>
      </c>
      <c r="C83" s="14">
        <v>25</v>
      </c>
      <c r="D83" s="14">
        <v>12</v>
      </c>
      <c r="E83" s="30">
        <v>1.0833333333333299</v>
      </c>
      <c r="F83" s="14">
        <v>0</v>
      </c>
      <c r="G83" s="14">
        <v>0</v>
      </c>
      <c r="H83" s="14">
        <v>2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1</v>
      </c>
    </row>
    <row r="84" spans="1:16" x14ac:dyDescent="0.25">
      <c r="A84" s="29" t="s">
        <v>485</v>
      </c>
      <c r="B84" s="29" t="s">
        <v>486</v>
      </c>
      <c r="C84" s="14">
        <v>56</v>
      </c>
      <c r="D84" s="14">
        <v>26</v>
      </c>
      <c r="E84" s="30">
        <v>1.15384615384615</v>
      </c>
      <c r="F84" s="14">
        <v>7</v>
      </c>
      <c r="G84" s="14">
        <v>0</v>
      </c>
      <c r="H84" s="14">
        <v>8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17</v>
      </c>
    </row>
    <row r="85" spans="1:16" x14ac:dyDescent="0.25">
      <c r="A85" s="183" t="s">
        <v>487</v>
      </c>
      <c r="B85" s="184"/>
      <c r="C85" s="26">
        <v>66</v>
      </c>
      <c r="D85" s="26">
        <v>86</v>
      </c>
      <c r="E85" s="27">
        <v>-0.232558139534884</v>
      </c>
      <c r="F85" s="26">
        <v>0</v>
      </c>
      <c r="G85" s="26">
        <v>1</v>
      </c>
      <c r="H85" s="26">
        <v>19</v>
      </c>
      <c r="I85" s="26">
        <v>13</v>
      </c>
      <c r="J85" s="26">
        <v>0</v>
      </c>
      <c r="K85" s="26">
        <v>0</v>
      </c>
      <c r="L85" s="26">
        <v>0</v>
      </c>
      <c r="M85" s="26">
        <v>0</v>
      </c>
      <c r="N85" s="26">
        <v>1</v>
      </c>
      <c r="O85" s="26">
        <v>0</v>
      </c>
      <c r="P85" s="28">
        <v>24</v>
      </c>
    </row>
    <row r="86" spans="1:16" x14ac:dyDescent="0.25">
      <c r="A86" s="29" t="s">
        <v>488</v>
      </c>
      <c r="B86" s="29" t="s">
        <v>489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490</v>
      </c>
      <c r="B87" s="29" t="s">
        <v>491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492</v>
      </c>
      <c r="B88" s="29" t="s">
        <v>493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1</v>
      </c>
    </row>
    <row r="89" spans="1:16" ht="22.5" x14ac:dyDescent="0.25">
      <c r="A89" s="29" t="s">
        <v>494</v>
      </c>
      <c r="B89" s="29" t="s">
        <v>495</v>
      </c>
      <c r="C89" s="14">
        <v>2</v>
      </c>
      <c r="D89" s="14">
        <v>1</v>
      </c>
      <c r="E89" s="30">
        <v>1</v>
      </c>
      <c r="F89" s="14">
        <v>0</v>
      </c>
      <c r="G89" s="14">
        <v>1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2.5" x14ac:dyDescent="0.25">
      <c r="A90" s="29" t="s">
        <v>496</v>
      </c>
      <c r="B90" s="29" t="s">
        <v>497</v>
      </c>
      <c r="C90" s="14">
        <v>0</v>
      </c>
      <c r="D90" s="14">
        <v>0</v>
      </c>
      <c r="E90" s="30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498</v>
      </c>
      <c r="B91" s="29" t="s">
        <v>499</v>
      </c>
      <c r="C91" s="14">
        <v>10</v>
      </c>
      <c r="D91" s="14">
        <v>9</v>
      </c>
      <c r="E91" s="30">
        <v>0.11111111111111099</v>
      </c>
      <c r="F91" s="14">
        <v>0</v>
      </c>
      <c r="G91" s="14">
        <v>0</v>
      </c>
      <c r="H91" s="14">
        <v>0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1</v>
      </c>
    </row>
    <row r="92" spans="1:16" x14ac:dyDescent="0.25">
      <c r="A92" s="29" t="s">
        <v>500</v>
      </c>
      <c r="B92" s="29" t="s">
        <v>501</v>
      </c>
      <c r="C92" s="14">
        <v>10</v>
      </c>
      <c r="D92" s="14">
        <v>11</v>
      </c>
      <c r="E92" s="30">
        <v>-9.0909090909090898E-2</v>
      </c>
      <c r="F92" s="14">
        <v>0</v>
      </c>
      <c r="G92" s="14">
        <v>0</v>
      </c>
      <c r="H92" s="14">
        <v>4</v>
      </c>
      <c r="I92" s="14">
        <v>4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3">
        <v>13</v>
      </c>
    </row>
    <row r="93" spans="1:16" x14ac:dyDescent="0.25">
      <c r="A93" s="29" t="s">
        <v>502</v>
      </c>
      <c r="B93" s="29" t="s">
        <v>503</v>
      </c>
      <c r="C93" s="14">
        <v>6</v>
      </c>
      <c r="D93" s="14">
        <v>3</v>
      </c>
      <c r="E93" s="30">
        <v>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9" t="s">
        <v>504</v>
      </c>
      <c r="B94" s="29" t="s">
        <v>505</v>
      </c>
      <c r="C94" s="14">
        <v>38</v>
      </c>
      <c r="D94" s="14">
        <v>62</v>
      </c>
      <c r="E94" s="30">
        <v>-0.38709677419354799</v>
      </c>
      <c r="F94" s="14">
        <v>0</v>
      </c>
      <c r="G94" s="14">
        <v>0</v>
      </c>
      <c r="H94" s="14">
        <v>15</v>
      </c>
      <c r="I94" s="14">
        <v>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8</v>
      </c>
    </row>
    <row r="95" spans="1:16" ht="22.5" x14ac:dyDescent="0.25">
      <c r="A95" s="29" t="s">
        <v>506</v>
      </c>
      <c r="B95" s="29" t="s">
        <v>507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508</v>
      </c>
      <c r="B96" s="29" t="s">
        <v>509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3" t="s">
        <v>510</v>
      </c>
      <c r="B97" s="184"/>
      <c r="C97" s="26">
        <v>1963</v>
      </c>
      <c r="D97" s="26">
        <v>1597</v>
      </c>
      <c r="E97" s="27">
        <v>0.22917971195992501</v>
      </c>
      <c r="F97" s="26">
        <v>69</v>
      </c>
      <c r="G97" s="26">
        <v>46</v>
      </c>
      <c r="H97" s="26">
        <v>386</v>
      </c>
      <c r="I97" s="26">
        <v>348</v>
      </c>
      <c r="J97" s="26">
        <v>2</v>
      </c>
      <c r="K97" s="26">
        <v>0</v>
      </c>
      <c r="L97" s="26">
        <v>1</v>
      </c>
      <c r="M97" s="26">
        <v>0</v>
      </c>
      <c r="N97" s="26">
        <v>1</v>
      </c>
      <c r="O97" s="26">
        <v>0</v>
      </c>
      <c r="P97" s="28">
        <v>1396</v>
      </c>
    </row>
    <row r="98" spans="1:16" x14ac:dyDescent="0.25">
      <c r="A98" s="29" t="s">
        <v>511</v>
      </c>
      <c r="B98" s="29" t="s">
        <v>512</v>
      </c>
      <c r="C98" s="14">
        <v>352</v>
      </c>
      <c r="D98" s="14">
        <v>282</v>
      </c>
      <c r="E98" s="30">
        <v>0.24822695035461001</v>
      </c>
      <c r="F98" s="14">
        <v>23</v>
      </c>
      <c r="G98" s="14">
        <v>15</v>
      </c>
      <c r="H98" s="14">
        <v>77</v>
      </c>
      <c r="I98" s="14">
        <v>67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831</v>
      </c>
    </row>
    <row r="99" spans="1:16" x14ac:dyDescent="0.25">
      <c r="A99" s="29" t="s">
        <v>513</v>
      </c>
      <c r="B99" s="29" t="s">
        <v>514</v>
      </c>
      <c r="C99" s="14">
        <v>161</v>
      </c>
      <c r="D99" s="14">
        <v>137</v>
      </c>
      <c r="E99" s="30">
        <v>0.17518248175182499</v>
      </c>
      <c r="F99" s="14">
        <v>9</v>
      </c>
      <c r="G99" s="14">
        <v>5</v>
      </c>
      <c r="H99" s="14">
        <v>63</v>
      </c>
      <c r="I99" s="14">
        <v>43</v>
      </c>
      <c r="J99" s="14">
        <v>1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3">
        <v>43</v>
      </c>
    </row>
    <row r="100" spans="1:16" ht="33.75" x14ac:dyDescent="0.25">
      <c r="A100" s="29" t="s">
        <v>515</v>
      </c>
      <c r="B100" s="29" t="s">
        <v>516</v>
      </c>
      <c r="C100" s="14">
        <v>31</v>
      </c>
      <c r="D100" s="14">
        <v>16</v>
      </c>
      <c r="E100" s="30">
        <v>0.9375</v>
      </c>
      <c r="F100" s="14">
        <v>0</v>
      </c>
      <c r="G100" s="14">
        <v>2</v>
      </c>
      <c r="H100" s="14">
        <v>4</v>
      </c>
      <c r="I100" s="14">
        <v>21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35</v>
      </c>
    </row>
    <row r="101" spans="1:16" ht="22.5" x14ac:dyDescent="0.25">
      <c r="A101" s="29" t="s">
        <v>517</v>
      </c>
      <c r="B101" s="29" t="s">
        <v>518</v>
      </c>
      <c r="C101" s="14">
        <v>137</v>
      </c>
      <c r="D101" s="14">
        <v>105</v>
      </c>
      <c r="E101" s="30">
        <v>0.30476190476190501</v>
      </c>
      <c r="F101" s="14">
        <v>4</v>
      </c>
      <c r="G101" s="14">
        <v>3</v>
      </c>
      <c r="H101" s="14">
        <v>56</v>
      </c>
      <c r="I101" s="14">
        <v>47</v>
      </c>
      <c r="J101" s="14">
        <v>1</v>
      </c>
      <c r="K101" s="14">
        <v>0</v>
      </c>
      <c r="L101" s="14">
        <v>1</v>
      </c>
      <c r="M101" s="14">
        <v>0</v>
      </c>
      <c r="N101" s="14">
        <v>0</v>
      </c>
      <c r="O101" s="14">
        <v>0</v>
      </c>
      <c r="P101" s="23">
        <v>46</v>
      </c>
    </row>
    <row r="102" spans="1:16" x14ac:dyDescent="0.25">
      <c r="A102" s="29" t="s">
        <v>519</v>
      </c>
      <c r="B102" s="29" t="s">
        <v>520</v>
      </c>
      <c r="C102" s="14">
        <v>22</v>
      </c>
      <c r="D102" s="14">
        <v>49</v>
      </c>
      <c r="E102" s="30">
        <v>-0.55102040816326503</v>
      </c>
      <c r="F102" s="14">
        <v>0</v>
      </c>
      <c r="G102" s="14">
        <v>0</v>
      </c>
      <c r="H102" s="14">
        <v>1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9" t="s">
        <v>521</v>
      </c>
      <c r="B103" s="29" t="s">
        <v>522</v>
      </c>
      <c r="C103" s="14">
        <v>13</v>
      </c>
      <c r="D103" s="14">
        <v>15</v>
      </c>
      <c r="E103" s="30">
        <v>-0.133333333333333</v>
      </c>
      <c r="F103" s="14">
        <v>1</v>
      </c>
      <c r="G103" s="14">
        <v>0</v>
      </c>
      <c r="H103" s="14">
        <v>2</v>
      </c>
      <c r="I103" s="14">
        <v>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9</v>
      </c>
    </row>
    <row r="104" spans="1:16" x14ac:dyDescent="0.25">
      <c r="A104" s="29" t="s">
        <v>523</v>
      </c>
      <c r="B104" s="29" t="s">
        <v>524</v>
      </c>
      <c r="C104" s="14">
        <v>34</v>
      </c>
      <c r="D104" s="14">
        <v>21</v>
      </c>
      <c r="E104" s="30">
        <v>0.61904761904761896</v>
      </c>
      <c r="F104" s="14">
        <v>0</v>
      </c>
      <c r="G104" s="14">
        <v>0</v>
      </c>
      <c r="H104" s="14">
        <v>1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11</v>
      </c>
    </row>
    <row r="105" spans="1:16" x14ac:dyDescent="0.25">
      <c r="A105" s="29" t="s">
        <v>525</v>
      </c>
      <c r="B105" s="29" t="s">
        <v>526</v>
      </c>
      <c r="C105" s="14">
        <v>835</v>
      </c>
      <c r="D105" s="14">
        <v>601</v>
      </c>
      <c r="E105" s="30">
        <v>0.38935108153078202</v>
      </c>
      <c r="F105" s="14">
        <v>6</v>
      </c>
      <c r="G105" s="14">
        <v>6</v>
      </c>
      <c r="H105" s="14">
        <v>92</v>
      </c>
      <c r="I105" s="14">
        <v>86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3">
        <v>236</v>
      </c>
    </row>
    <row r="106" spans="1:16" ht="22.5" x14ac:dyDescent="0.25">
      <c r="A106" s="29" t="s">
        <v>527</v>
      </c>
      <c r="B106" s="29" t="s">
        <v>528</v>
      </c>
      <c r="C106" s="14">
        <v>131</v>
      </c>
      <c r="D106" s="14">
        <v>122</v>
      </c>
      <c r="E106" s="30">
        <v>7.3770491803278701E-2</v>
      </c>
      <c r="F106" s="14">
        <v>1</v>
      </c>
      <c r="G106" s="14">
        <v>2</v>
      </c>
      <c r="H106" s="14">
        <v>32</v>
      </c>
      <c r="I106" s="14">
        <v>20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65</v>
      </c>
    </row>
    <row r="107" spans="1:16" ht="22.5" x14ac:dyDescent="0.25">
      <c r="A107" s="29" t="s">
        <v>529</v>
      </c>
      <c r="B107" s="29" t="s">
        <v>530</v>
      </c>
      <c r="C107" s="14">
        <v>2</v>
      </c>
      <c r="D107" s="14">
        <v>4</v>
      </c>
      <c r="E107" s="30">
        <v>-0.5</v>
      </c>
      <c r="F107" s="14">
        <v>0</v>
      </c>
      <c r="G107" s="14">
        <v>0</v>
      </c>
      <c r="H107" s="14">
        <v>2</v>
      </c>
      <c r="I107" s="14">
        <v>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2</v>
      </c>
    </row>
    <row r="108" spans="1:16" x14ac:dyDescent="0.25">
      <c r="A108" s="29" t="s">
        <v>531</v>
      </c>
      <c r="B108" s="29" t="s">
        <v>532</v>
      </c>
      <c r="C108" s="14">
        <v>7</v>
      </c>
      <c r="D108" s="14">
        <v>4</v>
      </c>
      <c r="E108" s="30">
        <v>0.75</v>
      </c>
      <c r="F108" s="14">
        <v>0</v>
      </c>
      <c r="G108" s="14">
        <v>0</v>
      </c>
      <c r="H108" s="14">
        <v>2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25">
      <c r="A109" s="29" t="s">
        <v>533</v>
      </c>
      <c r="B109" s="29" t="s">
        <v>534</v>
      </c>
      <c r="C109" s="14">
        <v>3</v>
      </c>
      <c r="D109" s="14">
        <v>3</v>
      </c>
      <c r="E109" s="30">
        <v>0</v>
      </c>
      <c r="F109" s="14">
        <v>0</v>
      </c>
      <c r="G109" s="14">
        <v>0</v>
      </c>
      <c r="H109" s="14">
        <v>1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1</v>
      </c>
    </row>
    <row r="110" spans="1:16" ht="33.75" x14ac:dyDescent="0.25">
      <c r="A110" s="29" t="s">
        <v>535</v>
      </c>
      <c r="B110" s="29" t="s">
        <v>536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537</v>
      </c>
      <c r="B111" s="29" t="s">
        <v>538</v>
      </c>
      <c r="C111" s="14">
        <v>215</v>
      </c>
      <c r="D111" s="14">
        <v>217</v>
      </c>
      <c r="E111" s="30">
        <v>-9.2165898617511503E-3</v>
      </c>
      <c r="F111" s="14">
        <v>23</v>
      </c>
      <c r="G111" s="14">
        <v>13</v>
      </c>
      <c r="H111" s="14">
        <v>44</v>
      </c>
      <c r="I111" s="14">
        <v>36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104</v>
      </c>
    </row>
    <row r="112" spans="1:16" ht="22.5" x14ac:dyDescent="0.25">
      <c r="A112" s="29" t="s">
        <v>539</v>
      </c>
      <c r="B112" s="29" t="s">
        <v>540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541</v>
      </c>
      <c r="B113" s="29" t="s">
        <v>542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543</v>
      </c>
      <c r="B114" s="29" t="s">
        <v>544</v>
      </c>
      <c r="C114" s="14">
        <v>2</v>
      </c>
      <c r="D114" s="14">
        <v>2</v>
      </c>
      <c r="E114" s="30">
        <v>0</v>
      </c>
      <c r="F114" s="14">
        <v>2</v>
      </c>
      <c r="G114" s="14">
        <v>0</v>
      </c>
      <c r="H114" s="14">
        <v>1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545</v>
      </c>
      <c r="B115" s="29" t="s">
        <v>546</v>
      </c>
      <c r="C115" s="14">
        <v>2</v>
      </c>
      <c r="D115" s="14">
        <v>2</v>
      </c>
      <c r="E115" s="30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547</v>
      </c>
      <c r="B116" s="29" t="s">
        <v>548</v>
      </c>
      <c r="C116" s="14">
        <v>2</v>
      </c>
      <c r="D116" s="14">
        <v>2</v>
      </c>
      <c r="E116" s="30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9" t="s">
        <v>549</v>
      </c>
      <c r="B117" s="29" t="s">
        <v>550</v>
      </c>
      <c r="C117" s="14">
        <v>0</v>
      </c>
      <c r="D117" s="14">
        <v>1</v>
      </c>
      <c r="E117" s="30">
        <v>-1</v>
      </c>
      <c r="F117" s="14">
        <v>0</v>
      </c>
      <c r="G117" s="14">
        <v>0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551</v>
      </c>
      <c r="B118" s="29" t="s">
        <v>552</v>
      </c>
      <c r="C118" s="14">
        <v>0</v>
      </c>
      <c r="D118" s="14">
        <v>1</v>
      </c>
      <c r="E118" s="30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1</v>
      </c>
    </row>
    <row r="119" spans="1:16" ht="22.5" x14ac:dyDescent="0.25">
      <c r="A119" s="29" t="s">
        <v>553</v>
      </c>
      <c r="B119" s="29" t="s">
        <v>554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555</v>
      </c>
      <c r="B120" s="29" t="s">
        <v>556</v>
      </c>
      <c r="C120" s="14">
        <v>3</v>
      </c>
      <c r="D120" s="14">
        <v>5</v>
      </c>
      <c r="E120" s="30">
        <v>-0.4</v>
      </c>
      <c r="F120" s="14">
        <v>0</v>
      </c>
      <c r="G120" s="14">
        <v>0</v>
      </c>
      <c r="H120" s="14">
        <v>2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557</v>
      </c>
      <c r="B121" s="29" t="s">
        <v>558</v>
      </c>
      <c r="C121" s="14">
        <v>5</v>
      </c>
      <c r="D121" s="14">
        <v>5</v>
      </c>
      <c r="E121" s="30">
        <v>0</v>
      </c>
      <c r="F121" s="14">
        <v>0</v>
      </c>
      <c r="G121" s="14">
        <v>0</v>
      </c>
      <c r="H121" s="14">
        <v>3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7</v>
      </c>
    </row>
    <row r="122" spans="1:16" x14ac:dyDescent="0.25">
      <c r="A122" s="29" t="s">
        <v>559</v>
      </c>
      <c r="B122" s="29" t="s">
        <v>560</v>
      </c>
      <c r="C122" s="14">
        <v>1</v>
      </c>
      <c r="D122" s="14">
        <v>1</v>
      </c>
      <c r="E122" s="30">
        <v>0</v>
      </c>
      <c r="F122" s="14">
        <v>0</v>
      </c>
      <c r="G122" s="14">
        <v>0</v>
      </c>
      <c r="H122" s="14">
        <v>0</v>
      </c>
      <c r="I122" s="14">
        <v>4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2</v>
      </c>
    </row>
    <row r="123" spans="1:16" x14ac:dyDescent="0.25">
      <c r="A123" s="29" t="s">
        <v>561</v>
      </c>
      <c r="B123" s="29" t="s">
        <v>562</v>
      </c>
      <c r="C123" s="14">
        <v>1</v>
      </c>
      <c r="D123" s="14">
        <v>0</v>
      </c>
      <c r="E123" s="30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563</v>
      </c>
      <c r="B124" s="29" t="s">
        <v>564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565</v>
      </c>
      <c r="B125" s="29" t="s">
        <v>566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567</v>
      </c>
      <c r="B126" s="29" t="s">
        <v>568</v>
      </c>
      <c r="C126" s="14">
        <v>4</v>
      </c>
      <c r="D126" s="14">
        <v>2</v>
      </c>
      <c r="E126" s="30">
        <v>1</v>
      </c>
      <c r="F126" s="14">
        <v>0</v>
      </c>
      <c r="G126" s="14">
        <v>0</v>
      </c>
      <c r="H126" s="14">
        <v>3</v>
      </c>
      <c r="I126" s="14">
        <v>5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2</v>
      </c>
    </row>
    <row r="127" spans="1:16" ht="22.5" x14ac:dyDescent="0.25">
      <c r="A127" s="29" t="s">
        <v>569</v>
      </c>
      <c r="B127" s="29" t="s">
        <v>570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571</v>
      </c>
      <c r="B128" s="29" t="s">
        <v>572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29" t="s">
        <v>573</v>
      </c>
      <c r="B129" s="29" t="s">
        <v>574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575</v>
      </c>
      <c r="B130" s="29" t="s">
        <v>576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3" t="s">
        <v>577</v>
      </c>
      <c r="B131" s="184"/>
      <c r="C131" s="26">
        <v>3</v>
      </c>
      <c r="D131" s="26">
        <v>2</v>
      </c>
      <c r="E131" s="27">
        <v>0.5</v>
      </c>
      <c r="F131" s="26">
        <v>0</v>
      </c>
      <c r="G131" s="26">
        <v>0</v>
      </c>
      <c r="H131" s="26">
        <v>1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8">
        <v>4</v>
      </c>
    </row>
    <row r="132" spans="1:16" x14ac:dyDescent="0.25">
      <c r="A132" s="29" t="s">
        <v>578</v>
      </c>
      <c r="B132" s="29" t="s">
        <v>579</v>
      </c>
      <c r="C132" s="14">
        <v>0</v>
      </c>
      <c r="D132" s="14">
        <v>0</v>
      </c>
      <c r="E132" s="30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25">
      <c r="A133" s="29" t="s">
        <v>580</v>
      </c>
      <c r="B133" s="29" t="s">
        <v>581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582</v>
      </c>
      <c r="B134" s="29" t="s">
        <v>583</v>
      </c>
      <c r="C134" s="14">
        <v>1</v>
      </c>
      <c r="D134" s="14">
        <v>2</v>
      </c>
      <c r="E134" s="30">
        <v>-0.5</v>
      </c>
      <c r="F134" s="14">
        <v>0</v>
      </c>
      <c r="G134" s="14">
        <v>0</v>
      </c>
      <c r="H134" s="14">
        <v>1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4</v>
      </c>
    </row>
    <row r="135" spans="1:16" x14ac:dyDescent="0.25">
      <c r="A135" s="29" t="s">
        <v>584</v>
      </c>
      <c r="B135" s="29" t="s">
        <v>585</v>
      </c>
      <c r="C135" s="14">
        <v>2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9" t="s">
        <v>586</v>
      </c>
      <c r="B136" s="29" t="s">
        <v>587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3" t="s">
        <v>588</v>
      </c>
      <c r="B137" s="184"/>
      <c r="C137" s="26">
        <v>2</v>
      </c>
      <c r="D137" s="26">
        <v>1</v>
      </c>
      <c r="E137" s="27">
        <v>1</v>
      </c>
      <c r="F137" s="26">
        <v>0</v>
      </c>
      <c r="G137" s="26">
        <v>0</v>
      </c>
      <c r="H137" s="26">
        <v>0</v>
      </c>
      <c r="I137" s="26">
        <v>4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0</v>
      </c>
    </row>
    <row r="138" spans="1:16" ht="22.5" x14ac:dyDescent="0.25">
      <c r="A138" s="29" t="s">
        <v>589</v>
      </c>
      <c r="B138" s="29" t="s">
        <v>590</v>
      </c>
      <c r="C138" s="14">
        <v>0</v>
      </c>
      <c r="D138" s="14">
        <v>0</v>
      </c>
      <c r="E138" s="30">
        <v>0</v>
      </c>
      <c r="F138" s="14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591</v>
      </c>
      <c r="B139" s="29" t="s">
        <v>592</v>
      </c>
      <c r="C139" s="14">
        <v>0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593</v>
      </c>
      <c r="B140" s="29" t="s">
        <v>594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595</v>
      </c>
      <c r="B141" s="29" t="s">
        <v>596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597</v>
      </c>
      <c r="B142" s="29" t="s">
        <v>598</v>
      </c>
      <c r="C142" s="14">
        <v>0</v>
      </c>
      <c r="D142" s="14">
        <v>1</v>
      </c>
      <c r="E142" s="30">
        <v>-1</v>
      </c>
      <c r="F142" s="14">
        <v>0</v>
      </c>
      <c r="G142" s="14">
        <v>0</v>
      </c>
      <c r="H142" s="14">
        <v>0</v>
      </c>
      <c r="I142" s="14">
        <v>3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0</v>
      </c>
    </row>
    <row r="143" spans="1:16" ht="33.75" x14ac:dyDescent="0.25">
      <c r="A143" s="29" t="s">
        <v>599</v>
      </c>
      <c r="B143" s="29" t="s">
        <v>600</v>
      </c>
      <c r="C143" s="14">
        <v>2</v>
      </c>
      <c r="D143" s="14">
        <v>0</v>
      </c>
      <c r="E143" s="30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3" t="s">
        <v>601</v>
      </c>
      <c r="B144" s="184"/>
      <c r="C144" s="26">
        <v>0</v>
      </c>
      <c r="D144" s="26">
        <v>1</v>
      </c>
      <c r="E144" s="27">
        <v>-1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602</v>
      </c>
      <c r="B145" s="29" t="s">
        <v>603</v>
      </c>
      <c r="C145" s="14">
        <v>0</v>
      </c>
      <c r="D145" s="14">
        <v>1</v>
      </c>
      <c r="E145" s="30">
        <v>-1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604</v>
      </c>
      <c r="B146" s="29" t="s">
        <v>605</v>
      </c>
      <c r="C146" s="14">
        <v>0</v>
      </c>
      <c r="D146" s="14">
        <v>0</v>
      </c>
      <c r="E146" s="30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3" t="s">
        <v>606</v>
      </c>
      <c r="B147" s="184"/>
      <c r="C147" s="26">
        <v>28</v>
      </c>
      <c r="D147" s="26">
        <v>24</v>
      </c>
      <c r="E147" s="27">
        <v>0.16666666666666699</v>
      </c>
      <c r="F147" s="26">
        <v>3</v>
      </c>
      <c r="G147" s="26">
        <v>1</v>
      </c>
      <c r="H147" s="26">
        <v>6</v>
      </c>
      <c r="I147" s="26">
        <v>4</v>
      </c>
      <c r="J147" s="26">
        <v>0</v>
      </c>
      <c r="K147" s="26">
        <v>0</v>
      </c>
      <c r="L147" s="26">
        <v>0</v>
      </c>
      <c r="M147" s="26">
        <v>0</v>
      </c>
      <c r="N147" s="26">
        <v>4</v>
      </c>
      <c r="O147" s="26">
        <v>0</v>
      </c>
      <c r="P147" s="28">
        <v>0</v>
      </c>
    </row>
    <row r="148" spans="1:16" ht="22.5" x14ac:dyDescent="0.25">
      <c r="A148" s="29" t="s">
        <v>607</v>
      </c>
      <c r="B148" s="29" t="s">
        <v>608</v>
      </c>
      <c r="C148" s="14">
        <v>0</v>
      </c>
      <c r="D148" s="14">
        <v>0</v>
      </c>
      <c r="E148" s="30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0</v>
      </c>
    </row>
    <row r="149" spans="1:16" ht="22.5" x14ac:dyDescent="0.25">
      <c r="A149" s="29" t="s">
        <v>609</v>
      </c>
      <c r="B149" s="29" t="s">
        <v>610</v>
      </c>
      <c r="C149" s="14">
        <v>0</v>
      </c>
      <c r="D149" s="14">
        <v>0</v>
      </c>
      <c r="E149" s="30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9" t="s">
        <v>611</v>
      </c>
      <c r="B150" s="29" t="s">
        <v>612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613</v>
      </c>
      <c r="B151" s="29" t="s">
        <v>614</v>
      </c>
      <c r="C151" s="14">
        <v>7</v>
      </c>
      <c r="D151" s="14">
        <v>0</v>
      </c>
      <c r="E151" s="30">
        <v>0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3">
        <v>0</v>
      </c>
    </row>
    <row r="152" spans="1:16" ht="33.75" x14ac:dyDescent="0.25">
      <c r="A152" s="29" t="s">
        <v>615</v>
      </c>
      <c r="B152" s="29" t="s">
        <v>616</v>
      </c>
      <c r="C152" s="14">
        <v>0</v>
      </c>
      <c r="D152" s="14">
        <v>3</v>
      </c>
      <c r="E152" s="30">
        <v>-1</v>
      </c>
      <c r="F152" s="14">
        <v>0</v>
      </c>
      <c r="G152" s="14">
        <v>0</v>
      </c>
      <c r="H152" s="14">
        <v>0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617</v>
      </c>
      <c r="B153" s="29" t="s">
        <v>618</v>
      </c>
      <c r="C153" s="14">
        <v>0</v>
      </c>
      <c r="D153" s="14">
        <v>0</v>
      </c>
      <c r="E153" s="30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619</v>
      </c>
      <c r="B154" s="29" t="s">
        <v>620</v>
      </c>
      <c r="C154" s="14">
        <v>3</v>
      </c>
      <c r="D154" s="14">
        <v>5</v>
      </c>
      <c r="E154" s="30">
        <v>-0.4</v>
      </c>
      <c r="F154" s="14">
        <v>0</v>
      </c>
      <c r="G154" s="14">
        <v>0</v>
      </c>
      <c r="H154" s="14">
        <v>2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0</v>
      </c>
    </row>
    <row r="155" spans="1:16" ht="22.5" x14ac:dyDescent="0.25">
      <c r="A155" s="29" t="s">
        <v>621</v>
      </c>
      <c r="B155" s="29" t="s">
        <v>622</v>
      </c>
      <c r="C155" s="14">
        <v>18</v>
      </c>
      <c r="D155" s="14">
        <v>16</v>
      </c>
      <c r="E155" s="30">
        <v>0.125</v>
      </c>
      <c r="F155" s="14">
        <v>3</v>
      </c>
      <c r="G155" s="14">
        <v>1</v>
      </c>
      <c r="H155" s="14">
        <v>3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4</v>
      </c>
      <c r="O155" s="14">
        <v>0</v>
      </c>
      <c r="P155" s="23">
        <v>0</v>
      </c>
    </row>
    <row r="156" spans="1:16" x14ac:dyDescent="0.25">
      <c r="A156" s="183" t="s">
        <v>623</v>
      </c>
      <c r="B156" s="184"/>
      <c r="C156" s="26">
        <v>1</v>
      </c>
      <c r="D156" s="26">
        <v>1</v>
      </c>
      <c r="E156" s="27">
        <v>0</v>
      </c>
      <c r="F156" s="26">
        <v>0</v>
      </c>
      <c r="G156" s="26">
        <v>0</v>
      </c>
      <c r="H156" s="26">
        <v>1</v>
      </c>
      <c r="I156" s="26">
        <v>1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8">
        <v>0</v>
      </c>
    </row>
    <row r="157" spans="1:16" ht="22.5" x14ac:dyDescent="0.25">
      <c r="A157" s="29" t="s">
        <v>624</v>
      </c>
      <c r="B157" s="29" t="s">
        <v>625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626</v>
      </c>
      <c r="B158" s="29" t="s">
        <v>627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628</v>
      </c>
      <c r="B159" s="29" t="s">
        <v>629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630</v>
      </c>
      <c r="B160" s="29" t="s">
        <v>631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632</v>
      </c>
      <c r="B161" s="29" t="s">
        <v>633</v>
      </c>
      <c r="C161" s="14">
        <v>0</v>
      </c>
      <c r="D161" s="14">
        <v>0</v>
      </c>
      <c r="E161" s="30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634</v>
      </c>
      <c r="B162" s="29" t="s">
        <v>635</v>
      </c>
      <c r="C162" s="14">
        <v>1</v>
      </c>
      <c r="D162" s="14">
        <v>1</v>
      </c>
      <c r="E162" s="30">
        <v>0</v>
      </c>
      <c r="F162" s="14">
        <v>0</v>
      </c>
      <c r="G162" s="14">
        <v>0</v>
      </c>
      <c r="H162" s="14">
        <v>1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2.5" x14ac:dyDescent="0.25">
      <c r="A163" s="29" t="s">
        <v>636</v>
      </c>
      <c r="B163" s="29" t="s">
        <v>637</v>
      </c>
      <c r="C163" s="14">
        <v>0</v>
      </c>
      <c r="D163" s="14">
        <v>0</v>
      </c>
      <c r="E163" s="30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638</v>
      </c>
      <c r="B164" s="29" t="s">
        <v>639</v>
      </c>
      <c r="C164" s="14">
        <v>0</v>
      </c>
      <c r="D164" s="14">
        <v>0</v>
      </c>
      <c r="E164" s="30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640</v>
      </c>
      <c r="B165" s="29" t="s">
        <v>641</v>
      </c>
      <c r="C165" s="14">
        <v>0</v>
      </c>
      <c r="D165" s="14">
        <v>0</v>
      </c>
      <c r="E165" s="30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3" t="s">
        <v>642</v>
      </c>
      <c r="B166" s="184"/>
      <c r="C166" s="26">
        <v>166</v>
      </c>
      <c r="D166" s="26">
        <v>162</v>
      </c>
      <c r="E166" s="27">
        <v>2.4691358024691398E-2</v>
      </c>
      <c r="F166" s="26">
        <v>3</v>
      </c>
      <c r="G166" s="26">
        <v>2</v>
      </c>
      <c r="H166" s="26">
        <v>71</v>
      </c>
      <c r="I166" s="26">
        <v>59</v>
      </c>
      <c r="J166" s="26">
        <v>1</v>
      </c>
      <c r="K166" s="26">
        <v>2</v>
      </c>
      <c r="L166" s="26">
        <v>0</v>
      </c>
      <c r="M166" s="26">
        <v>0</v>
      </c>
      <c r="N166" s="26">
        <v>0</v>
      </c>
      <c r="O166" s="26">
        <v>0</v>
      </c>
      <c r="P166" s="28">
        <v>59</v>
      </c>
    </row>
    <row r="167" spans="1:16" ht="22.5" x14ac:dyDescent="0.25">
      <c r="A167" s="29" t="s">
        <v>643</v>
      </c>
      <c r="B167" s="29" t="s">
        <v>644</v>
      </c>
      <c r="C167" s="14">
        <v>0</v>
      </c>
      <c r="D167" s="14">
        <v>3</v>
      </c>
      <c r="E167" s="30">
        <v>-1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7</v>
      </c>
    </row>
    <row r="168" spans="1:16" ht="33.75" x14ac:dyDescent="0.25">
      <c r="A168" s="29" t="s">
        <v>645</v>
      </c>
      <c r="B168" s="29" t="s">
        <v>646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647</v>
      </c>
      <c r="B169" s="29" t="s">
        <v>648</v>
      </c>
      <c r="C169" s="14">
        <v>1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649</v>
      </c>
      <c r="B170" s="29" t="s">
        <v>650</v>
      </c>
      <c r="C170" s="14">
        <v>1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651</v>
      </c>
      <c r="B171" s="29" t="s">
        <v>652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653</v>
      </c>
      <c r="B172" s="29" t="s">
        <v>654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655</v>
      </c>
      <c r="B173" s="29" t="s">
        <v>656</v>
      </c>
      <c r="C173" s="14">
        <v>79</v>
      </c>
      <c r="D173" s="14">
        <v>75</v>
      </c>
      <c r="E173" s="30">
        <v>5.3333333333333302E-2</v>
      </c>
      <c r="F173" s="14">
        <v>3</v>
      </c>
      <c r="G173" s="14">
        <v>1</v>
      </c>
      <c r="H173" s="14">
        <v>39</v>
      </c>
      <c r="I173" s="14">
        <v>31</v>
      </c>
      <c r="J173" s="14">
        <v>0</v>
      </c>
      <c r="K173" s="14">
        <v>1</v>
      </c>
      <c r="L173" s="14">
        <v>0</v>
      </c>
      <c r="M173" s="14">
        <v>0</v>
      </c>
      <c r="N173" s="14">
        <v>0</v>
      </c>
      <c r="O173" s="14">
        <v>0</v>
      </c>
      <c r="P173" s="23">
        <v>19</v>
      </c>
    </row>
    <row r="174" spans="1:16" ht="22.5" x14ac:dyDescent="0.25">
      <c r="A174" s="29" t="s">
        <v>657</v>
      </c>
      <c r="B174" s="29" t="s">
        <v>658</v>
      </c>
      <c r="C174" s="14">
        <v>81</v>
      </c>
      <c r="D174" s="14">
        <v>78</v>
      </c>
      <c r="E174" s="30">
        <v>3.8461538461538498E-2</v>
      </c>
      <c r="F174" s="14">
        <v>0</v>
      </c>
      <c r="G174" s="14">
        <v>1</v>
      </c>
      <c r="H174" s="14">
        <v>29</v>
      </c>
      <c r="I174" s="14">
        <v>28</v>
      </c>
      <c r="J174" s="14">
        <v>0</v>
      </c>
      <c r="K174" s="14">
        <v>1</v>
      </c>
      <c r="L174" s="14">
        <v>0</v>
      </c>
      <c r="M174" s="14">
        <v>0</v>
      </c>
      <c r="N174" s="14">
        <v>0</v>
      </c>
      <c r="O174" s="14">
        <v>0</v>
      </c>
      <c r="P174" s="23">
        <v>28</v>
      </c>
    </row>
    <row r="175" spans="1:16" x14ac:dyDescent="0.25">
      <c r="A175" s="29" t="s">
        <v>659</v>
      </c>
      <c r="B175" s="29" t="s">
        <v>660</v>
      </c>
      <c r="C175" s="14">
        <v>3</v>
      </c>
      <c r="D175" s="14">
        <v>2</v>
      </c>
      <c r="E175" s="30">
        <v>0.5</v>
      </c>
      <c r="F175" s="14">
        <v>0</v>
      </c>
      <c r="G175" s="14">
        <v>0</v>
      </c>
      <c r="H175" s="14">
        <v>1</v>
      </c>
      <c r="I175" s="14">
        <v>0</v>
      </c>
      <c r="J175" s="14">
        <v>1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2</v>
      </c>
    </row>
    <row r="176" spans="1:16" ht="22.5" x14ac:dyDescent="0.25">
      <c r="A176" s="29" t="s">
        <v>661</v>
      </c>
      <c r="B176" s="29" t="s">
        <v>662</v>
      </c>
      <c r="C176" s="14">
        <v>1</v>
      </c>
      <c r="D176" s="14">
        <v>4</v>
      </c>
      <c r="E176" s="30">
        <v>-0.75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3</v>
      </c>
    </row>
    <row r="177" spans="1:16" x14ac:dyDescent="0.25">
      <c r="A177" s="29" t="s">
        <v>663</v>
      </c>
      <c r="B177" s="29" t="s">
        <v>664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3" t="s">
        <v>665</v>
      </c>
      <c r="B178" s="184"/>
      <c r="C178" s="26">
        <v>163</v>
      </c>
      <c r="D178" s="26">
        <v>189</v>
      </c>
      <c r="E178" s="27">
        <v>-0.137566137566138</v>
      </c>
      <c r="F178" s="26">
        <v>612</v>
      </c>
      <c r="G178" s="26">
        <v>505</v>
      </c>
      <c r="H178" s="26">
        <v>54</v>
      </c>
      <c r="I178" s="26">
        <v>35</v>
      </c>
      <c r="J178" s="26">
        <v>0</v>
      </c>
      <c r="K178" s="26">
        <v>0</v>
      </c>
      <c r="L178" s="26">
        <v>0</v>
      </c>
      <c r="M178" s="26">
        <v>0</v>
      </c>
      <c r="N178" s="26">
        <v>1</v>
      </c>
      <c r="O178" s="26">
        <v>0</v>
      </c>
      <c r="P178" s="28">
        <v>577</v>
      </c>
    </row>
    <row r="179" spans="1:16" ht="22.5" x14ac:dyDescent="0.25">
      <c r="A179" s="29" t="s">
        <v>666</v>
      </c>
      <c r="B179" s="29" t="s">
        <v>667</v>
      </c>
      <c r="C179" s="14">
        <v>4</v>
      </c>
      <c r="D179" s="14">
        <v>3</v>
      </c>
      <c r="E179" s="30">
        <v>0.33333333333333298</v>
      </c>
      <c r="F179" s="14">
        <v>7</v>
      </c>
      <c r="G179" s="14">
        <v>4</v>
      </c>
      <c r="H179" s="14">
        <v>1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12</v>
      </c>
    </row>
    <row r="180" spans="1:16" ht="22.5" x14ac:dyDescent="0.25">
      <c r="A180" s="29" t="s">
        <v>668</v>
      </c>
      <c r="B180" s="29" t="s">
        <v>669</v>
      </c>
      <c r="C180" s="14">
        <v>76</v>
      </c>
      <c r="D180" s="14">
        <v>101</v>
      </c>
      <c r="E180" s="30">
        <v>-0.247524752475247</v>
      </c>
      <c r="F180" s="14">
        <v>375</v>
      </c>
      <c r="G180" s="14">
        <v>314</v>
      </c>
      <c r="H180" s="14">
        <v>26</v>
      </c>
      <c r="I180" s="14">
        <v>17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339</v>
      </c>
    </row>
    <row r="181" spans="1:16" x14ac:dyDescent="0.25">
      <c r="A181" s="29" t="s">
        <v>670</v>
      </c>
      <c r="B181" s="29" t="s">
        <v>671</v>
      </c>
      <c r="C181" s="14">
        <v>18</v>
      </c>
      <c r="D181" s="14">
        <v>12</v>
      </c>
      <c r="E181" s="30">
        <v>0.5</v>
      </c>
      <c r="F181" s="14">
        <v>15</v>
      </c>
      <c r="G181" s="14">
        <v>8</v>
      </c>
      <c r="H181" s="14">
        <v>5</v>
      </c>
      <c r="I181" s="14">
        <v>4</v>
      </c>
      <c r="J181" s="14">
        <v>0</v>
      </c>
      <c r="K181" s="14">
        <v>0</v>
      </c>
      <c r="L181" s="14">
        <v>0</v>
      </c>
      <c r="M181" s="14">
        <v>0</v>
      </c>
      <c r="N181" s="14">
        <v>1</v>
      </c>
      <c r="O181" s="14">
        <v>0</v>
      </c>
      <c r="P181" s="23">
        <v>15</v>
      </c>
    </row>
    <row r="182" spans="1:16" ht="22.5" x14ac:dyDescent="0.25">
      <c r="A182" s="29" t="s">
        <v>672</v>
      </c>
      <c r="B182" s="29" t="s">
        <v>673</v>
      </c>
      <c r="C182" s="14">
        <v>2</v>
      </c>
      <c r="D182" s="14">
        <v>0</v>
      </c>
      <c r="E182" s="30">
        <v>0</v>
      </c>
      <c r="F182" s="14">
        <v>1</v>
      </c>
      <c r="G182" s="14">
        <v>0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4</v>
      </c>
    </row>
    <row r="183" spans="1:16" ht="22.5" x14ac:dyDescent="0.25">
      <c r="A183" s="29" t="s">
        <v>674</v>
      </c>
      <c r="B183" s="29" t="s">
        <v>675</v>
      </c>
      <c r="C183" s="14">
        <v>3</v>
      </c>
      <c r="D183" s="14">
        <v>5</v>
      </c>
      <c r="E183" s="30">
        <v>-0.4</v>
      </c>
      <c r="F183" s="14">
        <v>21</v>
      </c>
      <c r="G183" s="14">
        <v>24</v>
      </c>
      <c r="H183" s="14">
        <v>4</v>
      </c>
      <c r="I183" s="14">
        <v>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25</v>
      </c>
    </row>
    <row r="184" spans="1:16" ht="22.5" x14ac:dyDescent="0.25">
      <c r="A184" s="29" t="s">
        <v>676</v>
      </c>
      <c r="B184" s="29" t="s">
        <v>677</v>
      </c>
      <c r="C184" s="14">
        <v>47</v>
      </c>
      <c r="D184" s="14">
        <v>60</v>
      </c>
      <c r="E184" s="30">
        <v>-0.21666666666666701</v>
      </c>
      <c r="F184" s="14">
        <v>189</v>
      </c>
      <c r="G184" s="14">
        <v>153</v>
      </c>
      <c r="H184" s="14">
        <v>16</v>
      </c>
      <c r="I184" s="14">
        <v>9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181</v>
      </c>
    </row>
    <row r="185" spans="1:16" ht="22.5" x14ac:dyDescent="0.25">
      <c r="A185" s="29" t="s">
        <v>678</v>
      </c>
      <c r="B185" s="29" t="s">
        <v>679</v>
      </c>
      <c r="C185" s="14">
        <v>13</v>
      </c>
      <c r="D185" s="14">
        <v>8</v>
      </c>
      <c r="E185" s="30">
        <v>0.625</v>
      </c>
      <c r="F185" s="14">
        <v>4</v>
      </c>
      <c r="G185" s="14">
        <v>2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1</v>
      </c>
    </row>
    <row r="186" spans="1:16" x14ac:dyDescent="0.25">
      <c r="A186" s="183" t="s">
        <v>680</v>
      </c>
      <c r="B186" s="184"/>
      <c r="C186" s="26">
        <v>121</v>
      </c>
      <c r="D186" s="26">
        <v>99</v>
      </c>
      <c r="E186" s="27">
        <v>0.22222222222222199</v>
      </c>
      <c r="F186" s="26">
        <v>6</v>
      </c>
      <c r="G186" s="26">
        <v>10</v>
      </c>
      <c r="H186" s="26">
        <v>23</v>
      </c>
      <c r="I186" s="26">
        <v>18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8">
        <v>38</v>
      </c>
    </row>
    <row r="187" spans="1:16" x14ac:dyDescent="0.25">
      <c r="A187" s="29" t="s">
        <v>681</v>
      </c>
      <c r="B187" s="29" t="s">
        <v>682</v>
      </c>
      <c r="C187" s="14">
        <v>2</v>
      </c>
      <c r="D187" s="14">
        <v>2</v>
      </c>
      <c r="E187" s="30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2</v>
      </c>
    </row>
    <row r="188" spans="1:16" ht="22.5" x14ac:dyDescent="0.25">
      <c r="A188" s="29" t="s">
        <v>683</v>
      </c>
      <c r="B188" s="29" t="s">
        <v>684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685</v>
      </c>
      <c r="B189" s="29" t="s">
        <v>686</v>
      </c>
      <c r="C189" s="14">
        <v>38</v>
      </c>
      <c r="D189" s="14">
        <v>29</v>
      </c>
      <c r="E189" s="30">
        <v>0.31034482758620702</v>
      </c>
      <c r="F189" s="14">
        <v>2</v>
      </c>
      <c r="G189" s="14">
        <v>4</v>
      </c>
      <c r="H189" s="14">
        <v>12</v>
      </c>
      <c r="I189" s="14">
        <v>16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3">
        <v>25</v>
      </c>
    </row>
    <row r="190" spans="1:16" ht="22.5" x14ac:dyDescent="0.25">
      <c r="A190" s="29" t="s">
        <v>687</v>
      </c>
      <c r="B190" s="29" t="s">
        <v>688</v>
      </c>
      <c r="C190" s="14">
        <v>0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689</v>
      </c>
      <c r="B191" s="29" t="s">
        <v>690</v>
      </c>
      <c r="C191" s="14">
        <v>3</v>
      </c>
      <c r="D191" s="14">
        <v>2</v>
      </c>
      <c r="E191" s="30">
        <v>0.5</v>
      </c>
      <c r="F191" s="14">
        <v>0</v>
      </c>
      <c r="G191" s="14">
        <v>1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6</v>
      </c>
    </row>
    <row r="192" spans="1:16" ht="22.5" x14ac:dyDescent="0.25">
      <c r="A192" s="29" t="s">
        <v>691</v>
      </c>
      <c r="B192" s="29" t="s">
        <v>692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693</v>
      </c>
      <c r="B193" s="29" t="s">
        <v>694</v>
      </c>
      <c r="C193" s="14">
        <v>5</v>
      </c>
      <c r="D193" s="14">
        <v>7</v>
      </c>
      <c r="E193" s="30">
        <v>-0.28571428571428598</v>
      </c>
      <c r="F193" s="14">
        <v>0</v>
      </c>
      <c r="G193" s="14">
        <v>1</v>
      </c>
      <c r="H193" s="14">
        <v>1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1</v>
      </c>
    </row>
    <row r="194" spans="1:16" x14ac:dyDescent="0.25">
      <c r="A194" s="29" t="s">
        <v>695</v>
      </c>
      <c r="B194" s="29" t="s">
        <v>696</v>
      </c>
      <c r="C194" s="14">
        <v>1</v>
      </c>
      <c r="D194" s="14">
        <v>1</v>
      </c>
      <c r="E194" s="30">
        <v>0</v>
      </c>
      <c r="F194" s="14">
        <v>0</v>
      </c>
      <c r="G194" s="14">
        <v>1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9" t="s">
        <v>697</v>
      </c>
      <c r="B195" s="29" t="s">
        <v>698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699</v>
      </c>
      <c r="B196" s="29" t="s">
        <v>700</v>
      </c>
      <c r="C196" s="14">
        <v>0</v>
      </c>
      <c r="D196" s="14">
        <v>0</v>
      </c>
      <c r="E196" s="30">
        <v>0</v>
      </c>
      <c r="F196" s="14">
        <v>1</v>
      </c>
      <c r="G196" s="14">
        <v>1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4</v>
      </c>
    </row>
    <row r="197" spans="1:16" x14ac:dyDescent="0.25">
      <c r="A197" s="29" t="s">
        <v>701</v>
      </c>
      <c r="B197" s="29" t="s">
        <v>702</v>
      </c>
      <c r="C197" s="14">
        <v>71</v>
      </c>
      <c r="D197" s="14">
        <v>58</v>
      </c>
      <c r="E197" s="30">
        <v>0.22413793103448301</v>
      </c>
      <c r="F197" s="14">
        <v>3</v>
      </c>
      <c r="G197" s="14">
        <v>2</v>
      </c>
      <c r="H197" s="14">
        <v>9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9" t="s">
        <v>703</v>
      </c>
      <c r="B198" s="29" t="s">
        <v>704</v>
      </c>
      <c r="C198" s="14">
        <v>0</v>
      </c>
      <c r="D198" s="14">
        <v>0</v>
      </c>
      <c r="E198" s="30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705</v>
      </c>
      <c r="B199" s="29" t="s">
        <v>706</v>
      </c>
      <c r="C199" s="14">
        <v>1</v>
      </c>
      <c r="D199" s="14">
        <v>0</v>
      </c>
      <c r="E199" s="30">
        <v>0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9" t="s">
        <v>707</v>
      </c>
      <c r="B200" s="29" t="s">
        <v>708</v>
      </c>
      <c r="C200" s="14">
        <v>0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3" t="s">
        <v>709</v>
      </c>
      <c r="B201" s="184"/>
      <c r="C201" s="26">
        <v>31</v>
      </c>
      <c r="D201" s="26">
        <v>77</v>
      </c>
      <c r="E201" s="27">
        <v>-0.59740259740259705</v>
      </c>
      <c r="F201" s="26">
        <v>5</v>
      </c>
      <c r="G201" s="26">
        <v>4</v>
      </c>
      <c r="H201" s="26">
        <v>10</v>
      </c>
      <c r="I201" s="26">
        <v>5</v>
      </c>
      <c r="J201" s="26">
        <v>0</v>
      </c>
      <c r="K201" s="26">
        <v>0</v>
      </c>
      <c r="L201" s="26">
        <v>0</v>
      </c>
      <c r="M201" s="26">
        <v>0</v>
      </c>
      <c r="N201" s="26">
        <v>9</v>
      </c>
      <c r="O201" s="26">
        <v>0</v>
      </c>
      <c r="P201" s="28">
        <v>21</v>
      </c>
    </row>
    <row r="202" spans="1:16" x14ac:dyDescent="0.25">
      <c r="A202" s="29" t="s">
        <v>710</v>
      </c>
      <c r="B202" s="29" t="s">
        <v>711</v>
      </c>
      <c r="C202" s="14">
        <v>4</v>
      </c>
      <c r="D202" s="14">
        <v>5</v>
      </c>
      <c r="E202" s="30">
        <v>-0.2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3">
        <v>0</v>
      </c>
    </row>
    <row r="203" spans="1:16" x14ac:dyDescent="0.25">
      <c r="A203" s="29" t="s">
        <v>712</v>
      </c>
      <c r="B203" s="29" t="s">
        <v>713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714</v>
      </c>
      <c r="B204" s="29" t="s">
        <v>715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716</v>
      </c>
      <c r="B205" s="29" t="s">
        <v>717</v>
      </c>
      <c r="C205" s="14">
        <v>0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718</v>
      </c>
      <c r="B206" s="29" t="s">
        <v>719</v>
      </c>
      <c r="C206" s="14">
        <v>25</v>
      </c>
      <c r="D206" s="14">
        <v>72</v>
      </c>
      <c r="E206" s="30">
        <v>-0.65277777777777801</v>
      </c>
      <c r="F206" s="14">
        <v>5</v>
      </c>
      <c r="G206" s="14">
        <v>4</v>
      </c>
      <c r="H206" s="14">
        <v>10</v>
      </c>
      <c r="I206" s="14">
        <v>4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17</v>
      </c>
    </row>
    <row r="207" spans="1:16" ht="22.5" x14ac:dyDescent="0.25">
      <c r="A207" s="29" t="s">
        <v>720</v>
      </c>
      <c r="B207" s="29" t="s">
        <v>721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722</v>
      </c>
      <c r="B208" s="29" t="s">
        <v>723</v>
      </c>
      <c r="C208" s="14">
        <v>0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724</v>
      </c>
      <c r="B209" s="29" t="s">
        <v>725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726</v>
      </c>
      <c r="B210" s="29" t="s">
        <v>727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728</v>
      </c>
      <c r="B211" s="29" t="s">
        <v>729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730</v>
      </c>
      <c r="B212" s="29" t="s">
        <v>731</v>
      </c>
      <c r="C212" s="14">
        <v>0</v>
      </c>
      <c r="D212" s="14">
        <v>0</v>
      </c>
      <c r="E212" s="30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9" t="s">
        <v>732</v>
      </c>
      <c r="B213" s="29" t="s">
        <v>733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734</v>
      </c>
      <c r="B214" s="29" t="s">
        <v>735</v>
      </c>
      <c r="C214" s="14">
        <v>1</v>
      </c>
      <c r="D214" s="14">
        <v>0</v>
      </c>
      <c r="E214" s="30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9</v>
      </c>
      <c r="O214" s="14">
        <v>0</v>
      </c>
      <c r="P214" s="23">
        <v>3</v>
      </c>
    </row>
    <row r="215" spans="1:16" ht="22.5" x14ac:dyDescent="0.25">
      <c r="A215" s="29" t="s">
        <v>736</v>
      </c>
      <c r="B215" s="29" t="s">
        <v>737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1</v>
      </c>
    </row>
    <row r="216" spans="1:16" x14ac:dyDescent="0.25">
      <c r="A216" s="29" t="s">
        <v>738</v>
      </c>
      <c r="B216" s="29" t="s">
        <v>739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740</v>
      </c>
      <c r="B217" s="29" t="s">
        <v>741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742</v>
      </c>
      <c r="B218" s="29" t="s">
        <v>743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744</v>
      </c>
      <c r="B219" s="29" t="s">
        <v>745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746</v>
      </c>
      <c r="B220" s="29" t="s">
        <v>747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748</v>
      </c>
      <c r="B221" s="29" t="s">
        <v>749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750</v>
      </c>
      <c r="B222" s="29" t="s">
        <v>751</v>
      </c>
      <c r="C222" s="14">
        <v>1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3" t="s">
        <v>752</v>
      </c>
      <c r="B223" s="184"/>
      <c r="C223" s="26">
        <v>341</v>
      </c>
      <c r="D223" s="26">
        <v>309</v>
      </c>
      <c r="E223" s="27">
        <v>0.103559870550162</v>
      </c>
      <c r="F223" s="26">
        <v>84</v>
      </c>
      <c r="G223" s="26">
        <v>70</v>
      </c>
      <c r="H223" s="26">
        <v>97</v>
      </c>
      <c r="I223" s="26">
        <v>80</v>
      </c>
      <c r="J223" s="26">
        <v>3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8">
        <v>147</v>
      </c>
    </row>
    <row r="224" spans="1:16" x14ac:dyDescent="0.25">
      <c r="A224" s="29" t="s">
        <v>753</v>
      </c>
      <c r="B224" s="29" t="s">
        <v>754</v>
      </c>
      <c r="C224" s="14">
        <v>1</v>
      </c>
      <c r="D224" s="14">
        <v>4</v>
      </c>
      <c r="E224" s="30">
        <v>-0.75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755</v>
      </c>
      <c r="B225" s="29" t="s">
        <v>756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757</v>
      </c>
      <c r="B226" s="29" t="s">
        <v>758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759</v>
      </c>
      <c r="B227" s="29" t="s">
        <v>760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761</v>
      </c>
      <c r="B228" s="29" t="s">
        <v>762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763</v>
      </c>
      <c r="B229" s="29" t="s">
        <v>764</v>
      </c>
      <c r="C229" s="14">
        <v>1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29" t="s">
        <v>765</v>
      </c>
      <c r="B230" s="29" t="s">
        <v>766</v>
      </c>
      <c r="C230" s="14">
        <v>0</v>
      </c>
      <c r="D230" s="14">
        <v>0</v>
      </c>
      <c r="E230" s="30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9" t="s">
        <v>767</v>
      </c>
      <c r="B231" s="29" t="s">
        <v>768</v>
      </c>
      <c r="C231" s="14">
        <v>23</v>
      </c>
      <c r="D231" s="14">
        <v>18</v>
      </c>
      <c r="E231" s="30">
        <v>0.27777777777777801</v>
      </c>
      <c r="F231" s="14">
        <v>0</v>
      </c>
      <c r="G231" s="14">
        <v>0</v>
      </c>
      <c r="H231" s="14">
        <v>2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25">
      <c r="A232" s="29" t="s">
        <v>769</v>
      </c>
      <c r="B232" s="29" t="s">
        <v>770</v>
      </c>
      <c r="C232" s="14">
        <v>14</v>
      </c>
      <c r="D232" s="14">
        <v>23</v>
      </c>
      <c r="E232" s="30">
        <v>-0.39130434782608697</v>
      </c>
      <c r="F232" s="14">
        <v>0</v>
      </c>
      <c r="G232" s="14">
        <v>1</v>
      </c>
      <c r="H232" s="14">
        <v>5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7</v>
      </c>
    </row>
    <row r="233" spans="1:16" x14ac:dyDescent="0.25">
      <c r="A233" s="29" t="s">
        <v>771</v>
      </c>
      <c r="B233" s="29" t="s">
        <v>772</v>
      </c>
      <c r="C233" s="14">
        <v>5</v>
      </c>
      <c r="D233" s="14">
        <v>2</v>
      </c>
      <c r="E233" s="30">
        <v>1.5</v>
      </c>
      <c r="F233" s="14">
        <v>0</v>
      </c>
      <c r="G233" s="14">
        <v>0</v>
      </c>
      <c r="H233" s="14">
        <v>3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1</v>
      </c>
    </row>
    <row r="234" spans="1:16" ht="22.5" x14ac:dyDescent="0.25">
      <c r="A234" s="29" t="s">
        <v>773</v>
      </c>
      <c r="B234" s="29" t="s">
        <v>774</v>
      </c>
      <c r="C234" s="14">
        <v>2</v>
      </c>
      <c r="D234" s="14">
        <v>5</v>
      </c>
      <c r="E234" s="30">
        <v>-0.6</v>
      </c>
      <c r="F234" s="14">
        <v>0</v>
      </c>
      <c r="G234" s="14">
        <v>0</v>
      </c>
      <c r="H234" s="14">
        <v>2</v>
      </c>
      <c r="I234" s="14">
        <v>2</v>
      </c>
      <c r="J234" s="14">
        <v>1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3</v>
      </c>
    </row>
    <row r="235" spans="1:16" ht="33.75" x14ac:dyDescent="0.25">
      <c r="A235" s="29" t="s">
        <v>775</v>
      </c>
      <c r="B235" s="29" t="s">
        <v>776</v>
      </c>
      <c r="C235" s="14">
        <v>0</v>
      </c>
      <c r="D235" s="14">
        <v>0</v>
      </c>
      <c r="E235" s="30">
        <v>0</v>
      </c>
      <c r="F235" s="14">
        <v>0</v>
      </c>
      <c r="G235" s="14">
        <v>1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25">
      <c r="A236" s="29" t="s">
        <v>777</v>
      </c>
      <c r="B236" s="29" t="s">
        <v>778</v>
      </c>
      <c r="C236" s="14">
        <v>0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779</v>
      </c>
      <c r="B237" s="29" t="s">
        <v>780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781</v>
      </c>
      <c r="B238" s="29" t="s">
        <v>782</v>
      </c>
      <c r="C238" s="14">
        <v>294</v>
      </c>
      <c r="D238" s="14">
        <v>257</v>
      </c>
      <c r="E238" s="30">
        <v>0.143968871595331</v>
      </c>
      <c r="F238" s="14">
        <v>84</v>
      </c>
      <c r="G238" s="14">
        <v>68</v>
      </c>
      <c r="H238" s="14">
        <v>85</v>
      </c>
      <c r="I238" s="14">
        <v>72</v>
      </c>
      <c r="J238" s="14">
        <v>2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3">
        <v>131</v>
      </c>
    </row>
    <row r="239" spans="1:16" x14ac:dyDescent="0.25">
      <c r="A239" s="29" t="s">
        <v>783</v>
      </c>
      <c r="B239" s="29" t="s">
        <v>784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785</v>
      </c>
      <c r="B240" s="29" t="s">
        <v>786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787</v>
      </c>
      <c r="B241" s="29" t="s">
        <v>788</v>
      </c>
      <c r="C241" s="14">
        <v>1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789</v>
      </c>
      <c r="B242" s="29" t="s">
        <v>790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1</v>
      </c>
    </row>
    <row r="243" spans="1:16" ht="33.75" x14ac:dyDescent="0.25">
      <c r="A243" s="29" t="s">
        <v>791</v>
      </c>
      <c r="B243" s="29" t="s">
        <v>792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3" t="s">
        <v>793</v>
      </c>
      <c r="B244" s="184"/>
      <c r="C244" s="26">
        <v>2</v>
      </c>
      <c r="D244" s="26">
        <v>5</v>
      </c>
      <c r="E244" s="27">
        <v>-0.6</v>
      </c>
      <c r="F244" s="26">
        <v>0</v>
      </c>
      <c r="G244" s="26">
        <v>0</v>
      </c>
      <c r="H244" s="26">
        <v>1</v>
      </c>
      <c r="I244" s="26">
        <v>4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0</v>
      </c>
    </row>
    <row r="245" spans="1:16" x14ac:dyDescent="0.25">
      <c r="A245" s="29" t="s">
        <v>794</v>
      </c>
      <c r="B245" s="29" t="s">
        <v>795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796</v>
      </c>
      <c r="B246" s="29" t="s">
        <v>797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798</v>
      </c>
      <c r="B247" s="29" t="s">
        <v>799</v>
      </c>
      <c r="C247" s="14">
        <v>1</v>
      </c>
      <c r="D247" s="14">
        <v>1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800</v>
      </c>
      <c r="B248" s="29" t="s">
        <v>801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802</v>
      </c>
      <c r="B249" s="29" t="s">
        <v>803</v>
      </c>
      <c r="C249" s="14">
        <v>0</v>
      </c>
      <c r="D249" s="14">
        <v>1</v>
      </c>
      <c r="E249" s="30">
        <v>-1</v>
      </c>
      <c r="F249" s="14">
        <v>0</v>
      </c>
      <c r="G249" s="14">
        <v>0</v>
      </c>
      <c r="H249" s="14">
        <v>1</v>
      </c>
      <c r="I249" s="14">
        <v>3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804</v>
      </c>
      <c r="B250" s="29" t="s">
        <v>805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806</v>
      </c>
      <c r="B251" s="29" t="s">
        <v>807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808</v>
      </c>
      <c r="B252" s="29" t="s">
        <v>809</v>
      </c>
      <c r="C252" s="14">
        <v>1</v>
      </c>
      <c r="D252" s="14">
        <v>2</v>
      </c>
      <c r="E252" s="30">
        <v>-0.5</v>
      </c>
      <c r="F252" s="14">
        <v>0</v>
      </c>
      <c r="G252" s="14">
        <v>0</v>
      </c>
      <c r="H252" s="14">
        <v>0</v>
      </c>
      <c r="I252" s="14">
        <v>1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810</v>
      </c>
      <c r="B253" s="29" t="s">
        <v>811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812</v>
      </c>
      <c r="B254" s="29" t="s">
        <v>813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814</v>
      </c>
      <c r="B255" s="29" t="s">
        <v>815</v>
      </c>
      <c r="C255" s="14">
        <v>0</v>
      </c>
      <c r="D255" s="14">
        <v>1</v>
      </c>
      <c r="E255" s="30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816</v>
      </c>
      <c r="B256" s="29" t="s">
        <v>817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818</v>
      </c>
      <c r="B257" s="29" t="s">
        <v>819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820</v>
      </c>
      <c r="B258" s="29" t="s">
        <v>821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822</v>
      </c>
      <c r="B259" s="29" t="s">
        <v>823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824</v>
      </c>
      <c r="B260" s="29" t="s">
        <v>825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826</v>
      </c>
      <c r="B261" s="29" t="s">
        <v>827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828</v>
      </c>
      <c r="B262" s="29" t="s">
        <v>829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830</v>
      </c>
      <c r="B263" s="29" t="s">
        <v>831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832</v>
      </c>
      <c r="B264" s="29" t="s">
        <v>833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834</v>
      </c>
      <c r="B265" s="29" t="s">
        <v>835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836</v>
      </c>
      <c r="B266" s="29" t="s">
        <v>837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838</v>
      </c>
      <c r="B267" s="29" t="s">
        <v>839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840</v>
      </c>
      <c r="B268" s="29" t="s">
        <v>841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842</v>
      </c>
      <c r="B269" s="29" t="s">
        <v>843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844</v>
      </c>
      <c r="B270" s="29" t="s">
        <v>845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3" t="s">
        <v>846</v>
      </c>
      <c r="B271" s="184"/>
      <c r="C271" s="26">
        <v>269</v>
      </c>
      <c r="D271" s="26">
        <v>242</v>
      </c>
      <c r="E271" s="27">
        <v>0.111570247933884</v>
      </c>
      <c r="F271" s="26">
        <v>28</v>
      </c>
      <c r="G271" s="26">
        <v>23</v>
      </c>
      <c r="H271" s="26">
        <v>176</v>
      </c>
      <c r="I271" s="26">
        <v>183</v>
      </c>
      <c r="J271" s="26">
        <v>1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8">
        <v>148</v>
      </c>
    </row>
    <row r="272" spans="1:16" x14ac:dyDescent="0.25">
      <c r="A272" s="29" t="s">
        <v>847</v>
      </c>
      <c r="B272" s="29" t="s">
        <v>848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849</v>
      </c>
      <c r="B273" s="29" t="s">
        <v>850</v>
      </c>
      <c r="C273" s="14">
        <v>188</v>
      </c>
      <c r="D273" s="14">
        <v>153</v>
      </c>
      <c r="E273" s="30">
        <v>0.22875816993463999</v>
      </c>
      <c r="F273" s="14">
        <v>19</v>
      </c>
      <c r="G273" s="14">
        <v>3</v>
      </c>
      <c r="H273" s="14">
        <v>125</v>
      </c>
      <c r="I273" s="14">
        <v>95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40</v>
      </c>
    </row>
    <row r="274" spans="1:16" ht="33.75" x14ac:dyDescent="0.25">
      <c r="A274" s="29" t="s">
        <v>851</v>
      </c>
      <c r="B274" s="29" t="s">
        <v>852</v>
      </c>
      <c r="C274" s="14">
        <v>67</v>
      </c>
      <c r="D274" s="14">
        <v>65</v>
      </c>
      <c r="E274" s="30">
        <v>3.0769230769230799E-2</v>
      </c>
      <c r="F274" s="14">
        <v>7</v>
      </c>
      <c r="G274" s="14">
        <v>19</v>
      </c>
      <c r="H274" s="14">
        <v>36</v>
      </c>
      <c r="I274" s="14">
        <v>76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98</v>
      </c>
    </row>
    <row r="275" spans="1:16" ht="22.5" x14ac:dyDescent="0.25">
      <c r="A275" s="29" t="s">
        <v>853</v>
      </c>
      <c r="B275" s="29" t="s">
        <v>854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9" t="s">
        <v>855</v>
      </c>
      <c r="B276" s="29" t="s">
        <v>856</v>
      </c>
      <c r="C276" s="14">
        <v>6</v>
      </c>
      <c r="D276" s="14">
        <v>9</v>
      </c>
      <c r="E276" s="30">
        <v>-0.33333333333333298</v>
      </c>
      <c r="F276" s="14">
        <v>0</v>
      </c>
      <c r="G276" s="14">
        <v>0</v>
      </c>
      <c r="H276" s="14">
        <v>7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ht="22.5" x14ac:dyDescent="0.25">
      <c r="A277" s="29" t="s">
        <v>857</v>
      </c>
      <c r="B277" s="29" t="s">
        <v>858</v>
      </c>
      <c r="C277" s="14">
        <v>2</v>
      </c>
      <c r="D277" s="14">
        <v>9</v>
      </c>
      <c r="E277" s="30">
        <v>-0.77777777777777801</v>
      </c>
      <c r="F277" s="14">
        <v>1</v>
      </c>
      <c r="G277" s="14">
        <v>1</v>
      </c>
      <c r="H277" s="14">
        <v>5</v>
      </c>
      <c r="I277" s="14">
        <v>4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3</v>
      </c>
    </row>
    <row r="278" spans="1:16" ht="22.5" x14ac:dyDescent="0.25">
      <c r="A278" s="29" t="s">
        <v>859</v>
      </c>
      <c r="B278" s="29" t="s">
        <v>860</v>
      </c>
      <c r="C278" s="14">
        <v>4</v>
      </c>
      <c r="D278" s="14">
        <v>4</v>
      </c>
      <c r="E278" s="30">
        <v>0</v>
      </c>
      <c r="F278" s="14">
        <v>1</v>
      </c>
      <c r="G278" s="14">
        <v>0</v>
      </c>
      <c r="H278" s="14">
        <v>3</v>
      </c>
      <c r="I278" s="14">
        <v>4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3</v>
      </c>
    </row>
    <row r="279" spans="1:16" ht="22.5" x14ac:dyDescent="0.25">
      <c r="A279" s="29" t="s">
        <v>861</v>
      </c>
      <c r="B279" s="29" t="s">
        <v>862</v>
      </c>
      <c r="C279" s="14">
        <v>0</v>
      </c>
      <c r="D279" s="14">
        <v>1</v>
      </c>
      <c r="E279" s="30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1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863</v>
      </c>
      <c r="B280" s="29" t="s">
        <v>864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865</v>
      </c>
      <c r="B281" s="29" t="s">
        <v>866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867</v>
      </c>
      <c r="B282" s="29" t="s">
        <v>868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869</v>
      </c>
      <c r="B283" s="29" t="s">
        <v>870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871</v>
      </c>
      <c r="B284" s="29" t="s">
        <v>872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873</v>
      </c>
      <c r="B285" s="29" t="s">
        <v>874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875</v>
      </c>
      <c r="B286" s="29" t="s">
        <v>876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877</v>
      </c>
      <c r="B287" s="29" t="s">
        <v>878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879</v>
      </c>
      <c r="B288" s="29" t="s">
        <v>880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881</v>
      </c>
      <c r="B289" s="29" t="s">
        <v>882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883</v>
      </c>
      <c r="B290" s="29" t="s">
        <v>884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885</v>
      </c>
      <c r="B291" s="29" t="s">
        <v>886</v>
      </c>
      <c r="C291" s="14">
        <v>0</v>
      </c>
      <c r="D291" s="14">
        <v>1</v>
      </c>
      <c r="E291" s="30">
        <v>-1</v>
      </c>
      <c r="F291" s="14">
        <v>0</v>
      </c>
      <c r="G291" s="14">
        <v>0</v>
      </c>
      <c r="H291" s="14">
        <v>0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2</v>
      </c>
    </row>
    <row r="292" spans="1:16" ht="22.5" x14ac:dyDescent="0.25">
      <c r="A292" s="29" t="s">
        <v>887</v>
      </c>
      <c r="B292" s="29" t="s">
        <v>888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889</v>
      </c>
      <c r="B293" s="29" t="s">
        <v>890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891</v>
      </c>
      <c r="B294" s="29" t="s">
        <v>892</v>
      </c>
      <c r="C294" s="14">
        <v>1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2</v>
      </c>
    </row>
    <row r="295" spans="1:16" ht="22.5" x14ac:dyDescent="0.25">
      <c r="A295" s="29" t="s">
        <v>893</v>
      </c>
      <c r="B295" s="29" t="s">
        <v>894</v>
      </c>
      <c r="C295" s="14">
        <v>1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895</v>
      </c>
      <c r="B296" s="29" t="s">
        <v>896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897</v>
      </c>
      <c r="B297" s="29" t="s">
        <v>898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899</v>
      </c>
      <c r="B298" s="29" t="s">
        <v>900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901</v>
      </c>
      <c r="B299" s="29" t="s">
        <v>902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903</v>
      </c>
      <c r="B300" s="29" t="s">
        <v>904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3" t="s">
        <v>905</v>
      </c>
      <c r="B301" s="184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906</v>
      </c>
      <c r="B302" s="29" t="s">
        <v>907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908</v>
      </c>
      <c r="B303" s="29" t="s">
        <v>909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910</v>
      </c>
      <c r="B304" s="29" t="s">
        <v>911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3" t="s">
        <v>912</v>
      </c>
      <c r="B305" s="184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913</v>
      </c>
      <c r="B306" s="29" t="s">
        <v>914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915</v>
      </c>
      <c r="B307" s="29" t="s">
        <v>916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917</v>
      </c>
      <c r="B308" s="29" t="s">
        <v>918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919</v>
      </c>
      <c r="B309" s="29" t="s">
        <v>920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921</v>
      </c>
      <c r="B310" s="29" t="s">
        <v>922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923</v>
      </c>
      <c r="B311" s="29" t="s">
        <v>924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3" t="s">
        <v>925</v>
      </c>
      <c r="B312" s="184"/>
      <c r="C312" s="26">
        <v>0</v>
      </c>
      <c r="D312" s="26">
        <v>0</v>
      </c>
      <c r="E312" s="27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926</v>
      </c>
      <c r="B313" s="29" t="s">
        <v>927</v>
      </c>
      <c r="C313" s="14">
        <v>0</v>
      </c>
      <c r="D313" s="14">
        <v>0</v>
      </c>
      <c r="E313" s="30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928</v>
      </c>
      <c r="B314" s="29" t="s">
        <v>929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930</v>
      </c>
      <c r="B315" s="29" t="s">
        <v>931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932</v>
      </c>
      <c r="B316" s="29" t="s">
        <v>933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934</v>
      </c>
      <c r="B317" s="29" t="s">
        <v>935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3" t="s">
        <v>936</v>
      </c>
      <c r="B318" s="184"/>
      <c r="C318" s="26">
        <v>0</v>
      </c>
      <c r="D318" s="26">
        <v>6</v>
      </c>
      <c r="E318" s="27">
        <v>-1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937</v>
      </c>
      <c r="B319" s="29" t="s">
        <v>938</v>
      </c>
      <c r="C319" s="14">
        <v>0</v>
      </c>
      <c r="D319" s="14">
        <v>6</v>
      </c>
      <c r="E319" s="30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3" t="s">
        <v>939</v>
      </c>
      <c r="B320" s="184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940</v>
      </c>
      <c r="B321" s="29" t="s">
        <v>941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942</v>
      </c>
      <c r="B322" s="29" t="s">
        <v>943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3" t="s">
        <v>944</v>
      </c>
      <c r="B323" s="184"/>
      <c r="C323" s="26">
        <v>727</v>
      </c>
      <c r="D323" s="26">
        <v>852</v>
      </c>
      <c r="E323" s="27">
        <v>-0.14671361502347399</v>
      </c>
      <c r="F323" s="26">
        <v>11</v>
      </c>
      <c r="G323" s="26">
        <v>13</v>
      </c>
      <c r="H323" s="26">
        <v>57</v>
      </c>
      <c r="I323" s="26">
        <v>4</v>
      </c>
      <c r="J323" s="26">
        <v>7</v>
      </c>
      <c r="K323" s="26">
        <v>0</v>
      </c>
      <c r="L323" s="26">
        <v>1</v>
      </c>
      <c r="M323" s="26">
        <v>0</v>
      </c>
      <c r="N323" s="26">
        <v>1</v>
      </c>
      <c r="O323" s="26">
        <v>0</v>
      </c>
      <c r="P323" s="28">
        <v>37</v>
      </c>
    </row>
    <row r="324" spans="1:16" x14ac:dyDescent="0.25">
      <c r="A324" s="29" t="s">
        <v>945</v>
      </c>
      <c r="B324" s="29" t="s">
        <v>946</v>
      </c>
      <c r="C324" s="14">
        <v>727</v>
      </c>
      <c r="D324" s="14">
        <v>852</v>
      </c>
      <c r="E324" s="30">
        <v>-0.14671361502347399</v>
      </c>
      <c r="F324" s="14">
        <v>11</v>
      </c>
      <c r="G324" s="14">
        <v>13</v>
      </c>
      <c r="H324" s="14">
        <v>57</v>
      </c>
      <c r="I324" s="14">
        <v>4</v>
      </c>
      <c r="J324" s="14">
        <v>7</v>
      </c>
      <c r="K324" s="14">
        <v>0</v>
      </c>
      <c r="L324" s="14">
        <v>1</v>
      </c>
      <c r="M324" s="14">
        <v>0</v>
      </c>
      <c r="N324" s="14">
        <v>1</v>
      </c>
      <c r="O324" s="14">
        <v>0</v>
      </c>
      <c r="P324" s="23">
        <v>37</v>
      </c>
    </row>
    <row r="325" spans="1:16" x14ac:dyDescent="0.25">
      <c r="A325" s="183" t="s">
        <v>947</v>
      </c>
      <c r="B325" s="184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948</v>
      </c>
      <c r="B326" s="29" t="s">
        <v>949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950</v>
      </c>
      <c r="B327" s="29" t="s">
        <v>951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952</v>
      </c>
      <c r="B328" s="29" t="s">
        <v>953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954</v>
      </c>
      <c r="B329" s="29" t="s">
        <v>955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956</v>
      </c>
      <c r="B330" s="29" t="s">
        <v>957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958</v>
      </c>
      <c r="B331" s="29" t="s">
        <v>959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960</v>
      </c>
      <c r="B332" s="29" t="s">
        <v>961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962</v>
      </c>
      <c r="B333" s="29" t="s">
        <v>963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964</v>
      </c>
      <c r="B334" s="29" t="s">
        <v>965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966</v>
      </c>
      <c r="B335" s="29" t="s">
        <v>967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968</v>
      </c>
      <c r="B336" s="29" t="s">
        <v>969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3" t="s">
        <v>970</v>
      </c>
      <c r="B337" s="184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971</v>
      </c>
      <c r="B338" s="29" t="s">
        <v>972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3" t="s">
        <v>973</v>
      </c>
      <c r="B339" s="184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974</v>
      </c>
      <c r="B340" s="29" t="s">
        <v>975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5" t="s">
        <v>976</v>
      </c>
      <c r="B341" s="186"/>
      <c r="C341" s="31">
        <v>5648</v>
      </c>
      <c r="D341" s="31">
        <v>5248</v>
      </c>
      <c r="E341" s="32">
        <v>7.6219512195122005E-2</v>
      </c>
      <c r="F341" s="31">
        <v>1152</v>
      </c>
      <c r="G341" s="31">
        <v>927</v>
      </c>
      <c r="H341" s="31">
        <v>1413</v>
      </c>
      <c r="I341" s="31">
        <v>1458</v>
      </c>
      <c r="J341" s="31">
        <v>34</v>
      </c>
      <c r="K341" s="31">
        <v>46</v>
      </c>
      <c r="L341" s="31">
        <v>6</v>
      </c>
      <c r="M341" s="31">
        <v>0</v>
      </c>
      <c r="N341" s="31">
        <v>18</v>
      </c>
      <c r="O341" s="31">
        <v>0</v>
      </c>
      <c r="P341" s="31">
        <v>3603</v>
      </c>
    </row>
  </sheetData>
  <sheetProtection algorithmName="SHA-512" hashValue="28tcBrvevUuHMgC2o8LSSzyOkmWLrk74Fk2g3oJH2+I1NXnaVn6BzBV0SsmIEesIECwXqBHks+EAw3upIUda/g==" saltValue="06WyzS5F6mRiZ3Xd2UwTJ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3">
        <v>0</v>
      </c>
    </row>
    <row r="6" spans="1:3" x14ac:dyDescent="0.25">
      <c r="A6" s="178"/>
      <c r="B6" s="13" t="s">
        <v>354</v>
      </c>
      <c r="C6" s="23">
        <v>42</v>
      </c>
    </row>
    <row r="7" spans="1:3" x14ac:dyDescent="0.25">
      <c r="A7" s="178"/>
      <c r="B7" s="13" t="s">
        <v>981</v>
      </c>
      <c r="C7" s="23">
        <v>3</v>
      </c>
    </row>
    <row r="8" spans="1:3" x14ac:dyDescent="0.25">
      <c r="A8" s="178"/>
      <c r="B8" s="13" t="s">
        <v>982</v>
      </c>
      <c r="C8" s="23">
        <v>3</v>
      </c>
    </row>
    <row r="9" spans="1:3" x14ac:dyDescent="0.25">
      <c r="A9" s="178"/>
      <c r="B9" s="13" t="s">
        <v>983</v>
      </c>
      <c r="C9" s="23">
        <v>9</v>
      </c>
    </row>
    <row r="10" spans="1:3" x14ac:dyDescent="0.25">
      <c r="A10" s="178"/>
      <c r="B10" s="13" t="s">
        <v>984</v>
      </c>
      <c r="C10" s="23">
        <v>18</v>
      </c>
    </row>
    <row r="11" spans="1:3" x14ac:dyDescent="0.25">
      <c r="A11" s="178"/>
      <c r="B11" s="13" t="s">
        <v>985</v>
      </c>
      <c r="C11" s="23">
        <v>28</v>
      </c>
    </row>
    <row r="12" spans="1:3" x14ac:dyDescent="0.25">
      <c r="A12" s="178"/>
      <c r="B12" s="13" t="s">
        <v>538</v>
      </c>
      <c r="C12" s="23">
        <v>14</v>
      </c>
    </row>
    <row r="13" spans="1:3" x14ac:dyDescent="0.25">
      <c r="A13" s="178"/>
      <c r="B13" s="13" t="s">
        <v>986</v>
      </c>
      <c r="C13" s="23">
        <v>6</v>
      </c>
    </row>
    <row r="14" spans="1:3" x14ac:dyDescent="0.25">
      <c r="A14" s="178"/>
      <c r="B14" s="13" t="s">
        <v>987</v>
      </c>
      <c r="C14" s="23">
        <v>1</v>
      </c>
    </row>
    <row r="15" spans="1:3" x14ac:dyDescent="0.25">
      <c r="A15" s="178"/>
      <c r="B15" s="13" t="s">
        <v>671</v>
      </c>
      <c r="C15" s="23">
        <v>0</v>
      </c>
    </row>
    <row r="16" spans="1:3" x14ac:dyDescent="0.25">
      <c r="A16" s="178"/>
      <c r="B16" s="13" t="s">
        <v>988</v>
      </c>
      <c r="C16" s="23">
        <v>3</v>
      </c>
    </row>
    <row r="17" spans="1:3" x14ac:dyDescent="0.25">
      <c r="A17" s="178"/>
      <c r="B17" s="13" t="s">
        <v>989</v>
      </c>
      <c r="C17" s="23">
        <v>18</v>
      </c>
    </row>
    <row r="18" spans="1:3" x14ac:dyDescent="0.25">
      <c r="A18" s="178"/>
      <c r="B18" s="13" t="s">
        <v>990</v>
      </c>
      <c r="C18" s="23">
        <v>6</v>
      </c>
    </row>
    <row r="19" spans="1:3" x14ac:dyDescent="0.25">
      <c r="A19" s="179"/>
      <c r="B19" s="13" t="s">
        <v>110</v>
      </c>
      <c r="C19" s="23">
        <v>7</v>
      </c>
    </row>
    <row r="20" spans="1:3" x14ac:dyDescent="0.25">
      <c r="A20" s="177" t="s">
        <v>991</v>
      </c>
      <c r="B20" s="13" t="s">
        <v>992</v>
      </c>
      <c r="C20" s="23">
        <v>8</v>
      </c>
    </row>
    <row r="21" spans="1:3" x14ac:dyDescent="0.25">
      <c r="A21" s="179"/>
      <c r="B21" s="13" t="s">
        <v>993</v>
      </c>
      <c r="C21" s="23">
        <v>0</v>
      </c>
    </row>
    <row r="22" spans="1:3" x14ac:dyDescent="0.25">
      <c r="A22" s="177" t="s">
        <v>994</v>
      </c>
      <c r="B22" s="13" t="s">
        <v>995</v>
      </c>
      <c r="C22" s="23">
        <v>5</v>
      </c>
    </row>
    <row r="23" spans="1:3" x14ac:dyDescent="0.25">
      <c r="A23" s="178"/>
      <c r="B23" s="13" t="s">
        <v>996</v>
      </c>
      <c r="C23" s="23">
        <v>28</v>
      </c>
    </row>
    <row r="24" spans="1:3" x14ac:dyDescent="0.25">
      <c r="A24" s="179"/>
      <c r="B24" s="13" t="s">
        <v>997</v>
      </c>
      <c r="C24" s="23">
        <v>2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104</v>
      </c>
    </row>
    <row r="29" spans="1:3" x14ac:dyDescent="0.25">
      <c r="A29" s="177" t="s">
        <v>316</v>
      </c>
      <c r="B29" s="13" t="s">
        <v>1000</v>
      </c>
      <c r="C29" s="23">
        <v>0</v>
      </c>
    </row>
    <row r="30" spans="1:3" x14ac:dyDescent="0.25">
      <c r="A30" s="178"/>
      <c r="B30" s="13" t="s">
        <v>1001</v>
      </c>
      <c r="C30" s="23">
        <v>6</v>
      </c>
    </row>
    <row r="31" spans="1:3" x14ac:dyDescent="0.25">
      <c r="A31" s="178"/>
      <c r="B31" s="13" t="s">
        <v>1002</v>
      </c>
      <c r="C31" s="23">
        <v>0</v>
      </c>
    </row>
    <row r="32" spans="1:3" x14ac:dyDescent="0.25">
      <c r="A32" s="179"/>
      <c r="B32" s="13" t="s">
        <v>1003</v>
      </c>
      <c r="C32" s="23">
        <v>0</v>
      </c>
    </row>
    <row r="33" spans="1:3" x14ac:dyDescent="0.25">
      <c r="A33" s="12" t="s">
        <v>1004</v>
      </c>
      <c r="B33" s="17"/>
      <c r="C33" s="23">
        <v>0</v>
      </c>
    </row>
    <row r="34" spans="1:3" x14ac:dyDescent="0.25">
      <c r="A34" s="12" t="s">
        <v>1005</v>
      </c>
      <c r="B34" s="17"/>
      <c r="C34" s="23">
        <v>43</v>
      </c>
    </row>
    <row r="35" spans="1:3" x14ac:dyDescent="0.25">
      <c r="A35" s="12" t="s">
        <v>1006</v>
      </c>
      <c r="B35" s="17"/>
      <c r="C35" s="23">
        <v>26</v>
      </c>
    </row>
    <row r="36" spans="1:3" x14ac:dyDescent="0.25">
      <c r="A36" s="12" t="s">
        <v>1007</v>
      </c>
      <c r="B36" s="17"/>
      <c r="C36" s="23">
        <v>0</v>
      </c>
    </row>
    <row r="37" spans="1:3" x14ac:dyDescent="0.25">
      <c r="A37" s="12" t="s">
        <v>1008</v>
      </c>
      <c r="B37" s="17"/>
      <c r="C37" s="23">
        <v>1</v>
      </c>
    </row>
    <row r="38" spans="1:3" x14ac:dyDescent="0.25">
      <c r="A38" s="12" t="s">
        <v>1009</v>
      </c>
      <c r="B38" s="17"/>
      <c r="C38" s="23">
        <v>0</v>
      </c>
    </row>
    <row r="39" spans="1:3" x14ac:dyDescent="0.25">
      <c r="A39" s="12" t="s">
        <v>997</v>
      </c>
      <c r="B39" s="17"/>
      <c r="C39" s="23">
        <v>64</v>
      </c>
    </row>
    <row r="40" spans="1:3" x14ac:dyDescent="0.25">
      <c r="A40" s="177" t="s">
        <v>1010</v>
      </c>
      <c r="B40" s="13" t="s">
        <v>1011</v>
      </c>
      <c r="C40" s="23">
        <v>13</v>
      </c>
    </row>
    <row r="41" spans="1:3" x14ac:dyDescent="0.25">
      <c r="A41" s="178"/>
      <c r="B41" s="13" t="s">
        <v>1012</v>
      </c>
      <c r="C41" s="23">
        <v>0</v>
      </c>
    </row>
    <row r="42" spans="1:3" x14ac:dyDescent="0.25">
      <c r="A42" s="178"/>
      <c r="B42" s="13" t="s">
        <v>1013</v>
      </c>
      <c r="C42" s="23">
        <v>4</v>
      </c>
    </row>
    <row r="43" spans="1:3" x14ac:dyDescent="0.25">
      <c r="A43" s="178"/>
      <c r="B43" s="13" t="s">
        <v>1014</v>
      </c>
      <c r="C43" s="23">
        <v>0</v>
      </c>
    </row>
    <row r="44" spans="1:3" x14ac:dyDescent="0.25">
      <c r="A44" s="179"/>
      <c r="B44" s="13" t="s">
        <v>1015</v>
      </c>
      <c r="C44" s="23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5</v>
      </c>
    </row>
    <row r="49" spans="1:3" x14ac:dyDescent="0.25">
      <c r="A49" s="177" t="s">
        <v>80</v>
      </c>
      <c r="B49" s="13" t="s">
        <v>1017</v>
      </c>
      <c r="C49" s="23">
        <v>44</v>
      </c>
    </row>
    <row r="50" spans="1:3" x14ac:dyDescent="0.25">
      <c r="A50" s="179"/>
      <c r="B50" s="13" t="s">
        <v>1018</v>
      </c>
      <c r="C50" s="23">
        <v>68</v>
      </c>
    </row>
    <row r="51" spans="1:3" x14ac:dyDescent="0.25">
      <c r="A51" s="177" t="s">
        <v>1019</v>
      </c>
      <c r="B51" s="13" t="s">
        <v>1020</v>
      </c>
      <c r="C51" s="23">
        <v>1</v>
      </c>
    </row>
    <row r="52" spans="1:3" x14ac:dyDescent="0.25">
      <c r="A52" s="179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3">
        <v>409</v>
      </c>
    </row>
    <row r="57" spans="1:3" x14ac:dyDescent="0.25">
      <c r="A57" s="178"/>
      <c r="B57" s="13" t="s">
        <v>1023</v>
      </c>
      <c r="C57" s="23">
        <v>61</v>
      </c>
    </row>
    <row r="58" spans="1:3" x14ac:dyDescent="0.25">
      <c r="A58" s="178"/>
      <c r="B58" s="13" t="s">
        <v>1024</v>
      </c>
      <c r="C58" s="23">
        <v>122</v>
      </c>
    </row>
    <row r="59" spans="1:3" x14ac:dyDescent="0.25">
      <c r="A59" s="178"/>
      <c r="B59" s="13" t="s">
        <v>1025</v>
      </c>
      <c r="C59" s="23">
        <v>60</v>
      </c>
    </row>
    <row r="60" spans="1:3" x14ac:dyDescent="0.25">
      <c r="A60" s="179"/>
      <c r="B60" s="13" t="s">
        <v>1026</v>
      </c>
      <c r="C60" s="23">
        <v>37</v>
      </c>
    </row>
    <row r="61" spans="1:3" x14ac:dyDescent="0.25">
      <c r="A61" s="177" t="s">
        <v>1027</v>
      </c>
      <c r="B61" s="13" t="s">
        <v>1028</v>
      </c>
      <c r="C61" s="23">
        <v>162</v>
      </c>
    </row>
    <row r="62" spans="1:3" x14ac:dyDescent="0.25">
      <c r="A62" s="178"/>
      <c r="B62" s="13" t="s">
        <v>1029</v>
      </c>
      <c r="C62" s="23">
        <v>33</v>
      </c>
    </row>
    <row r="63" spans="1:3" x14ac:dyDescent="0.25">
      <c r="A63" s="178"/>
      <c r="B63" s="13" t="s">
        <v>1030</v>
      </c>
      <c r="C63" s="23">
        <v>0</v>
      </c>
    </row>
    <row r="64" spans="1:3" x14ac:dyDescent="0.25">
      <c r="A64" s="178"/>
      <c r="B64" s="13" t="s">
        <v>1031</v>
      </c>
      <c r="C64" s="23">
        <v>154</v>
      </c>
    </row>
    <row r="65" spans="1:3" x14ac:dyDescent="0.25">
      <c r="A65" s="179"/>
      <c r="B65" s="13" t="s">
        <v>1026</v>
      </c>
      <c r="C65" s="23">
        <v>77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75</v>
      </c>
    </row>
    <row r="70" spans="1:3" ht="22.5" x14ac:dyDescent="0.25">
      <c r="A70" s="12" t="s">
        <v>1034</v>
      </c>
      <c r="B70" s="17"/>
      <c r="C70" s="23">
        <v>70</v>
      </c>
    </row>
    <row r="71" spans="1:3" ht="22.5" x14ac:dyDescent="0.25">
      <c r="A71" s="12" t="s">
        <v>1035</v>
      </c>
      <c r="B71" s="17"/>
      <c r="C71" s="23">
        <v>33</v>
      </c>
    </row>
    <row r="72" spans="1:3" x14ac:dyDescent="0.25">
      <c r="A72" s="177" t="s">
        <v>1036</v>
      </c>
      <c r="B72" s="13" t="s">
        <v>1037</v>
      </c>
      <c r="C72" s="23">
        <v>0</v>
      </c>
    </row>
    <row r="73" spans="1:3" x14ac:dyDescent="0.25">
      <c r="A73" s="179"/>
      <c r="B73" s="13" t="s">
        <v>1038</v>
      </c>
      <c r="C73" s="23">
        <v>28</v>
      </c>
    </row>
    <row r="74" spans="1:3" x14ac:dyDescent="0.25">
      <c r="A74" s="12" t="s">
        <v>1039</v>
      </c>
      <c r="B74" s="17"/>
      <c r="C74" s="23">
        <v>0</v>
      </c>
    </row>
    <row r="75" spans="1:3" x14ac:dyDescent="0.25">
      <c r="A75" s="12" t="s">
        <v>1040</v>
      </c>
      <c r="B75" s="17"/>
      <c r="C75" s="23">
        <v>5</v>
      </c>
    </row>
    <row r="76" spans="1:3" ht="22.5" x14ac:dyDescent="0.25">
      <c r="A76" s="12" t="s">
        <v>1041</v>
      </c>
      <c r="B76" s="17"/>
      <c r="C76" s="23">
        <v>0</v>
      </c>
    </row>
    <row r="77" spans="1:3" x14ac:dyDescent="0.25">
      <c r="A77" s="12" t="s">
        <v>1042</v>
      </c>
      <c r="B77" s="17"/>
      <c r="C77" s="23">
        <v>1</v>
      </c>
    </row>
    <row r="78" spans="1:3" x14ac:dyDescent="0.25">
      <c r="A78" s="12" t="s">
        <v>1043</v>
      </c>
      <c r="B78" s="17"/>
      <c r="C78" s="23">
        <v>0</v>
      </c>
    </row>
    <row r="79" spans="1:3" x14ac:dyDescent="0.25">
      <c r="A79" s="12" t="s">
        <v>1044</v>
      </c>
      <c r="B79" s="17"/>
      <c r="C79" s="23">
        <v>0</v>
      </c>
    </row>
  </sheetData>
  <sheetProtection algorithmName="SHA-512" hashValue="fkA9FFsFkRnrPsZ5mvgHE5H1hIJf8E2UesWzTjvmcjYOjPrgdZqCaf6a/v3eKPY/fRKHQkn4gRDWRhn855aO8Q==" saltValue="Oq4jo8s0nIo1YxzZ6XuSy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1045</v>
      </c>
    </row>
    <row r="3" spans="1:3" x14ac:dyDescent="0.25">
      <c r="A3" s="34" t="s">
        <v>1046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189" t="s">
        <v>1047</v>
      </c>
      <c r="B5" s="38" t="s">
        <v>1048</v>
      </c>
      <c r="C5" s="39">
        <v>59</v>
      </c>
    </row>
    <row r="6" spans="1:3" x14ac:dyDescent="0.25">
      <c r="A6" s="190"/>
      <c r="B6" s="38" t="s">
        <v>325</v>
      </c>
      <c r="C6" s="39">
        <v>312</v>
      </c>
    </row>
    <row r="7" spans="1:3" x14ac:dyDescent="0.25">
      <c r="A7" s="190"/>
      <c r="B7" s="38" t="s">
        <v>1049</v>
      </c>
      <c r="C7" s="39">
        <v>55</v>
      </c>
    </row>
    <row r="8" spans="1:3" x14ac:dyDescent="0.25">
      <c r="A8" s="190"/>
      <c r="B8" s="38" t="s">
        <v>1050</v>
      </c>
      <c r="C8" s="39">
        <v>2</v>
      </c>
    </row>
    <row r="9" spans="1:3" x14ac:dyDescent="0.25">
      <c r="A9" s="190"/>
      <c r="B9" s="38" t="s">
        <v>1051</v>
      </c>
      <c r="C9" s="39">
        <v>2</v>
      </c>
    </row>
    <row r="10" spans="1:3" x14ac:dyDescent="0.25">
      <c r="A10" s="190"/>
      <c r="B10" s="38" t="s">
        <v>1052</v>
      </c>
      <c r="C10" s="39">
        <v>0</v>
      </c>
    </row>
    <row r="11" spans="1:3" x14ac:dyDescent="0.25">
      <c r="A11" s="191"/>
      <c r="B11" s="38" t="s">
        <v>1053</v>
      </c>
      <c r="C11" s="39">
        <v>0</v>
      </c>
    </row>
    <row r="12" spans="1:3" x14ac:dyDescent="0.25">
      <c r="A12" s="189" t="s">
        <v>1054</v>
      </c>
      <c r="B12" s="38" t="s">
        <v>64</v>
      </c>
      <c r="C12" s="39">
        <v>138</v>
      </c>
    </row>
    <row r="13" spans="1:3" x14ac:dyDescent="0.25">
      <c r="A13" s="190"/>
      <c r="B13" s="38" t="s">
        <v>1055</v>
      </c>
      <c r="C13" s="39">
        <v>51</v>
      </c>
    </row>
    <row r="14" spans="1:3" x14ac:dyDescent="0.25">
      <c r="A14" s="190"/>
      <c r="B14" s="38" t="s">
        <v>1056</v>
      </c>
      <c r="C14" s="39">
        <v>42</v>
      </c>
    </row>
    <row r="15" spans="1:3" x14ac:dyDescent="0.25">
      <c r="A15" s="191"/>
      <c r="B15" s="38" t="s">
        <v>1057</v>
      </c>
      <c r="C15" s="39">
        <v>25</v>
      </c>
    </row>
    <row r="16" spans="1:3" x14ac:dyDescent="0.25">
      <c r="A16" s="16"/>
    </row>
    <row r="17" spans="1:3" x14ac:dyDescent="0.25">
      <c r="A17" s="34" t="s">
        <v>1058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1059</v>
      </c>
      <c r="B19" s="40"/>
      <c r="C19" s="39">
        <v>18</v>
      </c>
    </row>
    <row r="20" spans="1:3" x14ac:dyDescent="0.25">
      <c r="A20" s="37" t="s">
        <v>1060</v>
      </c>
      <c r="B20" s="40"/>
      <c r="C20" s="39">
        <v>29</v>
      </c>
    </row>
    <row r="21" spans="1:3" x14ac:dyDescent="0.25">
      <c r="A21" s="37" t="s">
        <v>1061</v>
      </c>
      <c r="B21" s="40"/>
      <c r="C21" s="39">
        <v>50</v>
      </c>
    </row>
    <row r="22" spans="1:3" x14ac:dyDescent="0.25">
      <c r="A22" s="37" t="s">
        <v>1062</v>
      </c>
      <c r="B22" s="40"/>
      <c r="C22" s="39">
        <v>49</v>
      </c>
    </row>
    <row r="23" spans="1:3" x14ac:dyDescent="0.25">
      <c r="A23" s="37" t="s">
        <v>1063</v>
      </c>
      <c r="B23" s="40"/>
      <c r="C23" s="39">
        <v>132</v>
      </c>
    </row>
    <row r="24" spans="1:3" x14ac:dyDescent="0.25">
      <c r="A24" s="37" t="s">
        <v>1064</v>
      </c>
      <c r="B24" s="40"/>
      <c r="C24" s="39">
        <v>114</v>
      </c>
    </row>
    <row r="25" spans="1:3" x14ac:dyDescent="0.25">
      <c r="A25" s="37" t="s">
        <v>1065</v>
      </c>
      <c r="B25" s="40"/>
      <c r="C25" s="39">
        <v>3</v>
      </c>
    </row>
    <row r="26" spans="1:3" x14ac:dyDescent="0.25">
      <c r="A26" s="37" t="s">
        <v>1066</v>
      </c>
      <c r="B26" s="40"/>
      <c r="C26" s="39">
        <v>4</v>
      </c>
    </row>
    <row r="27" spans="1:3" x14ac:dyDescent="0.25">
      <c r="A27" s="37" t="s">
        <v>1067</v>
      </c>
      <c r="B27" s="40"/>
      <c r="C27" s="39">
        <v>82</v>
      </c>
    </row>
    <row r="28" spans="1:3" x14ac:dyDescent="0.25">
      <c r="A28" s="37" t="s">
        <v>1068</v>
      </c>
      <c r="B28" s="40"/>
      <c r="C28" s="39">
        <v>79</v>
      </c>
    </row>
    <row r="29" spans="1:3" x14ac:dyDescent="0.25">
      <c r="A29" s="16"/>
    </row>
    <row r="30" spans="1:3" x14ac:dyDescent="0.25">
      <c r="A30" s="34" t="s">
        <v>1069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1070</v>
      </c>
      <c r="B32" s="40"/>
      <c r="C32" s="39">
        <v>2</v>
      </c>
    </row>
    <row r="33" spans="1:6" x14ac:dyDescent="0.25">
      <c r="A33" s="37" t="s">
        <v>1071</v>
      </c>
      <c r="B33" s="40"/>
      <c r="C33" s="39">
        <v>23</v>
      </c>
    </row>
    <row r="34" spans="1:6" x14ac:dyDescent="0.25">
      <c r="A34" s="37" t="s">
        <v>1072</v>
      </c>
      <c r="B34" s="40"/>
      <c r="C34" s="39">
        <v>62</v>
      </c>
    </row>
    <row r="35" spans="1:6" x14ac:dyDescent="0.25">
      <c r="A35" s="37" t="s">
        <v>1073</v>
      </c>
      <c r="B35" s="40"/>
      <c r="C35" s="39">
        <v>86</v>
      </c>
    </row>
    <row r="36" spans="1:6" x14ac:dyDescent="0.25">
      <c r="A36" s="37" t="s">
        <v>1074</v>
      </c>
      <c r="B36" s="40"/>
      <c r="C36" s="39">
        <v>1</v>
      </c>
    </row>
    <row r="37" spans="1:6" x14ac:dyDescent="0.25">
      <c r="A37" s="37" t="s">
        <v>1075</v>
      </c>
      <c r="B37" s="40"/>
      <c r="C37" s="39">
        <v>55</v>
      </c>
    </row>
    <row r="38" spans="1:6" x14ac:dyDescent="0.25">
      <c r="A38" s="37" t="s">
        <v>1076</v>
      </c>
      <c r="B38" s="40"/>
      <c r="C38" s="39">
        <v>62</v>
      </c>
    </row>
    <row r="39" spans="1:6" x14ac:dyDescent="0.25">
      <c r="A39" s="37" t="s">
        <v>1077</v>
      </c>
      <c r="B39" s="40"/>
      <c r="C39" s="39">
        <v>7</v>
      </c>
    </row>
    <row r="40" spans="1:6" x14ac:dyDescent="0.25">
      <c r="A40" s="16"/>
    </row>
    <row r="41" spans="1:6" x14ac:dyDescent="0.25">
      <c r="A41" s="34" t="s">
        <v>1078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2</v>
      </c>
    </row>
    <row r="44" spans="1:6" x14ac:dyDescent="0.25">
      <c r="A44" s="37" t="s">
        <v>113</v>
      </c>
      <c r="B44" s="40"/>
      <c r="C44" s="39">
        <v>0</v>
      </c>
    </row>
    <row r="45" spans="1:6" x14ac:dyDescent="0.25">
      <c r="A45" s="37" t="s">
        <v>1079</v>
      </c>
      <c r="B45" s="40"/>
      <c r="C45" s="39">
        <v>0</v>
      </c>
    </row>
    <row r="46" spans="1:6" x14ac:dyDescent="0.25">
      <c r="A46" s="34" t="s">
        <v>1080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2" t="s">
        <v>979</v>
      </c>
      <c r="B48" s="42" t="s">
        <v>1082</v>
      </c>
      <c r="C48" s="43">
        <v>0</v>
      </c>
      <c r="D48" s="43">
        <v>0</v>
      </c>
      <c r="E48" s="43">
        <v>0</v>
      </c>
      <c r="F48" s="39">
        <v>0</v>
      </c>
    </row>
    <row r="49" spans="1:6" x14ac:dyDescent="0.25">
      <c r="A49" s="193"/>
      <c r="B49" s="42" t="s">
        <v>1083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193"/>
      <c r="B50" s="42" t="s">
        <v>1084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193"/>
      <c r="B51" s="42" t="s">
        <v>1085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193"/>
      <c r="B52" s="42" t="s">
        <v>354</v>
      </c>
      <c r="C52" s="43">
        <v>99</v>
      </c>
      <c r="D52" s="43">
        <v>11</v>
      </c>
      <c r="E52" s="43">
        <v>13</v>
      </c>
      <c r="F52" s="39">
        <v>9</v>
      </c>
    </row>
    <row r="53" spans="1:6" x14ac:dyDescent="0.25">
      <c r="A53" s="193"/>
      <c r="B53" s="42" t="s">
        <v>1086</v>
      </c>
      <c r="C53" s="43">
        <v>247</v>
      </c>
      <c r="D53" s="43">
        <v>63</v>
      </c>
      <c r="E53" s="43">
        <v>4</v>
      </c>
      <c r="F53" s="39">
        <v>33</v>
      </c>
    </row>
    <row r="54" spans="1:6" x14ac:dyDescent="0.25">
      <c r="A54" s="193"/>
      <c r="B54" s="42" t="s">
        <v>1087</v>
      </c>
      <c r="C54" s="43">
        <v>7</v>
      </c>
      <c r="D54" s="43">
        <v>7</v>
      </c>
      <c r="E54" s="43">
        <v>0</v>
      </c>
      <c r="F54" s="39">
        <v>4</v>
      </c>
    </row>
    <row r="55" spans="1:6" x14ac:dyDescent="0.25">
      <c r="A55" s="193"/>
      <c r="B55" s="42" t="s">
        <v>1088</v>
      </c>
      <c r="C55" s="43">
        <v>0</v>
      </c>
      <c r="D55" s="43">
        <v>0</v>
      </c>
      <c r="E55" s="43">
        <v>0</v>
      </c>
      <c r="F55" s="39">
        <v>0</v>
      </c>
    </row>
    <row r="56" spans="1:6" x14ac:dyDescent="0.25">
      <c r="A56" s="193"/>
      <c r="B56" s="42" t="s">
        <v>1089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193"/>
      <c r="B57" s="42" t="s">
        <v>1090</v>
      </c>
      <c r="C57" s="43">
        <v>53</v>
      </c>
      <c r="D57" s="43">
        <v>10</v>
      </c>
      <c r="E57" s="43">
        <v>8</v>
      </c>
      <c r="F57" s="39">
        <v>6</v>
      </c>
    </row>
    <row r="58" spans="1:6" x14ac:dyDescent="0.25">
      <c r="A58" s="193"/>
      <c r="B58" s="42" t="s">
        <v>1091</v>
      </c>
      <c r="C58" s="43">
        <v>41</v>
      </c>
      <c r="D58" s="43">
        <v>2</v>
      </c>
      <c r="E58" s="43">
        <v>5</v>
      </c>
      <c r="F58" s="39">
        <v>5</v>
      </c>
    </row>
    <row r="59" spans="1:6" x14ac:dyDescent="0.25">
      <c r="A59" s="193"/>
      <c r="B59" s="42" t="s">
        <v>1092</v>
      </c>
      <c r="C59" s="43">
        <v>0</v>
      </c>
      <c r="D59" s="43">
        <v>0</v>
      </c>
      <c r="E59" s="43">
        <v>0</v>
      </c>
      <c r="F59" s="39">
        <v>0</v>
      </c>
    </row>
    <row r="60" spans="1:6" x14ac:dyDescent="0.25">
      <c r="A60" s="193"/>
      <c r="B60" s="42" t="s">
        <v>425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193"/>
      <c r="B61" s="42" t="s">
        <v>1093</v>
      </c>
      <c r="C61" s="43">
        <v>9</v>
      </c>
      <c r="D61" s="43">
        <v>2</v>
      </c>
      <c r="E61" s="43">
        <v>0</v>
      </c>
      <c r="F61" s="39">
        <v>0</v>
      </c>
    </row>
    <row r="62" spans="1:6" x14ac:dyDescent="0.25">
      <c r="A62" s="193"/>
      <c r="B62" s="42" t="s">
        <v>1094</v>
      </c>
      <c r="C62" s="43">
        <v>4</v>
      </c>
      <c r="D62" s="43">
        <v>0</v>
      </c>
      <c r="E62" s="43">
        <v>0</v>
      </c>
      <c r="F62" s="39">
        <v>0</v>
      </c>
    </row>
    <row r="63" spans="1:6" x14ac:dyDescent="0.25">
      <c r="A63" s="193"/>
      <c r="B63" s="42" t="s">
        <v>1095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193"/>
      <c r="B64" s="42" t="s">
        <v>1096</v>
      </c>
      <c r="C64" s="43">
        <v>42</v>
      </c>
      <c r="D64" s="43">
        <v>11</v>
      </c>
      <c r="E64" s="43">
        <v>9</v>
      </c>
      <c r="F64" s="39">
        <v>5</v>
      </c>
    </row>
    <row r="65" spans="1:6" x14ac:dyDescent="0.25">
      <c r="A65" s="193"/>
      <c r="B65" s="42" t="s">
        <v>1097</v>
      </c>
      <c r="C65" s="43">
        <v>0</v>
      </c>
      <c r="D65" s="43">
        <v>0</v>
      </c>
      <c r="E65" s="43">
        <v>0</v>
      </c>
      <c r="F65" s="39">
        <v>0</v>
      </c>
    </row>
    <row r="66" spans="1:6" x14ac:dyDescent="0.25">
      <c r="A66" s="194"/>
      <c r="B66" s="42" t="s">
        <v>1098</v>
      </c>
      <c r="C66" s="43">
        <v>0</v>
      </c>
      <c r="D66" s="43">
        <v>0</v>
      </c>
      <c r="E66" s="43">
        <v>0</v>
      </c>
      <c r="F66" s="39">
        <v>0</v>
      </c>
    </row>
    <row r="67" spans="1:6" x14ac:dyDescent="0.25">
      <c r="A67" s="187" t="s">
        <v>1099</v>
      </c>
      <c r="B67" s="188"/>
      <c r="C67" s="44">
        <v>502</v>
      </c>
      <c r="D67" s="44">
        <v>106</v>
      </c>
      <c r="E67" s="44">
        <v>39</v>
      </c>
      <c r="F67" s="44">
        <v>62</v>
      </c>
    </row>
    <row r="68" spans="1:6" x14ac:dyDescent="0.25">
      <c r="A68" s="192" t="s">
        <v>994</v>
      </c>
      <c r="B68" s="42" t="s">
        <v>1100</v>
      </c>
      <c r="C68" s="19"/>
      <c r="D68" s="19"/>
      <c r="E68" s="19"/>
      <c r="F68" s="45"/>
    </row>
    <row r="69" spans="1:6" x14ac:dyDescent="0.25">
      <c r="A69" s="193"/>
      <c r="B69" s="42" t="s">
        <v>1101</v>
      </c>
      <c r="C69" s="19"/>
      <c r="D69" s="19"/>
      <c r="E69" s="19"/>
      <c r="F69" s="45"/>
    </row>
    <row r="70" spans="1:6" x14ac:dyDescent="0.25">
      <c r="A70" s="194"/>
      <c r="B70" s="42" t="s">
        <v>110</v>
      </c>
      <c r="C70" s="19"/>
      <c r="D70" s="19"/>
      <c r="E70" s="19"/>
      <c r="F70" s="45"/>
    </row>
    <row r="71" spans="1:6" x14ac:dyDescent="0.25">
      <c r="A71" s="187" t="s">
        <v>1102</v>
      </c>
      <c r="B71" s="188"/>
      <c r="C71" s="46"/>
      <c r="D71" s="46"/>
      <c r="E71" s="46"/>
      <c r="F71" s="46"/>
    </row>
  </sheetData>
  <sheetProtection algorithmName="SHA-512" hashValue="rfM5WqgcEeR8DMwArvDp4e8OM9Si1+kyZlJAt2Hv3lqjUUeXU2j83RS3oVvO4sENocIlacFh7WL/BKr5pQFj6A==" saltValue="Z8M/Zs8qOIddYvXereH9L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7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3">
        <v>242</v>
      </c>
    </row>
    <row r="6" spans="1:3" x14ac:dyDescent="0.25">
      <c r="A6" s="175"/>
      <c r="B6" s="13" t="s">
        <v>1048</v>
      </c>
      <c r="C6" s="23">
        <v>17</v>
      </c>
    </row>
    <row r="7" spans="1:3" x14ac:dyDescent="0.25">
      <c r="A7" s="175"/>
      <c r="B7" s="13" t="s">
        <v>1107</v>
      </c>
      <c r="C7" s="23">
        <v>775</v>
      </c>
    </row>
    <row r="8" spans="1:3" x14ac:dyDescent="0.25">
      <c r="A8" s="175"/>
      <c r="B8" s="13" t="s">
        <v>1108</v>
      </c>
      <c r="C8" s="23">
        <v>218</v>
      </c>
    </row>
    <row r="9" spans="1:3" x14ac:dyDescent="0.25">
      <c r="A9" s="175"/>
      <c r="B9" s="13" t="s">
        <v>1050</v>
      </c>
      <c r="C9" s="23">
        <v>4</v>
      </c>
    </row>
    <row r="10" spans="1:3" x14ac:dyDescent="0.25">
      <c r="A10" s="175"/>
      <c r="B10" s="13" t="s">
        <v>1051</v>
      </c>
      <c r="C10" s="23">
        <v>1</v>
      </c>
    </row>
    <row r="11" spans="1:3" x14ac:dyDescent="0.25">
      <c r="A11" s="175"/>
      <c r="B11" s="13" t="s">
        <v>1109</v>
      </c>
      <c r="C11" s="23">
        <v>0</v>
      </c>
    </row>
    <row r="12" spans="1:3" x14ac:dyDescent="0.25">
      <c r="A12" s="176"/>
      <c r="B12" s="13" t="s">
        <v>1110</v>
      </c>
      <c r="C12" s="23">
        <v>1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7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598</v>
      </c>
    </row>
    <row r="17" spans="1:3" x14ac:dyDescent="0.25">
      <c r="A17" s="22" t="s">
        <v>1113</v>
      </c>
      <c r="B17" s="17"/>
      <c r="C17" s="23">
        <v>49</v>
      </c>
    </row>
    <row r="18" spans="1:3" x14ac:dyDescent="0.25">
      <c r="A18" s="22" t="s">
        <v>1114</v>
      </c>
      <c r="B18" s="17"/>
      <c r="C18" s="23">
        <v>235</v>
      </c>
    </row>
    <row r="19" spans="1:3" x14ac:dyDescent="0.25">
      <c r="A19" s="22" t="s">
        <v>1115</v>
      </c>
      <c r="B19" s="17"/>
      <c r="C19" s="23">
        <v>24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7" t="s">
        <v>14</v>
      </c>
      <c r="C22" s="11" t="s">
        <v>2</v>
      </c>
    </row>
    <row r="23" spans="1:3" x14ac:dyDescent="0.25">
      <c r="A23" s="22" t="s">
        <v>1117</v>
      </c>
      <c r="B23" s="17"/>
      <c r="C23" s="23">
        <v>0</v>
      </c>
    </row>
    <row r="24" spans="1:3" x14ac:dyDescent="0.25">
      <c r="A24" s="22" t="s">
        <v>1118</v>
      </c>
      <c r="B24" s="17"/>
      <c r="C24" s="23">
        <v>0</v>
      </c>
    </row>
    <row r="25" spans="1:3" x14ac:dyDescent="0.25">
      <c r="A25" s="22" t="s">
        <v>1119</v>
      </c>
      <c r="B25" s="17"/>
      <c r="C25" s="45"/>
    </row>
    <row r="26" spans="1:3" x14ac:dyDescent="0.25">
      <c r="A26" s="22" t="s">
        <v>1120</v>
      </c>
      <c r="B26" s="17"/>
      <c r="C26" s="45"/>
    </row>
    <row r="27" spans="1:3" x14ac:dyDescent="0.25">
      <c r="A27" s="22" t="s">
        <v>1121</v>
      </c>
      <c r="B27" s="17"/>
      <c r="C27" s="45"/>
    </row>
    <row r="28" spans="1:3" x14ac:dyDescent="0.25">
      <c r="A28" s="22" t="s">
        <v>1122</v>
      </c>
      <c r="B28" s="17"/>
      <c r="C28" s="45"/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7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0</v>
      </c>
    </row>
    <row r="33" spans="1:3" x14ac:dyDescent="0.25">
      <c r="A33" s="22" t="s">
        <v>1125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7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4</v>
      </c>
    </row>
    <row r="38" spans="1:3" x14ac:dyDescent="0.25">
      <c r="A38" s="22" t="s">
        <v>1127</v>
      </c>
      <c r="B38" s="17"/>
      <c r="C38" s="23">
        <v>38</v>
      </c>
    </row>
    <row r="39" spans="1:3" x14ac:dyDescent="0.25">
      <c r="A39" s="22" t="s">
        <v>1128</v>
      </c>
      <c r="B39" s="17"/>
      <c r="C39" s="23">
        <v>208</v>
      </c>
    </row>
    <row r="40" spans="1:3" x14ac:dyDescent="0.25">
      <c r="A40" s="22" t="s">
        <v>1129</v>
      </c>
      <c r="B40" s="17"/>
      <c r="C40" s="23">
        <v>34</v>
      </c>
    </row>
    <row r="41" spans="1:3" x14ac:dyDescent="0.25">
      <c r="A41" s="22" t="s">
        <v>1130</v>
      </c>
      <c r="B41" s="17"/>
      <c r="C41" s="23">
        <v>155</v>
      </c>
    </row>
    <row r="42" spans="1:3" x14ac:dyDescent="0.25">
      <c r="A42" s="22" t="s">
        <v>1131</v>
      </c>
      <c r="B42" s="17"/>
      <c r="C42" s="23">
        <v>208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7" t="s">
        <v>14</v>
      </c>
      <c r="C45" s="11" t="s">
        <v>2</v>
      </c>
    </row>
    <row r="46" spans="1:3" x14ac:dyDescent="0.25">
      <c r="A46" s="22" t="s">
        <v>1133</v>
      </c>
      <c r="B46" s="17"/>
      <c r="C46" s="23">
        <v>0</v>
      </c>
    </row>
    <row r="47" spans="1:3" x14ac:dyDescent="0.25">
      <c r="A47" s="22" t="s">
        <v>1134</v>
      </c>
      <c r="B47" s="17"/>
      <c r="C47" s="23">
        <v>1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7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3">
        <v>134</v>
      </c>
    </row>
    <row r="52" spans="1:6" x14ac:dyDescent="0.25">
      <c r="A52" s="175"/>
      <c r="B52" s="13" t="s">
        <v>1138</v>
      </c>
      <c r="C52" s="23">
        <v>282</v>
      </c>
    </row>
    <row r="53" spans="1:6" x14ac:dyDescent="0.25">
      <c r="A53" s="175"/>
      <c r="B53" s="13" t="s">
        <v>1139</v>
      </c>
      <c r="C53" s="23">
        <v>9</v>
      </c>
    </row>
    <row r="54" spans="1:6" x14ac:dyDescent="0.25">
      <c r="A54" s="176"/>
      <c r="B54" s="13" t="s">
        <v>1140</v>
      </c>
      <c r="C54" s="23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7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1</v>
      </c>
    </row>
    <row r="59" spans="1:6" x14ac:dyDescent="0.25">
      <c r="A59" s="22" t="s">
        <v>113</v>
      </c>
      <c r="B59" s="17"/>
      <c r="C59" s="23">
        <v>0</v>
      </c>
    </row>
    <row r="60" spans="1:6" x14ac:dyDescent="0.25">
      <c r="A60" s="22" t="s">
        <v>1079</v>
      </c>
      <c r="B60" s="17"/>
      <c r="C60" s="23">
        <v>1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7" t="s">
        <v>14</v>
      </c>
      <c r="C62" s="25" t="s">
        <v>103</v>
      </c>
      <c r="D62" s="25" t="s">
        <v>1081</v>
      </c>
      <c r="E62" s="25" t="s">
        <v>1056</v>
      </c>
      <c r="F62" s="25" t="s">
        <v>1055</v>
      </c>
    </row>
    <row r="63" spans="1:6" x14ac:dyDescent="0.25">
      <c r="A63" s="174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5"/>
      <c r="B64" s="13" t="s">
        <v>1083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5"/>
      <c r="B65" s="13" t="s">
        <v>1084</v>
      </c>
      <c r="C65" s="14">
        <v>0</v>
      </c>
      <c r="D65" s="14">
        <v>1</v>
      </c>
      <c r="E65" s="14">
        <v>0</v>
      </c>
      <c r="F65" s="23">
        <v>0</v>
      </c>
    </row>
    <row r="66" spans="1:6" x14ac:dyDescent="0.25">
      <c r="A66" s="175"/>
      <c r="B66" s="13" t="s">
        <v>1085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75"/>
      <c r="B67" s="13" t="s">
        <v>354</v>
      </c>
      <c r="C67" s="14">
        <v>135</v>
      </c>
      <c r="D67" s="14">
        <v>11</v>
      </c>
      <c r="E67" s="14">
        <v>5</v>
      </c>
      <c r="F67" s="23">
        <v>63</v>
      </c>
    </row>
    <row r="68" spans="1:6" x14ac:dyDescent="0.25">
      <c r="A68" s="175"/>
      <c r="B68" s="13" t="s">
        <v>1141</v>
      </c>
      <c r="C68" s="14">
        <v>448</v>
      </c>
      <c r="D68" s="14">
        <v>215</v>
      </c>
      <c r="E68" s="14">
        <v>20</v>
      </c>
      <c r="F68" s="23">
        <v>84</v>
      </c>
    </row>
    <row r="69" spans="1:6" x14ac:dyDescent="0.25">
      <c r="A69" s="175"/>
      <c r="B69" s="13" t="s">
        <v>1142</v>
      </c>
      <c r="C69" s="14">
        <v>2</v>
      </c>
      <c r="D69" s="14">
        <v>35</v>
      </c>
      <c r="E69" s="14">
        <v>1</v>
      </c>
      <c r="F69" s="23">
        <v>13</v>
      </c>
    </row>
    <row r="70" spans="1:6" x14ac:dyDescent="0.25">
      <c r="A70" s="175"/>
      <c r="B70" s="13" t="s">
        <v>1088</v>
      </c>
      <c r="C70" s="14">
        <v>0</v>
      </c>
      <c r="D70" s="14">
        <v>0</v>
      </c>
      <c r="E70" s="14">
        <v>0</v>
      </c>
      <c r="F70" s="23">
        <v>0</v>
      </c>
    </row>
    <row r="71" spans="1:6" x14ac:dyDescent="0.25">
      <c r="A71" s="175"/>
      <c r="B71" s="13" t="s">
        <v>1143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25">
      <c r="A72" s="175"/>
      <c r="B72" s="13" t="s">
        <v>1144</v>
      </c>
      <c r="C72" s="14">
        <v>51</v>
      </c>
      <c r="D72" s="14">
        <v>76</v>
      </c>
      <c r="E72" s="14">
        <v>7</v>
      </c>
      <c r="F72" s="23">
        <v>52</v>
      </c>
    </row>
    <row r="73" spans="1:6" x14ac:dyDescent="0.25">
      <c r="A73" s="175"/>
      <c r="B73" s="13" t="s">
        <v>1145</v>
      </c>
      <c r="C73" s="14">
        <v>57</v>
      </c>
      <c r="D73" s="14">
        <v>61</v>
      </c>
      <c r="E73" s="14">
        <v>4</v>
      </c>
      <c r="F73" s="23">
        <v>30</v>
      </c>
    </row>
    <row r="74" spans="1:6" x14ac:dyDescent="0.25">
      <c r="A74" s="175"/>
      <c r="B74" s="13" t="s">
        <v>1092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25">
      <c r="A75" s="175"/>
      <c r="B75" s="13" t="s">
        <v>425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25">
      <c r="A76" s="175"/>
      <c r="B76" s="13" t="s">
        <v>1093</v>
      </c>
      <c r="C76" s="14">
        <v>7</v>
      </c>
      <c r="D76" s="14">
        <v>5</v>
      </c>
      <c r="E76" s="14">
        <v>2</v>
      </c>
      <c r="F76" s="23">
        <v>1</v>
      </c>
    </row>
    <row r="77" spans="1:6" x14ac:dyDescent="0.25">
      <c r="A77" s="175"/>
      <c r="B77" s="13" t="s">
        <v>1094</v>
      </c>
      <c r="C77" s="14">
        <v>6</v>
      </c>
      <c r="D77" s="14">
        <v>3</v>
      </c>
      <c r="E77" s="14">
        <v>0</v>
      </c>
      <c r="F77" s="23">
        <v>2</v>
      </c>
    </row>
    <row r="78" spans="1:6" x14ac:dyDescent="0.25">
      <c r="A78" s="175"/>
      <c r="B78" s="13" t="s">
        <v>1095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75"/>
      <c r="B79" s="13" t="s">
        <v>1096</v>
      </c>
      <c r="C79" s="14">
        <v>180</v>
      </c>
      <c r="D79" s="14">
        <v>85</v>
      </c>
      <c r="E79" s="14">
        <v>10</v>
      </c>
      <c r="F79" s="23">
        <v>52</v>
      </c>
    </row>
    <row r="80" spans="1:6" x14ac:dyDescent="0.25">
      <c r="A80" s="175"/>
      <c r="B80" s="13" t="s">
        <v>1097</v>
      </c>
      <c r="C80" s="14">
        <v>4</v>
      </c>
      <c r="D80" s="14">
        <v>1</v>
      </c>
      <c r="E80" s="14">
        <v>0</v>
      </c>
      <c r="F80" s="23">
        <v>1</v>
      </c>
    </row>
    <row r="81" spans="1:6" x14ac:dyDescent="0.25">
      <c r="A81" s="176"/>
      <c r="B81" s="13" t="s">
        <v>1098</v>
      </c>
      <c r="C81" s="14">
        <v>0</v>
      </c>
      <c r="D81" s="14">
        <v>0</v>
      </c>
      <c r="E81" s="14">
        <v>0</v>
      </c>
      <c r="F81" s="23">
        <v>0</v>
      </c>
    </row>
    <row r="82" spans="1:6" x14ac:dyDescent="0.25">
      <c r="A82" s="195" t="s">
        <v>1099</v>
      </c>
      <c r="B82" s="196"/>
      <c r="C82" s="31">
        <v>890</v>
      </c>
      <c r="D82" s="31">
        <v>493</v>
      </c>
      <c r="E82" s="31">
        <v>49</v>
      </c>
      <c r="F82" s="31">
        <v>298</v>
      </c>
    </row>
    <row r="83" spans="1:6" x14ac:dyDescent="0.25">
      <c r="A83" s="174" t="s">
        <v>1146</v>
      </c>
      <c r="B83" s="13" t="s">
        <v>1100</v>
      </c>
      <c r="C83" s="19"/>
      <c r="D83" s="19"/>
      <c r="E83" s="19"/>
      <c r="F83" s="45"/>
    </row>
    <row r="84" spans="1:6" x14ac:dyDescent="0.25">
      <c r="A84" s="175"/>
      <c r="B84" s="13" t="s">
        <v>1101</v>
      </c>
      <c r="C84" s="19"/>
      <c r="D84" s="19"/>
      <c r="E84" s="19"/>
      <c r="F84" s="45"/>
    </row>
    <row r="85" spans="1:6" x14ac:dyDescent="0.25">
      <c r="A85" s="176"/>
      <c r="B85" s="13" t="s">
        <v>110</v>
      </c>
      <c r="C85" s="19"/>
      <c r="D85" s="19"/>
      <c r="E85" s="19"/>
      <c r="F85" s="45"/>
    </row>
    <row r="86" spans="1:6" x14ac:dyDescent="0.25">
      <c r="A86" s="195" t="s">
        <v>1147</v>
      </c>
      <c r="B86" s="196"/>
      <c r="C86" s="46"/>
      <c r="D86" s="46"/>
      <c r="E86" s="46"/>
      <c r="F86" s="46"/>
    </row>
  </sheetData>
  <sheetProtection algorithmName="SHA-512" hashValue="/idbcEq+tp3zWlVgqCg8OGH4A+BvoAC0lkr4w7AStc6oMY6ZdxCwr3dmN0LritXFGWUi37/CnCPFwTFTGMpJiA==" saltValue="QHhWe5ftPd5LtZwwEfGOj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>
      <selection activeCell="E4" sqref="E4"/>
    </sheetView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6</v>
      </c>
    </row>
    <row r="6" spans="1:3" x14ac:dyDescent="0.25">
      <c r="A6" s="12" t="s">
        <v>1151</v>
      </c>
      <c r="B6" s="17"/>
      <c r="C6" s="23">
        <v>5</v>
      </c>
    </row>
    <row r="7" spans="1:3" x14ac:dyDescent="0.25">
      <c r="A7" s="12" t="s">
        <v>1152</v>
      </c>
      <c r="B7" s="17"/>
      <c r="C7" s="23">
        <v>0</v>
      </c>
    </row>
    <row r="8" spans="1:3" x14ac:dyDescent="0.25">
      <c r="A8" s="12" t="s">
        <v>1153</v>
      </c>
      <c r="B8" s="17"/>
      <c r="C8" s="23">
        <v>0</v>
      </c>
    </row>
    <row r="9" spans="1:3" x14ac:dyDescent="0.25">
      <c r="A9" s="12" t="s">
        <v>1154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6</v>
      </c>
    </row>
    <row r="14" spans="1:3" x14ac:dyDescent="0.25">
      <c r="A14" s="12" t="s">
        <v>1151</v>
      </c>
      <c r="B14" s="17"/>
      <c r="C14" s="23">
        <v>7</v>
      </c>
    </row>
    <row r="15" spans="1:3" x14ac:dyDescent="0.25">
      <c r="A15" s="12" t="s">
        <v>1156</v>
      </c>
      <c r="B15" s="17"/>
      <c r="C15" s="23">
        <v>0</v>
      </c>
    </row>
    <row r="16" spans="1:3" x14ac:dyDescent="0.25">
      <c r="A16" s="12" t="s">
        <v>1153</v>
      </c>
      <c r="B16" s="17"/>
      <c r="C16" s="23">
        <v>0</v>
      </c>
    </row>
    <row r="17" spans="1:3" x14ac:dyDescent="0.25">
      <c r="A17" s="12" t="s">
        <v>1154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2</v>
      </c>
    </row>
    <row r="22" spans="1:3" x14ac:dyDescent="0.25">
      <c r="A22" s="12" t="s">
        <v>1158</v>
      </c>
      <c r="B22" s="17"/>
      <c r="C22" s="23">
        <v>1</v>
      </c>
    </row>
    <row r="23" spans="1:3" x14ac:dyDescent="0.25">
      <c r="A23" s="12" t="s">
        <v>1159</v>
      </c>
      <c r="B23" s="17"/>
      <c r="C23" s="23">
        <v>1</v>
      </c>
    </row>
    <row r="24" spans="1:3" x14ac:dyDescent="0.25">
      <c r="A24" s="12" t="s">
        <v>1160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3</v>
      </c>
    </row>
    <row r="29" spans="1:3" x14ac:dyDescent="0.25">
      <c r="A29" s="12" t="s">
        <v>1163</v>
      </c>
      <c r="B29" s="17"/>
      <c r="C29" s="23">
        <v>2</v>
      </c>
    </row>
    <row r="30" spans="1:3" x14ac:dyDescent="0.25">
      <c r="A30" s="12" t="s">
        <v>1164</v>
      </c>
      <c r="B30" s="17"/>
      <c r="C30" s="23">
        <v>6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>
        <v>0</v>
      </c>
    </row>
    <row r="35" spans="1:3" x14ac:dyDescent="0.25">
      <c r="A35" s="12" t="s">
        <v>1167</v>
      </c>
      <c r="B35" s="17"/>
      <c r="C35" s="23">
        <v>0</v>
      </c>
    </row>
    <row r="36" spans="1:3" x14ac:dyDescent="0.25">
      <c r="A36" s="12" t="s">
        <v>1168</v>
      </c>
      <c r="B36" s="17"/>
      <c r="C36" s="23">
        <v>1</v>
      </c>
    </row>
  </sheetData>
  <sheetProtection algorithmName="SHA-512" hashValue="ldT30q07hF80drUX6xxnAsmJYveAGAz5+KoaXJnFCxJU/xHf3TrYh3XCoC4kYz4P5VZzVftHY49UeyceBabpHg==" saltValue="piL1k0J6m4KAvBofEkKLd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5</v>
      </c>
    </row>
    <row r="6" spans="1:3" x14ac:dyDescent="0.25">
      <c r="A6" s="12" t="s">
        <v>1172</v>
      </c>
      <c r="B6" s="17"/>
      <c r="C6" s="23">
        <v>147</v>
      </c>
    </row>
    <row r="7" spans="1:3" x14ac:dyDescent="0.25">
      <c r="A7" s="12" t="s">
        <v>1173</v>
      </c>
      <c r="B7" s="17"/>
      <c r="C7" s="23">
        <v>5</v>
      </c>
    </row>
    <row r="8" spans="1:3" x14ac:dyDescent="0.25">
      <c r="A8" s="12" t="s">
        <v>1174</v>
      </c>
      <c r="B8" s="17"/>
      <c r="C8" s="23">
        <v>10</v>
      </c>
    </row>
    <row r="9" spans="1:3" x14ac:dyDescent="0.25">
      <c r="A9" s="12" t="s">
        <v>1175</v>
      </c>
      <c r="B9" s="17"/>
      <c r="C9" s="23">
        <v>2</v>
      </c>
    </row>
    <row r="10" spans="1:3" x14ac:dyDescent="0.25">
      <c r="A10" s="12" t="s">
        <v>1176</v>
      </c>
      <c r="B10" s="17"/>
      <c r="C10" s="23">
        <v>5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0</v>
      </c>
    </row>
    <row r="15" spans="1:3" x14ac:dyDescent="0.25">
      <c r="A15" s="12" t="s">
        <v>1179</v>
      </c>
      <c r="B15" s="17"/>
      <c r="C15" s="23">
        <v>0</v>
      </c>
    </row>
    <row r="16" spans="1:3" x14ac:dyDescent="0.25">
      <c r="A16" s="12" t="s">
        <v>1180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>
        <v>13</v>
      </c>
    </row>
    <row r="21" spans="1:3" x14ac:dyDescent="0.25">
      <c r="A21" s="12" t="s">
        <v>1183</v>
      </c>
      <c r="B21" s="17"/>
      <c r="C21" s="23">
        <v>11</v>
      </c>
    </row>
    <row r="22" spans="1:3" x14ac:dyDescent="0.25">
      <c r="A22" s="12" t="s">
        <v>1184</v>
      </c>
      <c r="B22" s="17"/>
      <c r="C22" s="23">
        <v>1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>
        <v>0</v>
      </c>
    </row>
    <row r="27" spans="1:3" x14ac:dyDescent="0.25">
      <c r="A27" s="12" t="s">
        <v>1187</v>
      </c>
      <c r="B27" s="17"/>
      <c r="C27" s="23">
        <v>0</v>
      </c>
    </row>
    <row r="28" spans="1:3" x14ac:dyDescent="0.25">
      <c r="A28" s="12" t="s">
        <v>1188</v>
      </c>
      <c r="B28" s="17"/>
      <c r="C28" s="23">
        <v>0</v>
      </c>
    </row>
    <row r="29" spans="1:3" x14ac:dyDescent="0.25">
      <c r="A29" s="12" t="s">
        <v>1189</v>
      </c>
      <c r="B29" s="17"/>
      <c r="C29" s="23">
        <v>0</v>
      </c>
    </row>
    <row r="30" spans="1:3" x14ac:dyDescent="0.25">
      <c r="A30" s="12" t="s">
        <v>1190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0</v>
      </c>
    </row>
    <row r="35" spans="1:3" x14ac:dyDescent="0.25">
      <c r="A35" s="12" t="s">
        <v>1193</v>
      </c>
      <c r="B35" s="17"/>
      <c r="C35" s="23">
        <v>0</v>
      </c>
    </row>
    <row r="36" spans="1:3" x14ac:dyDescent="0.25">
      <c r="A36" s="12" t="s">
        <v>1194</v>
      </c>
      <c r="B36" s="17"/>
      <c r="C36" s="23">
        <v>0</v>
      </c>
    </row>
    <row r="37" spans="1:3" x14ac:dyDescent="0.25">
      <c r="A37" s="12" t="s">
        <v>1112</v>
      </c>
      <c r="B37" s="17"/>
      <c r="C37" s="23">
        <v>0</v>
      </c>
    </row>
    <row r="38" spans="1:3" x14ac:dyDescent="0.25">
      <c r="A38" s="12" t="s">
        <v>1195</v>
      </c>
      <c r="B38" s="17"/>
      <c r="C38" s="23">
        <v>0</v>
      </c>
    </row>
    <row r="39" spans="1:3" x14ac:dyDescent="0.25">
      <c r="A39" s="12" t="s">
        <v>1196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>
        <v>0</v>
      </c>
    </row>
    <row r="44" spans="1:3" x14ac:dyDescent="0.25">
      <c r="A44" s="12" t="s">
        <v>1193</v>
      </c>
      <c r="B44" s="17"/>
      <c r="C44" s="23">
        <v>0</v>
      </c>
    </row>
    <row r="45" spans="1:3" x14ac:dyDescent="0.25">
      <c r="A45" s="12" t="s">
        <v>1194</v>
      </c>
      <c r="B45" s="17"/>
      <c r="C45" s="23">
        <v>0</v>
      </c>
    </row>
    <row r="46" spans="1:3" x14ac:dyDescent="0.25">
      <c r="A46" s="12" t="s">
        <v>1112</v>
      </c>
      <c r="B46" s="17"/>
      <c r="C46" s="23">
        <v>0</v>
      </c>
    </row>
    <row r="47" spans="1:3" x14ac:dyDescent="0.25">
      <c r="A47" s="12" t="s">
        <v>1195</v>
      </c>
      <c r="B47" s="17"/>
      <c r="C47" s="23">
        <v>0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>
        <v>0</v>
      </c>
    </row>
    <row r="52" spans="1:3" x14ac:dyDescent="0.25">
      <c r="A52" s="12" t="s">
        <v>1193</v>
      </c>
      <c r="B52" s="17"/>
      <c r="C52" s="23">
        <v>0</v>
      </c>
    </row>
    <row r="53" spans="1:3" x14ac:dyDescent="0.25">
      <c r="A53" s="12" t="s">
        <v>1194</v>
      </c>
      <c r="B53" s="17"/>
      <c r="C53" s="23">
        <v>0</v>
      </c>
    </row>
    <row r="54" spans="1:3" x14ac:dyDescent="0.25">
      <c r="A54" s="12" t="s">
        <v>1112</v>
      </c>
      <c r="B54" s="17"/>
      <c r="C54" s="23">
        <v>0</v>
      </c>
    </row>
    <row r="55" spans="1:3" x14ac:dyDescent="0.25">
      <c r="A55" s="12" t="s">
        <v>1195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>
        <v>0</v>
      </c>
    </row>
    <row r="60" spans="1:3" x14ac:dyDescent="0.25">
      <c r="A60" s="12" t="s">
        <v>1193</v>
      </c>
      <c r="B60" s="17"/>
      <c r="C60" s="23">
        <v>0</v>
      </c>
    </row>
    <row r="61" spans="1:3" x14ac:dyDescent="0.25">
      <c r="A61" s="12" t="s">
        <v>1194</v>
      </c>
      <c r="B61" s="17"/>
      <c r="C61" s="23">
        <v>0</v>
      </c>
    </row>
    <row r="62" spans="1:3" x14ac:dyDescent="0.25">
      <c r="A62" s="12" t="s">
        <v>1112</v>
      </c>
      <c r="B62" s="17"/>
      <c r="C62" s="23">
        <v>0</v>
      </c>
    </row>
    <row r="63" spans="1:3" x14ac:dyDescent="0.25">
      <c r="A63" s="12" t="s">
        <v>1195</v>
      </c>
      <c r="B63" s="17"/>
      <c r="C63" s="23">
        <v>0</v>
      </c>
    </row>
  </sheetData>
  <sheetProtection algorithmName="SHA-512" hashValue="NkDr9qYoB2cEXNPBVBk/lBvE99WwD2v1dKxybOR/gl4vcTwCVekL+t5XacEGJfdyY8JAFEBJO7O4V0bZ5MMIvA==" saltValue="bZn/x2dN62ehoFdAeiAYD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5" t="s">
        <v>325</v>
      </c>
      <c r="D3" s="25" t="s">
        <v>326</v>
      </c>
      <c r="E3" s="25" t="s">
        <v>327</v>
      </c>
      <c r="F3" s="25" t="s">
        <v>328</v>
      </c>
      <c r="G3" s="25" t="s">
        <v>329</v>
      </c>
      <c r="H3" s="25" t="s">
        <v>330</v>
      </c>
      <c r="I3" s="25" t="s">
        <v>331</v>
      </c>
      <c r="J3" s="25" t="s">
        <v>332</v>
      </c>
      <c r="K3" s="25" t="s">
        <v>333</v>
      </c>
      <c r="L3" s="25" t="s">
        <v>334</v>
      </c>
      <c r="M3" s="25" t="s">
        <v>335</v>
      </c>
      <c r="N3" s="25" t="s">
        <v>336</v>
      </c>
      <c r="O3" s="25" t="s">
        <v>337</v>
      </c>
      <c r="P3" s="25" t="s">
        <v>338</v>
      </c>
    </row>
    <row r="4" spans="1:16" x14ac:dyDescent="0.25">
      <c r="A4" s="197" t="s">
        <v>665</v>
      </c>
      <c r="B4" s="198"/>
      <c r="C4" s="31">
        <v>163</v>
      </c>
      <c r="D4" s="31">
        <v>189</v>
      </c>
      <c r="E4" s="32">
        <v>-1</v>
      </c>
      <c r="F4" s="31">
        <v>612</v>
      </c>
      <c r="G4" s="31">
        <v>505</v>
      </c>
      <c r="H4" s="31">
        <v>54</v>
      </c>
      <c r="I4" s="31">
        <v>35</v>
      </c>
      <c r="J4" s="31">
        <v>0</v>
      </c>
      <c r="K4" s="31">
        <v>0</v>
      </c>
      <c r="L4" s="31">
        <v>0</v>
      </c>
      <c r="M4" s="31">
        <v>0</v>
      </c>
      <c r="N4" s="31">
        <v>1</v>
      </c>
      <c r="O4" s="31">
        <v>0</v>
      </c>
      <c r="P4" s="31">
        <v>577</v>
      </c>
    </row>
    <row r="5" spans="1:16" ht="45" x14ac:dyDescent="0.25">
      <c r="A5" s="48" t="s">
        <v>666</v>
      </c>
      <c r="B5" s="48" t="s">
        <v>667</v>
      </c>
      <c r="C5" s="14">
        <v>4</v>
      </c>
      <c r="D5" s="14">
        <v>3</v>
      </c>
      <c r="E5" s="30">
        <v>0</v>
      </c>
      <c r="F5" s="14">
        <v>7</v>
      </c>
      <c r="G5" s="14">
        <v>4</v>
      </c>
      <c r="H5" s="14">
        <v>1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12</v>
      </c>
    </row>
    <row r="6" spans="1:16" ht="33.75" x14ac:dyDescent="0.25">
      <c r="A6" s="48" t="s">
        <v>668</v>
      </c>
      <c r="B6" s="48" t="s">
        <v>669</v>
      </c>
      <c r="C6" s="14">
        <v>76</v>
      </c>
      <c r="D6" s="14">
        <v>101</v>
      </c>
      <c r="E6" s="30">
        <v>-1</v>
      </c>
      <c r="F6" s="14">
        <v>375</v>
      </c>
      <c r="G6" s="14">
        <v>314</v>
      </c>
      <c r="H6" s="14">
        <v>26</v>
      </c>
      <c r="I6" s="14">
        <v>17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339</v>
      </c>
    </row>
    <row r="7" spans="1:16" ht="22.5" x14ac:dyDescent="0.25">
      <c r="A7" s="48" t="s">
        <v>670</v>
      </c>
      <c r="B7" s="48" t="s">
        <v>671</v>
      </c>
      <c r="C7" s="14">
        <v>18</v>
      </c>
      <c r="D7" s="14">
        <v>12</v>
      </c>
      <c r="E7" s="30">
        <v>0</v>
      </c>
      <c r="F7" s="14">
        <v>15</v>
      </c>
      <c r="G7" s="14">
        <v>8</v>
      </c>
      <c r="H7" s="14">
        <v>5</v>
      </c>
      <c r="I7" s="14">
        <v>4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>
        <v>0</v>
      </c>
      <c r="P7" s="23">
        <v>15</v>
      </c>
    </row>
    <row r="8" spans="1:16" ht="33.75" x14ac:dyDescent="0.25">
      <c r="A8" s="48" t="s">
        <v>672</v>
      </c>
      <c r="B8" s="48" t="s">
        <v>673</v>
      </c>
      <c r="C8" s="14">
        <v>2</v>
      </c>
      <c r="D8" s="14">
        <v>0</v>
      </c>
      <c r="E8" s="30">
        <v>0</v>
      </c>
      <c r="F8" s="14">
        <v>1</v>
      </c>
      <c r="G8" s="14">
        <v>0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4</v>
      </c>
    </row>
    <row r="9" spans="1:16" ht="45" x14ac:dyDescent="0.25">
      <c r="A9" s="48" t="s">
        <v>674</v>
      </c>
      <c r="B9" s="48" t="s">
        <v>675</v>
      </c>
      <c r="C9" s="14">
        <v>3</v>
      </c>
      <c r="D9" s="14">
        <v>5</v>
      </c>
      <c r="E9" s="30">
        <v>-1</v>
      </c>
      <c r="F9" s="14">
        <v>21</v>
      </c>
      <c r="G9" s="14">
        <v>24</v>
      </c>
      <c r="H9" s="14">
        <v>4</v>
      </c>
      <c r="I9" s="14">
        <v>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25</v>
      </c>
    </row>
    <row r="10" spans="1:16" ht="33.75" x14ac:dyDescent="0.25">
      <c r="A10" s="48" t="s">
        <v>676</v>
      </c>
      <c r="B10" s="48" t="s">
        <v>677</v>
      </c>
      <c r="C10" s="14">
        <v>47</v>
      </c>
      <c r="D10" s="14">
        <v>60</v>
      </c>
      <c r="E10" s="30">
        <v>-1</v>
      </c>
      <c r="F10" s="14">
        <v>189</v>
      </c>
      <c r="G10" s="14">
        <v>153</v>
      </c>
      <c r="H10" s="14">
        <v>16</v>
      </c>
      <c r="I10" s="14">
        <v>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181</v>
      </c>
    </row>
    <row r="11" spans="1:16" ht="45" x14ac:dyDescent="0.25">
      <c r="A11" s="48" t="s">
        <v>678</v>
      </c>
      <c r="B11" s="48" t="s">
        <v>679</v>
      </c>
      <c r="C11" s="14">
        <v>13</v>
      </c>
      <c r="D11" s="14">
        <v>8</v>
      </c>
      <c r="E11" s="30">
        <v>0</v>
      </c>
      <c r="F11" s="14">
        <v>4</v>
      </c>
      <c r="G11" s="14">
        <v>2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1</v>
      </c>
    </row>
  </sheetData>
  <sheetProtection algorithmName="SHA-512" hashValue="Z/AcveZchGTVJGLInZLwObhf5m+8qunJT2yMEAgZfUEmnkr5kCLz6WtwDJ+BCMrTrdSQ0N/U4S3q3MWN8tUDBg==" saltValue="qIQLMi9Uw4tpRfuEa+BgJ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2022-05-23T10:39:03Z</dcterms:created>
  <dcterms:modified xsi:type="dcterms:W3CDTF">2022-06-02T08:10:38Z</dcterms:modified>
</cp:coreProperties>
</file>