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F809D2AF-ACB8-4FD7-9110-2EA429F6D95E}" xr6:coauthVersionLast="47" xr6:coauthVersionMax="47" xr10:uidLastSave="{00000000-0000-0000-0000-000000000000}"/>
  <workbookProtection workbookAlgorithmName="SHA-512" workbookHashValue="QkyJkK/T6oNCbMsqQeFk6W67QTCAh+d81PM5+9AfXUBDzdJXqZ1XuRBAyHeFAvm99aZMrykLKjUCJL9AkSCo2g==" workbookSaltValue="f3exY8EGruf9ZDalNYO8ww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F43" i="15" s="1"/>
  <c r="E11" i="15"/>
  <c r="D11" i="15"/>
  <c r="D123" i="15"/>
  <c r="E82" i="15"/>
  <c r="D82" i="15"/>
  <c r="I43" i="15"/>
  <c r="H43" i="15"/>
  <c r="D43" i="15"/>
  <c r="J43" i="15" l="1"/>
  <c r="L43" i="15"/>
  <c r="K43" i="15"/>
  <c r="G43" i="15"/>
  <c r="E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DCFFBAB-A52B-4EE8-8A90-3524FFFFF2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E42ED7E-B901-4F57-A54C-CDA65A5CF7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1F1D0EF-3F7B-4A13-B6AC-09B5988D7E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8A9E8C6-DC36-4633-87FC-CB08784F6E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CF04C44-173F-427A-99C4-FED17792C5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C85602F-6C20-4235-95A7-EFB199B11A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ED5B322-3430-455F-B970-FA401919B2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01A9DE1-5C6D-42A2-B0CB-9E4FFA52C2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6285E04-F825-484E-97B5-D5D841AD7B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AAD6825-A67A-4C1D-A0B7-1DFAC13BE1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E85627D-5E8B-4EF2-8B5D-0573D6E3C1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E9E4367-FCE0-4E00-A8A4-0003F89515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E21AFBB-5C98-442B-8A70-DBE8DD4CE5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E31900C-EF11-457A-B5CA-C43DFC4E90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C9A0152-CC97-4ED8-A7D2-45757E2BDB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670E608-3E4C-4FCF-B9E6-A9101F62E2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E6DB0C8-C138-45BA-9D97-9E274F3B07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657C6BF-6CDF-41A9-8886-3AAA201770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98AFA8B-1AD6-4E99-B17B-934E0743C3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B9B02F7-8946-4D77-81EF-628E929C55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73D0144-EE57-40F9-90AA-B5EBFCA09A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0CC3163-A2DA-4E6D-849B-5C8D47AC08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6E60068-DD6C-48EF-9996-B4798673BC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C7E368D-3913-4F6F-B895-8F780B9F29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B936B85-BAC1-4B12-B19E-A414A0745B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DA287ED-E5BD-41FD-A07C-669095F1DD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17067FB-C579-49A4-ABF5-3D9DFFEB96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D8ECBA4-64A4-4755-A921-DC27D85D05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73CB08A-D7AA-40AE-8A78-FE6CCBBD5E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9AC780A-0B01-41E3-AFE7-47812C77A3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CB670AA-E748-4D9C-9775-CD5133A47D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3AFE21D-0429-47B4-A1CD-882D934BD4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<sst xmlns="http://schemas.openxmlformats.org/spreadsheetml/2006/main" count="2948" uniqueCount="1825">
  <si>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</si>
  <si>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</si>
  <si>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</si>
  <si>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</si>
  <si>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</si>
  <si>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</si>
  <si>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Granada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</si>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</sst>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82C84FE5-7A5F-4B1D-9FBC-00C858F6D5A2}"/>
    <cellStyle name="Normal" xfId="0" builtinId="0"/>
    <cellStyle name="Normal 2" xfId="1" xr:uid="{2731D975-DCAF-4105-B315-221E6B2DD234}"/>
    <cellStyle name="Normal 3" xfId="3" xr:uid="{D7A9E9D4-3150-4676-AB18-ECAB7E7FA2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9D-454A-AAA4-3ECFC8C585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9D-454A-AAA4-3ECFC8C585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5071</c:v>
                </c:pt>
                <c:pt idx="1">
                  <c:v>31542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D-454A-AAA4-3ECFC8C58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FA-4DD7-86B7-FAA1192DDD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FA-4DD7-86B7-FAA1192DDD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0FA-4DD7-86B7-FAA1192DDDD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33</c:v>
                </c:pt>
                <c:pt idx="1">
                  <c:v>1174</c:v>
                </c:pt>
                <c:pt idx="2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FA-4DD7-86B7-FAA1192D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CA-4392-85F5-BE073460A5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CA-4392-85F5-BE073460A5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CA-4392-85F5-BE073460A5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850</c:v>
                </c:pt>
                <c:pt idx="1">
                  <c:v>204</c:v>
                </c:pt>
                <c:pt idx="2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CA-4392-85F5-BE073460A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9B-4F70-A7E0-D128FE949A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9B-4F70-A7E0-D128FE949A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240</c:v>
                </c:pt>
                <c:pt idx="1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9B-4F70-A7E0-D128FE949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53-47F9-8A3C-E02C418350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53-47F9-8A3C-E02C418350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6372</c:v>
                </c:pt>
                <c:pt idx="1">
                  <c:v>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3-47F9-8A3C-E02C41835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915</c:v>
              </c:pt>
              <c:pt idx="1">
                <c:v>3920</c:v>
              </c:pt>
              <c:pt idx="2">
                <c:v>21</c:v>
              </c:pt>
              <c:pt idx="3">
                <c:v>6</c:v>
              </c:pt>
              <c:pt idx="4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3-5BEF-4567-9FD9-74B8FF9DC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067941507311589E-2"/>
          <c:y val="0.21583307086614173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3039</c:v>
              </c:pt>
              <c:pt idx="1">
                <c:v>3332</c:v>
              </c:pt>
              <c:pt idx="2">
                <c:v>110</c:v>
              </c:pt>
              <c:pt idx="3">
                <c:v>42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C2DD-4683-B825-8BF3BE06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</c:v>
              </c:pt>
              <c:pt idx="1">
                <c:v>117</c:v>
              </c:pt>
              <c:pt idx="2">
                <c:v>17</c:v>
              </c:pt>
              <c:pt idx="3">
                <c:v>62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26DA-4E68-B68D-D942FACB4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69"/>
          <c:y val="0.15275590551181104"/>
          <c:w val="0.3001169853768279"/>
          <c:h val="0.844488188976378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84</c:v>
              </c:pt>
              <c:pt idx="1">
                <c:v>168</c:v>
              </c:pt>
              <c:pt idx="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779F-44F7-8E65-688104FA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3300</c:v>
              </c:pt>
              <c:pt idx="1">
                <c:v>41</c:v>
              </c:pt>
              <c:pt idx="2">
                <c:v>396</c:v>
              </c:pt>
              <c:pt idx="3">
                <c:v>103</c:v>
              </c:pt>
              <c:pt idx="4">
                <c:v>45</c:v>
              </c:pt>
              <c:pt idx="5">
                <c:v>5</c:v>
              </c:pt>
              <c:pt idx="6">
                <c:v>79</c:v>
              </c:pt>
              <c:pt idx="7">
                <c:v>718</c:v>
              </c:pt>
              <c:pt idx="8">
                <c:v>120</c:v>
              </c:pt>
              <c:pt idx="9">
                <c:v>2555</c:v>
              </c:pt>
            </c:numLit>
          </c:val>
          <c:extLst>
            <c:ext xmlns:c16="http://schemas.microsoft.com/office/drawing/2014/chart" uri="{C3380CC4-5D6E-409C-BE32-E72D297353CC}">
              <c16:uniqueId val="{00000003-6389-4E83-9EF4-0E25EBFDA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Liquidación régimen económico matrimonial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509</c:v>
              </c:pt>
              <c:pt idx="1">
                <c:v>665</c:v>
              </c:pt>
              <c:pt idx="2">
                <c:v>96</c:v>
              </c:pt>
              <c:pt idx="3">
                <c:v>547</c:v>
              </c:pt>
              <c:pt idx="4">
                <c:v>144</c:v>
              </c:pt>
              <c:pt idx="5">
                <c:v>15</c:v>
              </c:pt>
              <c:pt idx="6">
                <c:v>420</c:v>
              </c:pt>
              <c:pt idx="7">
                <c:v>454</c:v>
              </c:pt>
              <c:pt idx="8">
                <c:v>406</c:v>
              </c:pt>
              <c:pt idx="9">
                <c:v>14</c:v>
              </c:pt>
              <c:pt idx="10">
                <c:v>19</c:v>
              </c:pt>
              <c:pt idx="1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B851-4CAA-87D4-02F224F9C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52-4D7B-B3E3-55B00EFD75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52-4D7B-B3E3-55B00EFD75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52-4D7B-B3E3-55B00EFD75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210</c:v>
                </c:pt>
                <c:pt idx="1">
                  <c:v>684</c:v>
                </c:pt>
                <c:pt idx="2">
                  <c:v>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52-4D7B-B3E3-55B00EFD7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17065</c:v>
              </c:pt>
              <c:pt idx="1">
                <c:v>1468</c:v>
              </c:pt>
              <c:pt idx="2">
                <c:v>1050</c:v>
              </c:pt>
              <c:pt idx="3">
                <c:v>338</c:v>
              </c:pt>
              <c:pt idx="4">
                <c:v>107</c:v>
              </c:pt>
              <c:pt idx="5">
                <c:v>499</c:v>
              </c:pt>
              <c:pt idx="6">
                <c:v>5082</c:v>
              </c:pt>
              <c:pt idx="7">
                <c:v>152</c:v>
              </c:pt>
              <c:pt idx="8">
                <c:v>107</c:v>
              </c:pt>
              <c:pt idx="9">
                <c:v>116</c:v>
              </c:pt>
              <c:pt idx="10">
                <c:v>941</c:v>
              </c:pt>
              <c:pt idx="11">
                <c:v>491</c:v>
              </c:pt>
              <c:pt idx="12">
                <c:v>239</c:v>
              </c:pt>
              <c:pt idx="13">
                <c:v>1734</c:v>
              </c:pt>
              <c:pt idx="14">
                <c:v>196</c:v>
              </c:pt>
              <c:pt idx="15">
                <c:v>7042</c:v>
              </c:pt>
              <c:pt idx="16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0-C887-460E-9359-F162B675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117</c:v>
              </c:pt>
              <c:pt idx="1">
                <c:v>1086</c:v>
              </c:pt>
              <c:pt idx="2">
                <c:v>183</c:v>
              </c:pt>
              <c:pt idx="3">
                <c:v>115</c:v>
              </c:pt>
              <c:pt idx="4">
                <c:v>253</c:v>
              </c:pt>
              <c:pt idx="5">
                <c:v>108</c:v>
              </c:pt>
              <c:pt idx="6">
                <c:v>1551</c:v>
              </c:pt>
              <c:pt idx="7">
                <c:v>382</c:v>
              </c:pt>
              <c:pt idx="8">
                <c:v>211</c:v>
              </c:pt>
              <c:pt idx="9">
                <c:v>79</c:v>
              </c:pt>
              <c:pt idx="10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DF06-4E2E-AE71-942D0BE1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172</c:v>
              </c:pt>
              <c:pt idx="1">
                <c:v>562</c:v>
              </c:pt>
              <c:pt idx="2">
                <c:v>202</c:v>
              </c:pt>
              <c:pt idx="3">
                <c:v>11</c:v>
              </c:pt>
              <c:pt idx="4">
                <c:v>121</c:v>
              </c:pt>
              <c:pt idx="5">
                <c:v>163</c:v>
              </c:pt>
              <c:pt idx="6">
                <c:v>659</c:v>
              </c:pt>
              <c:pt idx="7">
                <c:v>1246</c:v>
              </c:pt>
              <c:pt idx="8">
                <c:v>14</c:v>
              </c:pt>
              <c:pt idx="9">
                <c:v>18</c:v>
              </c:pt>
              <c:pt idx="10">
                <c:v>328</c:v>
              </c:pt>
              <c:pt idx="11">
                <c:v>172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CD3-4522-9D63-AC70A320C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345</c:v>
              </c:pt>
              <c:pt idx="1">
                <c:v>252</c:v>
              </c:pt>
              <c:pt idx="2">
                <c:v>117</c:v>
              </c:pt>
              <c:pt idx="3">
                <c:v>54</c:v>
              </c:pt>
              <c:pt idx="4">
                <c:v>311</c:v>
              </c:pt>
              <c:pt idx="5">
                <c:v>1417</c:v>
              </c:pt>
              <c:pt idx="6">
                <c:v>75</c:v>
              </c:pt>
              <c:pt idx="7">
                <c:v>612</c:v>
              </c:pt>
              <c:pt idx="8">
                <c:v>344</c:v>
              </c:pt>
              <c:pt idx="9">
                <c:v>107</c:v>
              </c:pt>
              <c:pt idx="10">
                <c:v>337</c:v>
              </c:pt>
              <c:pt idx="11">
                <c:v>156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8557-4EB9-A58E-26368FEB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187</c:v>
              </c:pt>
              <c:pt idx="1">
                <c:v>69</c:v>
              </c:pt>
              <c:pt idx="2">
                <c:v>105</c:v>
              </c:pt>
              <c:pt idx="3">
                <c:v>252</c:v>
              </c:pt>
              <c:pt idx="4">
                <c:v>1373</c:v>
              </c:pt>
              <c:pt idx="5">
                <c:v>598</c:v>
              </c:pt>
              <c:pt idx="6">
                <c:v>318</c:v>
              </c:pt>
              <c:pt idx="7">
                <c:v>82</c:v>
              </c:pt>
              <c:pt idx="8">
                <c:v>302</c:v>
              </c:pt>
              <c:pt idx="9">
                <c:v>150</c:v>
              </c:pt>
              <c:pt idx="10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D77D-44F9-9355-3B54AB422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Drogas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2</c:v>
              </c:pt>
              <c:pt idx="2">
                <c:v>31</c:v>
              </c:pt>
              <c:pt idx="3">
                <c:v>6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1BE-43A8-B38A-D075B2DE4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</c:v>
              </c:pt>
              <c:pt idx="2">
                <c:v>26</c:v>
              </c:pt>
              <c:pt idx="3">
                <c:v>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501-4871-AE9A-A7D9399D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9E7-455B-86D5-CC9827829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Omisión deber socorro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B80-4D02-BCE5-4557A121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36</c:v>
              </c:pt>
              <c:pt idx="1">
                <c:v>25</c:v>
              </c:pt>
              <c:pt idx="2">
                <c:v>28</c:v>
              </c:pt>
              <c:pt idx="3">
                <c:v>13</c:v>
              </c:pt>
              <c:pt idx="4">
                <c:v>33</c:v>
              </c:pt>
              <c:pt idx="5">
                <c:v>20</c:v>
              </c:pt>
              <c:pt idx="6">
                <c:v>23</c:v>
              </c:pt>
              <c:pt idx="7">
                <c:v>41</c:v>
              </c:pt>
              <c:pt idx="8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84FB-42E6-97A8-E99102C0A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37-4369-8FC4-EED2C94602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37-4369-8FC4-EED2C94602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2303</c:v>
                </c:pt>
                <c:pt idx="1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37-4369-8FC4-EED2C9460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11</c:v>
              </c:pt>
              <c:pt idx="1">
                <c:v>10</c:v>
              </c:pt>
              <c:pt idx="2">
                <c:v>2</c:v>
              </c:pt>
              <c:pt idx="3">
                <c:v>9</c:v>
              </c:pt>
              <c:pt idx="4">
                <c:v>1</c:v>
              </c:pt>
              <c:pt idx="5">
                <c:v>51</c:v>
              </c:pt>
              <c:pt idx="6">
                <c:v>1</c:v>
              </c:pt>
              <c:pt idx="7">
                <c:v>64</c:v>
              </c:pt>
              <c:pt idx="8">
                <c:v>1</c:v>
              </c:pt>
              <c:pt idx="9">
                <c:v>4</c:v>
              </c:pt>
              <c:pt idx="10">
                <c:v>5</c:v>
              </c:pt>
              <c:pt idx="1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58F-46C6-964F-851FC5F5F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508</c:v>
              </c:pt>
              <c:pt idx="1">
                <c:v>467</c:v>
              </c:pt>
              <c:pt idx="2">
                <c:v>326</c:v>
              </c:pt>
              <c:pt idx="3">
                <c:v>51</c:v>
              </c:pt>
              <c:pt idx="4">
                <c:v>113</c:v>
              </c:pt>
              <c:pt idx="5">
                <c:v>1103</c:v>
              </c:pt>
              <c:pt idx="6">
                <c:v>493</c:v>
              </c:pt>
              <c:pt idx="7">
                <c:v>1713</c:v>
              </c:pt>
              <c:pt idx="8">
                <c:v>93</c:v>
              </c:pt>
              <c:pt idx="9">
                <c:v>416</c:v>
              </c:pt>
              <c:pt idx="10">
                <c:v>327</c:v>
              </c:pt>
              <c:pt idx="11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308A-4F11-A945-CFDDF7B3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77-4A61-A9F4-DBACFD7F38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77-4A61-A9F4-DBACFD7F38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77-4A61-A9F4-DBACFD7F38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77-4A61-A9F4-DBACFD7F38A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77-4A61-A9F4-DBACFD7F38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51</c:v>
                </c:pt>
                <c:pt idx="2">
                  <c:v>5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77-4A61-A9F4-DBACFD7F3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BA-4586-920B-7606E0B1EA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BA-4586-920B-7606E0B1EA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BA-4586-920B-7606E0B1EA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2BA-4586-920B-7606E0B1EA8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2BA-4586-920B-7606E0B1EA8A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BA-4586-920B-7606E0B1EA8A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BA-4586-920B-7606E0B1EA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BA-4586-920B-7606E0B1EA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BA-4586-920B-7606E0B1EA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18</c:v>
                </c:pt>
                <c:pt idx="1">
                  <c:v>68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BA-4586-920B-7606E0B1E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1149</c:v>
              </c:pt>
              <c:pt idx="1">
                <c:v>105</c:v>
              </c:pt>
              <c:pt idx="2">
                <c:v>134</c:v>
              </c:pt>
              <c:pt idx="3">
                <c:v>843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F108-4044-818C-F21084BAD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612</c:v>
              </c:pt>
              <c:pt idx="1">
                <c:v>59</c:v>
              </c:pt>
              <c:pt idx="2">
                <c:v>7</c:v>
              </c:pt>
              <c:pt idx="3">
                <c:v>461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BE20-4F41-9A64-DAA434D5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41</c:v>
              </c:pt>
              <c:pt idx="1">
                <c:v>77</c:v>
              </c:pt>
              <c:pt idx="2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0-66BF-44DC-BC27-9CAD9341D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982-415F-8424-5188E28A5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497</c:v>
              </c:pt>
              <c:pt idx="1">
                <c:v>75</c:v>
              </c:pt>
              <c:pt idx="2">
                <c:v>2</c:v>
              </c:pt>
              <c:pt idx="3">
                <c:v>303</c:v>
              </c:pt>
              <c:pt idx="4">
                <c:v>33</c:v>
              </c:pt>
              <c:pt idx="5">
                <c:v>11</c:v>
              </c:pt>
              <c:pt idx="6">
                <c:v>21</c:v>
              </c:pt>
              <c:pt idx="7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BD23-4C89-B802-AD6234607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137</c:v>
              </c:pt>
              <c:pt idx="2">
                <c:v>14</c:v>
              </c:pt>
              <c:pt idx="3">
                <c:v>15</c:v>
              </c:pt>
              <c:pt idx="4">
                <c:v>30</c:v>
              </c:pt>
              <c:pt idx="5">
                <c:v>27</c:v>
              </c:pt>
              <c:pt idx="6">
                <c:v>39</c:v>
              </c:pt>
              <c:pt idx="7">
                <c:v>41</c:v>
              </c:pt>
              <c:pt idx="8">
                <c:v>13</c:v>
              </c:pt>
              <c:pt idx="9">
                <c:v>3</c:v>
              </c:pt>
              <c:pt idx="10">
                <c:v>69</c:v>
              </c:pt>
              <c:pt idx="11">
                <c:v>86</c:v>
              </c:pt>
              <c:pt idx="12">
                <c:v>21</c:v>
              </c:pt>
              <c:pt idx="13">
                <c:v>46</c:v>
              </c:pt>
              <c:pt idx="14">
                <c:v>27</c:v>
              </c:pt>
              <c:pt idx="1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EED5-4610-86E7-0B7F50766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68-43C2-8270-D9FBDE5F36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68-43C2-8270-D9FBDE5F36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2120</c:v>
                </c:pt>
                <c:pt idx="1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8-43C2-8270-D9FBDE5F3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Ensayos Clínicos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247</c:v>
              </c:pt>
              <c:pt idx="1">
                <c:v>8</c:v>
              </c:pt>
              <c:pt idx="2">
                <c:v>1203</c:v>
              </c:pt>
              <c:pt idx="3">
                <c:v>82</c:v>
              </c:pt>
              <c:pt idx="4">
                <c:v>38</c:v>
              </c:pt>
              <c:pt idx="5">
                <c:v>14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54-4D20-B19E-3837ABFC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B5-4CEA-A407-D934694F6F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B5-4CEA-A407-D934694F6F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5-4CEA-A407-D934694F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3F-4C8A-8B29-D3D7612D61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3F-4C8A-8B29-D3D7612D61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3F-4C8A-8B29-D3D7612D61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D3F-4C8A-8B29-D3D7612D619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3F-4C8A-8B29-D3D7612D61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3F-4C8A-8B29-D3D7612D619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3F-4C8A-8B29-D3D7612D619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236</c:v>
              </c:pt>
              <c:pt idx="1">
                <c:v>5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F6D8-4CE9-94B1-D715CB45A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106</c:v>
              </c:pt>
              <c:pt idx="1">
                <c:v>9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CAC3-473D-8A9F-B2925C44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</c:v>
              </c:pt>
              <c:pt idx="1">
                <c:v>2</c:v>
              </c:pt>
              <c:pt idx="2">
                <c:v>13</c:v>
              </c:pt>
              <c:pt idx="3">
                <c:v>14</c:v>
              </c:pt>
              <c:pt idx="4">
                <c:v>181</c:v>
              </c:pt>
              <c:pt idx="5">
                <c:v>70</c:v>
              </c:pt>
              <c:pt idx="6">
                <c:v>32</c:v>
              </c:pt>
              <c:pt idx="7">
                <c:v>4</c:v>
              </c:pt>
              <c:pt idx="8">
                <c:v>1</c:v>
              </c:pt>
              <c:pt idx="9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ECD7-414B-9892-F45FB5D26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21A-4315-A262-9FE3D560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B9-4FEE-A23D-B433B0B5EC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B9-4FEE-A23D-B433B0B5EC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161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9-4FEE-A23D-B433B0B5E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FF-48FC-82FA-61E88319CA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FF-48FC-82FA-61E88319CA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FF-48FC-82FA-61E88319CA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3FF-48FC-82FA-61E88319CA6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FF-48FC-82FA-61E88319CA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</c:v>
                </c:pt>
                <c:pt idx="1">
                  <c:v>29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FF-48FC-82FA-61E88319C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1862</c:v>
              </c:pt>
              <c:pt idx="1">
                <c:v>165</c:v>
              </c:pt>
              <c:pt idx="2">
                <c:v>11</c:v>
              </c:pt>
              <c:pt idx="3">
                <c:v>1</c:v>
              </c:pt>
              <c:pt idx="4">
                <c:v>573</c:v>
              </c:pt>
            </c:numLit>
          </c:val>
          <c:extLst>
            <c:ext xmlns:c16="http://schemas.microsoft.com/office/drawing/2014/chart" uri="{C3380CC4-5D6E-409C-BE32-E72D297353CC}">
              <c16:uniqueId val="{00000000-171D-48D2-83DD-A27D7AD65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BD-41FC-8A8F-21203D7D2F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BD-41FC-8A8F-21203D7D2F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1748</c:v>
                </c:pt>
                <c:pt idx="1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D-41FC-8A8F-21203D7D2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502</c:v>
              </c:pt>
              <c:pt idx="1">
                <c:v>105</c:v>
              </c:pt>
              <c:pt idx="2">
                <c:v>2</c:v>
              </c:pt>
              <c:pt idx="3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C120-43AE-A807-11DD1F11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</c:v>
              </c:pt>
              <c:pt idx="1">
                <c:v>21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9D-4703-ACA7-5A8D5774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283</c:v>
              </c:pt>
            </c:numLit>
          </c:val>
          <c:extLst>
            <c:ext xmlns:c16="http://schemas.microsoft.com/office/drawing/2014/chart" uri="{C3380CC4-5D6E-409C-BE32-E72D297353CC}">
              <c16:uniqueId val="{00000000-4C5F-476A-B22F-D8BA04BD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25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995-47AB-B0F1-0732745A1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</c:v>
              </c:pt>
              <c:pt idx="1">
                <c:v>27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2A-4EED-88AE-8744E6271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552-469E-9591-E386E681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093-4214-A196-E27F614EC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223</c:v>
              </c:pt>
              <c:pt idx="2">
                <c:v>61</c:v>
              </c:pt>
              <c:pt idx="3">
                <c:v>3</c:v>
              </c:pt>
              <c:pt idx="4">
                <c:v>9</c:v>
              </c:pt>
              <c:pt idx="5">
                <c:v>186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610-4F28-A675-4B0BB6D08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68-44EA-B244-043BF917E9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68-44EA-B244-043BF917E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</c:v>
                </c:pt>
                <c:pt idx="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68-44EA-B244-043BF917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689</c:v>
              </c:pt>
              <c:pt idx="2">
                <c:v>39</c:v>
              </c:pt>
              <c:pt idx="3">
                <c:v>2</c:v>
              </c:pt>
              <c:pt idx="4">
                <c:v>19</c:v>
              </c:pt>
              <c:pt idx="5">
                <c:v>796</c:v>
              </c:pt>
            </c:numLit>
          </c:val>
          <c:extLst>
            <c:ext xmlns:c16="http://schemas.microsoft.com/office/drawing/2014/chart" uri="{C3380CC4-5D6E-409C-BE32-E72D297353CC}">
              <c16:uniqueId val="{00000000-53CA-4AA2-9A55-946518D50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572</c:v>
              </c:pt>
              <c:pt idx="2">
                <c:v>33</c:v>
              </c:pt>
              <c:pt idx="3">
                <c:v>2</c:v>
              </c:pt>
              <c:pt idx="4">
                <c:v>19</c:v>
              </c:pt>
              <c:pt idx="5">
                <c:v>614</c:v>
              </c:pt>
            </c:numLit>
          </c:val>
          <c:extLst>
            <c:ext xmlns:c16="http://schemas.microsoft.com/office/drawing/2014/chart" uri="{C3380CC4-5D6E-409C-BE32-E72D297353CC}">
              <c16:uniqueId val="{00000000-51F0-4631-8806-00C802779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144</c:v>
              </c:pt>
              <c:pt idx="2">
                <c:v>32</c:v>
              </c:pt>
              <c:pt idx="3">
                <c:v>2</c:v>
              </c:pt>
              <c:pt idx="4">
                <c:v>7</c:v>
              </c:pt>
              <c:pt idx="5">
                <c:v>153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106-41BB-9EFB-0982D0305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137</c:v>
              </c:pt>
              <c:pt idx="2">
                <c:v>29</c:v>
              </c:pt>
              <c:pt idx="3">
                <c:v>6</c:v>
              </c:pt>
              <c:pt idx="4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13FB-49B8-A92C-AA0F7E1BB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B7D-4805-92D5-438F45EC0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29-4110-8C28-51AACF138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783</c:v>
              </c:pt>
              <c:pt idx="2">
                <c:v>70</c:v>
              </c:pt>
              <c:pt idx="3">
                <c:v>4</c:v>
              </c:pt>
              <c:pt idx="4">
                <c:v>34</c:v>
              </c:pt>
              <c:pt idx="5">
                <c:v>814</c:v>
              </c:pt>
            </c:numLit>
          </c:val>
          <c:extLst>
            <c:ext xmlns:c16="http://schemas.microsoft.com/office/drawing/2014/chart" uri="{C3380CC4-5D6E-409C-BE32-E72D297353CC}">
              <c16:uniqueId val="{00000000-5D7A-4196-9D35-0852D71CB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33</c:v>
              </c:pt>
              <c:pt idx="2">
                <c:v>5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4C51-444D-9A4B-E11AFA1D9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176</c:v>
              </c:pt>
              <c:pt idx="2">
                <c:v>12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6494-4611-9EB6-98B42C536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896F-48B4-A2C1-4E812B53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99-4305-8133-F67E54B6B6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99-4305-8133-F67E54B6B6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110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99-4305-8133-F67E54B6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4905-4C63-8CA4-DF54EABBC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F9-41BB-AF84-F6F920DB12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F9-41BB-AF84-F6F920DB12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F9-41BB-AF84-F6F920DB127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F9-41BB-AF84-F6F920DB127C}"/>
                </c:ext>
              </c:extLst>
            </c:dLbl>
            <c:dLbl>
              <c:idx val="2"/>
              <c:layout>
                <c:manualLayout>
                  <c:x val="4.8536918496698701E-2"/>
                  <c:y val="-3.708000595670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F9-41BB-AF84-F6F920DB12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165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F9-41BB-AF84-F6F920DB1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BB-4E18-A1CB-FC2AC8A8E2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BB-4E18-A1CB-FC2AC8A8E2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977</c:v>
                </c:pt>
                <c:pt idx="1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BB-4E18-A1CB-FC2AC8A8E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23</xdr:row>
      <xdr:rowOff>123825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AC6853B-3263-49B1-8A9E-64D60CE81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CD3E194-B54C-417F-AE6C-5C991B22C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F5394D2-7BEF-48D1-9DC7-C0B7C2E4D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AA1F6D6-F3ED-4ADE-AD2E-090E306D7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0EE7CFB-1B22-4A95-9637-60474DF84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F9B7B35-30DD-4BF7-BA85-F512FC4E2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C0F7706-5EB1-41C1-BE9C-D85073083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6ADA7A2-4A6E-4D7A-9921-D85D3042A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F0EE0E5-E3DD-40D6-A701-B8481D477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90999BE-54CC-4E9E-A4D4-2E0F4A912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FCDAC31-D729-4DD3-A835-E5AF6DAA8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47D59F6-F885-4E2F-B8C9-FC78952E3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3D49D6-CDA2-4B5F-904A-D6F3D21B3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C43427-0DC1-42B9-AF36-1D1CDEDE6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F27645E-171A-4563-9D83-4CD2502D1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37B1833-38EA-4CBB-9B39-E02F40F1D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E79E41A1-8825-4082-AF05-640B5CB87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8AE943D-ED9A-4655-BB1D-D98E3935E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B3AA43AA-1DAF-4726-BE74-B5EBF019B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269E57E-8973-49EF-9DB7-991DCB39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473B05F4-A796-43F4-9D00-CD4FC5554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1F074EE-47A4-447E-B96F-56F4F8367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E1695D7-29AC-44E1-A13E-AFC2639E4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DF24C8E-6653-4C74-9F14-EACED883A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B87C9D-0E60-46CB-908A-7FB93D1E4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A275FEC-9E43-42E7-A354-F288BA5BE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C9A9DD4-3650-4B61-B088-9669AF9CE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4D8856F-2191-454C-A66B-0F6B4F480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718461A-AEF2-4367-98FB-EBDAF1165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3B07FAA-C3CB-4744-83A6-32E93601F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EFC2B5B-B29D-491A-AC99-AB0E89946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32C5183-E929-4592-AFDF-AF3E5BEC3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3B06F20-69B5-4938-BF9C-D7169F1B5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10C68D3-957A-4561-A362-D437C88C6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03BF2CC-A3AF-479E-83EC-CB7D5C58D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146050</xdr:colOff>
      <xdr:row>6</xdr:row>
      <xdr:rowOff>123825</xdr:rowOff>
    </xdr:from>
    <xdr:to>
      <xdr:col>21</xdr:col>
      <xdr:colOff>590550</xdr:colOff>
      <xdr:row>17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ED1E15E-F629-4146-8A15-8CB46AD8D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4B88C84-B531-4351-8D2C-5127BB6A3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2D89CD8-ADA9-41DA-92BB-B945BC714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94DDF6C-8230-4846-B70E-F723B25F2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39</xdr:row>
      <xdr:rowOff>95250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32DFCC7-D8BE-41E5-AD69-4A650D694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3A10B89-4ED9-45FB-9ABF-5E67374DE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7D83F56-111C-477B-A5BC-FFC04654B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7474195-DB12-4F0E-A41D-BDC63B1CE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E6D9609-ABE5-4242-8018-B74958092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F8E95A4-612C-4745-A9D2-493D3FB58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550EE319-1BDB-49A8-8FE8-99CBD0656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EC426B4-6FAB-4876-9207-9F1209034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BD3AE6A-DD2A-44F7-9F36-066AD6503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B4BE144-CB84-42B8-93AF-41E0F6829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9D9E486-226C-4808-99D1-A4212CC8F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433971C-D392-43E7-B79A-960E0B9D8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3655227-39FC-4B92-BE7F-AFDDF8984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9FE3727-6F4A-46CD-A21B-07B8394CA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76000B4-C347-45D4-BEA6-F104304E2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1703FBE-4C2D-4AC1-B622-55D3DA75F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0246218-02EC-4A27-8C4F-E9F5B0AAD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0E7B185-2089-4239-8C42-EC9C2D1BE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8339F60-85CB-4373-8150-35C06395A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10D8427-A16B-4760-AEDD-6D257F3C7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CE371AC-DCAD-4EE5-82F8-952CD75E0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09B415E-EF72-440D-97BD-B92718DA2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A7EDC27-ACA4-4AE1-9981-F0C2F16A8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B142817-F5C3-4776-B8C4-36562251A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9F47AFC9-4EB7-4BDB-B926-F3E1616E4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F021BD74-211E-49FF-9D7B-2E40B08BC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76845380-BA6E-4A5D-AF30-1464DE27A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26B458F-0BD7-41C3-AA0F-A5BFE717A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6014D40-A10B-4768-AE16-76348D7E4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DE507F6-F6D7-4008-82A4-4A0C32E80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6B87CC8-9869-48B3-8EA7-D601FE4C1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BMSIKuayPo/3YNmff/nsxRgrdy2EhbeBSGhROx7bZldYJ/jth4vTou11Zp7tlYUlORBzSWCZw9j5+pPDRF6MyA==" saltValue="A5jEY+RaocC+4MAcqB8zw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15</v>
      </c>
      <c r="D5" s="14">
        <v>3</v>
      </c>
      <c r="E5" s="23">
        <v>9</v>
      </c>
    </row>
    <row r="6" spans="1:5" x14ac:dyDescent="0.25">
      <c r="A6" s="22" t="s">
        <v>1204</v>
      </c>
      <c r="B6" s="17"/>
      <c r="C6" s="14">
        <v>33</v>
      </c>
      <c r="D6" s="14">
        <v>21</v>
      </c>
      <c r="E6" s="23">
        <v>7</v>
      </c>
    </row>
    <row r="7" spans="1:5" x14ac:dyDescent="0.25">
      <c r="A7" s="22" t="s">
        <v>1205</v>
      </c>
      <c r="B7" s="17"/>
      <c r="C7" s="14">
        <v>5</v>
      </c>
      <c r="D7" s="14">
        <v>0</v>
      </c>
      <c r="E7" s="23">
        <v>5</v>
      </c>
    </row>
    <row r="8" spans="1:5" x14ac:dyDescent="0.25">
      <c r="A8" s="22" t="s">
        <v>1206</v>
      </c>
      <c r="B8" s="17"/>
      <c r="C8" s="14">
        <v>2</v>
      </c>
      <c r="D8" s="14">
        <v>1</v>
      </c>
      <c r="E8" s="23">
        <v>1</v>
      </c>
    </row>
    <row r="9" spans="1:5" x14ac:dyDescent="0.25">
      <c r="A9" s="22" t="s">
        <v>635</v>
      </c>
      <c r="B9" s="17"/>
      <c r="C9" s="14">
        <v>1</v>
      </c>
      <c r="D9" s="14">
        <v>1</v>
      </c>
      <c r="E9" s="23">
        <v>0</v>
      </c>
    </row>
    <row r="10" spans="1:5" x14ac:dyDescent="0.25">
      <c r="A10" s="22" t="s">
        <v>1207</v>
      </c>
      <c r="B10" s="17"/>
      <c r="C10" s="14">
        <v>3</v>
      </c>
      <c r="D10" s="14">
        <v>1</v>
      </c>
      <c r="E10" s="23">
        <v>4</v>
      </c>
    </row>
    <row r="11" spans="1:5" x14ac:dyDescent="0.25">
      <c r="A11" s="195" t="s">
        <v>976</v>
      </c>
      <c r="B11" s="196"/>
      <c r="C11" s="31">
        <v>59</v>
      </c>
      <c r="D11" s="31">
        <v>27</v>
      </c>
      <c r="E11" s="31">
        <v>26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8</v>
      </c>
    </row>
    <row r="15" spans="1:5" x14ac:dyDescent="0.25">
      <c r="A15" s="22" t="s">
        <v>1210</v>
      </c>
      <c r="B15" s="17"/>
      <c r="C15" s="23">
        <v>0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5" t="s">
        <v>976</v>
      </c>
      <c r="B17" s="196"/>
      <c r="C17" s="31">
        <v>8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9</v>
      </c>
    </row>
    <row r="22" spans="1:3" x14ac:dyDescent="0.25">
      <c r="A22" s="22" t="s">
        <v>1204</v>
      </c>
      <c r="B22" s="17"/>
      <c r="C22" s="23">
        <v>56</v>
      </c>
    </row>
    <row r="23" spans="1:3" x14ac:dyDescent="0.25">
      <c r="A23" s="22" t="s">
        <v>1205</v>
      </c>
      <c r="B23" s="17"/>
      <c r="C23" s="23">
        <v>27</v>
      </c>
    </row>
    <row r="24" spans="1:3" x14ac:dyDescent="0.25">
      <c r="A24" s="22" t="s">
        <v>1206</v>
      </c>
      <c r="B24" s="17"/>
      <c r="C24" s="23">
        <v>24</v>
      </c>
    </row>
    <row r="25" spans="1:3" x14ac:dyDescent="0.25">
      <c r="A25" s="22" t="s">
        <v>635</v>
      </c>
      <c r="B25" s="17"/>
      <c r="C25" s="23">
        <v>66</v>
      </c>
    </row>
    <row r="26" spans="1:3" x14ac:dyDescent="0.25">
      <c r="A26" s="22" t="s">
        <v>1207</v>
      </c>
      <c r="B26" s="17"/>
      <c r="C26" s="23">
        <v>42</v>
      </c>
    </row>
    <row r="27" spans="1:3" x14ac:dyDescent="0.25">
      <c r="A27" s="195" t="s">
        <v>976</v>
      </c>
      <c r="B27" s="196"/>
      <c r="C27" s="31">
        <v>224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4</v>
      </c>
    </row>
    <row r="32" spans="1:3" x14ac:dyDescent="0.25">
      <c r="A32" s="22" t="s">
        <v>1048</v>
      </c>
      <c r="B32" s="17"/>
      <c r="C32" s="23">
        <v>0</v>
      </c>
    </row>
    <row r="33" spans="1:3" x14ac:dyDescent="0.25">
      <c r="A33" s="22" t="s">
        <v>1213</v>
      </c>
      <c r="B33" s="17"/>
      <c r="C33" s="23">
        <v>176</v>
      </c>
    </row>
    <row r="34" spans="1:3" x14ac:dyDescent="0.25">
      <c r="A34" s="22" t="s">
        <v>1146</v>
      </c>
      <c r="B34" s="17"/>
      <c r="C34" s="23">
        <v>12</v>
      </c>
    </row>
    <row r="35" spans="1:3" x14ac:dyDescent="0.25">
      <c r="A35" s="22" t="s">
        <v>1214</v>
      </c>
      <c r="B35" s="17"/>
      <c r="C35" s="23">
        <v>41</v>
      </c>
    </row>
    <row r="36" spans="1:3" x14ac:dyDescent="0.25">
      <c r="A36" s="22" t="s">
        <v>1050</v>
      </c>
      <c r="B36" s="17"/>
      <c r="C36" s="23">
        <v>0</v>
      </c>
    </row>
    <row r="37" spans="1:3" x14ac:dyDescent="0.25">
      <c r="A37" s="22" t="s">
        <v>1051</v>
      </c>
      <c r="B37" s="17"/>
      <c r="C37" s="23">
        <v>0</v>
      </c>
    </row>
    <row r="38" spans="1:3" x14ac:dyDescent="0.25">
      <c r="A38" s="22" t="s">
        <v>1109</v>
      </c>
      <c r="B38" s="17"/>
      <c r="C38" s="23">
        <v>0</v>
      </c>
    </row>
    <row r="39" spans="1:3" x14ac:dyDescent="0.25">
      <c r="A39" s="22" t="s">
        <v>1110</v>
      </c>
      <c r="B39" s="17"/>
      <c r="C39" s="23">
        <v>0</v>
      </c>
    </row>
    <row r="40" spans="1:3" x14ac:dyDescent="0.25">
      <c r="A40" s="195" t="s">
        <v>976</v>
      </c>
      <c r="B40" s="196"/>
      <c r="C40" s="31">
        <v>233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1</v>
      </c>
    </row>
    <row r="45" spans="1:3" x14ac:dyDescent="0.25">
      <c r="A45" s="22" t="s">
        <v>1204</v>
      </c>
      <c r="B45" s="17"/>
      <c r="C45" s="23">
        <v>18</v>
      </c>
    </row>
    <row r="46" spans="1:3" x14ac:dyDescent="0.25">
      <c r="A46" s="22" t="s">
        <v>1205</v>
      </c>
      <c r="B46" s="17"/>
      <c r="C46" s="23">
        <v>5</v>
      </c>
    </row>
    <row r="47" spans="1:3" x14ac:dyDescent="0.25">
      <c r="A47" s="22" t="s">
        <v>1206</v>
      </c>
      <c r="B47" s="17"/>
      <c r="C47" s="23">
        <v>13</v>
      </c>
    </row>
    <row r="48" spans="1:3" x14ac:dyDescent="0.25">
      <c r="A48" s="22" t="s">
        <v>635</v>
      </c>
      <c r="B48" s="17"/>
      <c r="C48" s="23">
        <v>20</v>
      </c>
    </row>
    <row r="49" spans="1:3" x14ac:dyDescent="0.25">
      <c r="A49" s="22" t="s">
        <v>1207</v>
      </c>
      <c r="B49" s="17"/>
      <c r="C49" s="23">
        <v>19</v>
      </c>
    </row>
    <row r="50" spans="1:3" x14ac:dyDescent="0.25">
      <c r="A50" s="195" t="s">
        <v>976</v>
      </c>
      <c r="B50" s="196"/>
      <c r="C50" s="31">
        <v>76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3">
        <v>1</v>
      </c>
    </row>
    <row r="54" spans="1:3" x14ac:dyDescent="0.25">
      <c r="A54" s="174"/>
      <c r="B54" s="13" t="s">
        <v>81</v>
      </c>
      <c r="C54" s="23">
        <v>0</v>
      </c>
    </row>
    <row r="55" spans="1:3" x14ac:dyDescent="0.25">
      <c r="A55" s="172" t="s">
        <v>1204</v>
      </c>
      <c r="B55" s="13" t="s">
        <v>80</v>
      </c>
      <c r="C55" s="23">
        <v>7</v>
      </c>
    </row>
    <row r="56" spans="1:3" x14ac:dyDescent="0.25">
      <c r="A56" s="174"/>
      <c r="B56" s="13" t="s">
        <v>81</v>
      </c>
      <c r="C56" s="23">
        <v>3</v>
      </c>
    </row>
    <row r="57" spans="1:3" x14ac:dyDescent="0.25">
      <c r="A57" s="172" t="s">
        <v>1205</v>
      </c>
      <c r="B57" s="13" t="s">
        <v>80</v>
      </c>
      <c r="C57" s="23">
        <v>3</v>
      </c>
    </row>
    <row r="58" spans="1:3" x14ac:dyDescent="0.25">
      <c r="A58" s="174"/>
      <c r="B58" s="13" t="s">
        <v>81</v>
      </c>
      <c r="C58" s="23">
        <v>1</v>
      </c>
    </row>
    <row r="59" spans="1:3" x14ac:dyDescent="0.25">
      <c r="A59" s="172" t="s">
        <v>1206</v>
      </c>
      <c r="B59" s="13" t="s">
        <v>80</v>
      </c>
      <c r="C59" s="23">
        <v>3</v>
      </c>
    </row>
    <row r="60" spans="1:3" x14ac:dyDescent="0.25">
      <c r="A60" s="174"/>
      <c r="B60" s="13" t="s">
        <v>81</v>
      </c>
      <c r="C60" s="23">
        <v>0</v>
      </c>
    </row>
    <row r="61" spans="1:3" x14ac:dyDescent="0.25">
      <c r="A61" s="172" t="s">
        <v>635</v>
      </c>
      <c r="B61" s="13" t="s">
        <v>80</v>
      </c>
      <c r="C61" s="23">
        <v>2</v>
      </c>
    </row>
    <row r="62" spans="1:3" x14ac:dyDescent="0.25">
      <c r="A62" s="174"/>
      <c r="B62" s="13" t="s">
        <v>81</v>
      </c>
      <c r="C62" s="23">
        <v>4</v>
      </c>
    </row>
    <row r="63" spans="1:3" x14ac:dyDescent="0.25">
      <c r="A63" s="172" t="s">
        <v>1207</v>
      </c>
      <c r="B63" s="13" t="s">
        <v>80</v>
      </c>
      <c r="C63" s="23">
        <v>5</v>
      </c>
    </row>
    <row r="64" spans="1:3" x14ac:dyDescent="0.25">
      <c r="A64" s="174"/>
      <c r="B64" s="13" t="s">
        <v>81</v>
      </c>
      <c r="C64" s="23">
        <v>3</v>
      </c>
    </row>
    <row r="65" spans="1:3" x14ac:dyDescent="0.25">
      <c r="A65" s="195" t="s">
        <v>976</v>
      </c>
      <c r="B65" s="196"/>
      <c r="C65" s="31">
        <v>32</v>
      </c>
    </row>
  </sheetData>
  <sheetProtection algorithmName="SHA-512" hashValue="ohbVimn0O1yyBc13nov9KtEaCdGNxiNVLjQXovat1uZGGdGshbK6yDUJtLS3KGH+Cj8p9IvAoT06l0kU3XdqBQ==" saltValue="r6YOXf3SMoV0mxgm9WroR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5" t="s">
        <v>1221</v>
      </c>
      <c r="B5" s="47" t="s">
        <v>1222</v>
      </c>
      <c r="C5" s="14">
        <v>2</v>
      </c>
      <c r="D5" s="14">
        <v>0</v>
      </c>
      <c r="E5" s="14">
        <v>0</v>
      </c>
      <c r="F5" s="23">
        <v>0</v>
      </c>
    </row>
    <row r="6" spans="1:6" x14ac:dyDescent="0.25">
      <c r="A6" s="177"/>
      <c r="B6" s="47" t="s">
        <v>1223</v>
      </c>
      <c r="C6" s="14">
        <v>1</v>
      </c>
      <c r="D6" s="14">
        <v>0</v>
      </c>
      <c r="E6" s="14">
        <v>0</v>
      </c>
      <c r="F6" s="23">
        <v>0</v>
      </c>
    </row>
    <row r="7" spans="1:6" x14ac:dyDescent="0.25">
      <c r="A7" s="12" t="s">
        <v>1224</v>
      </c>
      <c r="B7" s="47" t="s">
        <v>1225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175" t="s">
        <v>1226</v>
      </c>
      <c r="B8" s="47" t="s">
        <v>1227</v>
      </c>
      <c r="C8" s="14">
        <v>5</v>
      </c>
      <c r="D8" s="14">
        <v>0</v>
      </c>
      <c r="E8" s="14">
        <v>1</v>
      </c>
      <c r="F8" s="23">
        <v>0</v>
      </c>
    </row>
    <row r="9" spans="1:6" x14ac:dyDescent="0.25">
      <c r="A9" s="176"/>
      <c r="B9" s="47" t="s">
        <v>1228</v>
      </c>
      <c r="C9" s="14">
        <v>1</v>
      </c>
      <c r="D9" s="14">
        <v>0</v>
      </c>
      <c r="E9" s="14">
        <v>0</v>
      </c>
      <c r="F9" s="23">
        <v>0</v>
      </c>
    </row>
    <row r="10" spans="1:6" ht="22.5" x14ac:dyDescent="0.25">
      <c r="A10" s="177"/>
      <c r="B10" s="47" t="s">
        <v>1229</v>
      </c>
      <c r="C10" s="14">
        <v>11</v>
      </c>
      <c r="D10" s="14">
        <v>3</v>
      </c>
      <c r="E10" s="14">
        <v>8</v>
      </c>
      <c r="F10" s="23">
        <v>0</v>
      </c>
    </row>
    <row r="11" spans="1:6" ht="22.5" x14ac:dyDescent="0.25">
      <c r="A11" s="175" t="s">
        <v>1230</v>
      </c>
      <c r="B11" s="47" t="s">
        <v>1231</v>
      </c>
      <c r="C11" s="14">
        <v>0</v>
      </c>
      <c r="D11" s="14">
        <v>0</v>
      </c>
      <c r="E11" s="14">
        <v>0</v>
      </c>
      <c r="F11" s="23">
        <v>0</v>
      </c>
    </row>
    <row r="12" spans="1:6" x14ac:dyDescent="0.25">
      <c r="A12" s="176"/>
      <c r="B12" s="47" t="s">
        <v>1232</v>
      </c>
      <c r="C12" s="14">
        <v>0</v>
      </c>
      <c r="D12" s="14">
        <v>0</v>
      </c>
      <c r="E12" s="14">
        <v>0</v>
      </c>
      <c r="F12" s="23">
        <v>0</v>
      </c>
    </row>
    <row r="13" spans="1:6" ht="22.5" x14ac:dyDescent="0.25">
      <c r="A13" s="177"/>
      <c r="B13" s="47" t="s">
        <v>1233</v>
      </c>
      <c r="C13" s="14">
        <v>2</v>
      </c>
      <c r="D13" s="14">
        <v>0</v>
      </c>
      <c r="E13" s="14">
        <v>1</v>
      </c>
      <c r="F13" s="23">
        <v>0</v>
      </c>
    </row>
    <row r="14" spans="1:6" ht="22.5" x14ac:dyDescent="0.25">
      <c r="A14" s="12" t="s">
        <v>1234</v>
      </c>
      <c r="B14" s="47" t="s">
        <v>1235</v>
      </c>
      <c r="C14" s="14">
        <v>1</v>
      </c>
      <c r="D14" s="14">
        <v>0</v>
      </c>
      <c r="E14" s="14">
        <v>0</v>
      </c>
      <c r="F14" s="23">
        <v>0</v>
      </c>
    </row>
    <row r="15" spans="1:6" x14ac:dyDescent="0.25">
      <c r="A15" s="175" t="s">
        <v>1236</v>
      </c>
      <c r="B15" s="47" t="s">
        <v>1237</v>
      </c>
      <c r="C15" s="14">
        <v>20</v>
      </c>
      <c r="D15" s="14">
        <v>3</v>
      </c>
      <c r="E15" s="14">
        <v>5</v>
      </c>
      <c r="F15" s="23">
        <v>0</v>
      </c>
    </row>
    <row r="16" spans="1:6" x14ac:dyDescent="0.25">
      <c r="A16" s="176"/>
      <c r="B16" s="47" t="s">
        <v>1238</v>
      </c>
      <c r="C16" s="14">
        <v>0</v>
      </c>
      <c r="D16" s="14">
        <v>0</v>
      </c>
      <c r="E16" s="14">
        <v>0</v>
      </c>
      <c r="F16" s="23">
        <v>0</v>
      </c>
    </row>
    <row r="17" spans="1:6" ht="22.5" x14ac:dyDescent="0.25">
      <c r="A17" s="176"/>
      <c r="B17" s="47" t="s">
        <v>1239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176"/>
      <c r="B18" s="47" t="s">
        <v>1240</v>
      </c>
      <c r="C18" s="14">
        <v>0</v>
      </c>
      <c r="D18" s="14">
        <v>0</v>
      </c>
      <c r="E18" s="14">
        <v>1</v>
      </c>
      <c r="F18" s="23">
        <v>0</v>
      </c>
    </row>
    <row r="19" spans="1:6" ht="22.5" x14ac:dyDescent="0.25">
      <c r="A19" s="177"/>
      <c r="B19" s="47" t="s">
        <v>1241</v>
      </c>
      <c r="C19" s="14">
        <v>0</v>
      </c>
      <c r="D19" s="14">
        <v>0</v>
      </c>
      <c r="E19" s="14">
        <v>0</v>
      </c>
      <c r="F19" s="23">
        <v>0</v>
      </c>
    </row>
    <row r="20" spans="1:6" x14ac:dyDescent="0.25">
      <c r="A20" s="12" t="s">
        <v>1242</v>
      </c>
      <c r="B20" s="47" t="s">
        <v>1243</v>
      </c>
      <c r="C20" s="14">
        <v>1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1244</v>
      </c>
      <c r="B21" s="47" t="s">
        <v>1245</v>
      </c>
      <c r="C21" s="14">
        <v>0</v>
      </c>
      <c r="D21" s="14">
        <v>0</v>
      </c>
      <c r="E21" s="14">
        <v>0</v>
      </c>
      <c r="F21" s="23">
        <v>0</v>
      </c>
    </row>
    <row r="22" spans="1:6" x14ac:dyDescent="0.25">
      <c r="A22" s="195" t="s">
        <v>976</v>
      </c>
      <c r="B22" s="196"/>
      <c r="C22" s="31">
        <v>44</v>
      </c>
      <c r="D22" s="31">
        <v>6</v>
      </c>
      <c r="E22" s="31">
        <v>16</v>
      </c>
      <c r="F22" s="31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0</v>
      </c>
    </row>
    <row r="26" spans="1:6" x14ac:dyDescent="0.25">
      <c r="A26" s="22" t="s">
        <v>113</v>
      </c>
      <c r="B26" s="17"/>
      <c r="C26" s="23">
        <v>0</v>
      </c>
    </row>
    <row r="27" spans="1:6" x14ac:dyDescent="0.25">
      <c r="A27" s="22" t="s">
        <v>1079</v>
      </c>
      <c r="B27" s="17"/>
      <c r="C27" s="23">
        <v>0</v>
      </c>
    </row>
    <row r="28" spans="1:6" x14ac:dyDescent="0.25">
      <c r="A28" s="195" t="s">
        <v>976</v>
      </c>
      <c r="B28" s="196"/>
      <c r="C28" s="31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6</v>
      </c>
    </row>
    <row r="33" spans="1:3" x14ac:dyDescent="0.25">
      <c r="A33" s="22" t="s">
        <v>1248</v>
      </c>
      <c r="B33" s="17"/>
      <c r="C33" s="23">
        <v>5</v>
      </c>
    </row>
    <row r="34" spans="1:3" x14ac:dyDescent="0.25">
      <c r="A34" s="22" t="s">
        <v>81</v>
      </c>
      <c r="B34" s="17"/>
      <c r="C34" s="23">
        <v>3</v>
      </c>
    </row>
    <row r="35" spans="1:3" x14ac:dyDescent="0.25">
      <c r="A35" s="195" t="s">
        <v>976</v>
      </c>
      <c r="B35" s="196"/>
      <c r="C35" s="31">
        <v>14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22</v>
      </c>
    </row>
    <row r="40" spans="1:3" x14ac:dyDescent="0.25">
      <c r="A40" s="22" t="s">
        <v>1251</v>
      </c>
      <c r="B40" s="17"/>
      <c r="C40" s="23">
        <v>9</v>
      </c>
    </row>
    <row r="41" spans="1:3" x14ac:dyDescent="0.25">
      <c r="A41" s="195" t="s">
        <v>976</v>
      </c>
      <c r="B41" s="196"/>
      <c r="C41" s="31">
        <v>31</v>
      </c>
    </row>
    <row r="42" spans="1:3" ht="15.95" customHeight="1" x14ac:dyDescent="0.25"/>
  </sheetData>
  <sheetProtection algorithmName="SHA-512" hashValue="k2UyqfVm2CYTiZGzUFwzo5edxS9Mt5WYm1ejLbs/VtpN7loqCmwOY5h4jCntWxpJH9Dpemna9jmxCXwOF2sZwA==" saltValue="HG0xNN2dK4V6V43uFNrXU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2946</v>
      </c>
      <c r="D5" s="19"/>
      <c r="E5" s="15">
        <v>0</v>
      </c>
    </row>
    <row r="6" spans="1:5" x14ac:dyDescent="0.25">
      <c r="A6" s="176"/>
      <c r="B6" s="13" t="s">
        <v>1256</v>
      </c>
      <c r="C6" s="14">
        <v>1170</v>
      </c>
      <c r="D6" s="19"/>
      <c r="E6" s="15">
        <v>0</v>
      </c>
    </row>
    <row r="7" spans="1:5" x14ac:dyDescent="0.25">
      <c r="A7" s="177"/>
      <c r="B7" s="13" t="s">
        <v>1257</v>
      </c>
      <c r="C7" s="14">
        <v>457</v>
      </c>
      <c r="D7" s="19"/>
      <c r="E7" s="15">
        <v>0</v>
      </c>
    </row>
    <row r="8" spans="1:5" x14ac:dyDescent="0.25">
      <c r="A8" s="16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137</v>
      </c>
      <c r="D11" s="19"/>
      <c r="E11" s="15">
        <v>0</v>
      </c>
    </row>
    <row r="12" spans="1:5" x14ac:dyDescent="0.25">
      <c r="A12" s="176"/>
      <c r="B12" s="13" t="s">
        <v>1261</v>
      </c>
      <c r="C12" s="14">
        <v>8</v>
      </c>
      <c r="D12" s="19"/>
      <c r="E12" s="15">
        <v>0</v>
      </c>
    </row>
    <row r="13" spans="1:5" x14ac:dyDescent="0.25">
      <c r="A13" s="176"/>
      <c r="B13" s="13" t="s">
        <v>1262</v>
      </c>
      <c r="C13" s="14">
        <v>1203</v>
      </c>
      <c r="D13" s="19"/>
      <c r="E13" s="15">
        <v>0</v>
      </c>
    </row>
    <row r="14" spans="1:5" x14ac:dyDescent="0.25">
      <c r="A14" s="176"/>
      <c r="B14" s="13" t="s">
        <v>1263</v>
      </c>
      <c r="C14" s="14">
        <v>247</v>
      </c>
      <c r="D14" s="19"/>
      <c r="E14" s="15">
        <v>0</v>
      </c>
    </row>
    <row r="15" spans="1:5" x14ac:dyDescent="0.25">
      <c r="A15" s="176"/>
      <c r="B15" s="13" t="s">
        <v>1264</v>
      </c>
      <c r="C15" s="14">
        <v>1</v>
      </c>
      <c r="D15" s="19"/>
      <c r="E15" s="15">
        <v>0</v>
      </c>
    </row>
    <row r="16" spans="1:5" x14ac:dyDescent="0.25">
      <c r="A16" s="176"/>
      <c r="B16" s="13" t="s">
        <v>1265</v>
      </c>
      <c r="C16" s="14">
        <v>9</v>
      </c>
      <c r="D16" s="19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9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19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19"/>
      <c r="E19" s="15">
        <v>0</v>
      </c>
    </row>
    <row r="20" spans="1:5" x14ac:dyDescent="0.25">
      <c r="A20" s="16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9"/>
      <c r="E23" s="15">
        <v>0</v>
      </c>
    </row>
    <row r="24" spans="1:5" x14ac:dyDescent="0.25">
      <c r="A24" s="176"/>
      <c r="B24" s="13" t="s">
        <v>1272</v>
      </c>
      <c r="C24" s="14">
        <v>51</v>
      </c>
      <c r="D24" s="19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9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9"/>
      <c r="E26" s="15">
        <v>0</v>
      </c>
    </row>
    <row r="27" spans="1:5" x14ac:dyDescent="0.25">
      <c r="A27" s="16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156</v>
      </c>
      <c r="D30" s="19"/>
      <c r="E30" s="15">
        <v>0</v>
      </c>
    </row>
    <row r="31" spans="1:5" x14ac:dyDescent="0.25">
      <c r="A31" s="176"/>
      <c r="B31" s="13" t="s">
        <v>1277</v>
      </c>
      <c r="C31" s="14">
        <v>63</v>
      </c>
      <c r="D31" s="19"/>
      <c r="E31" s="15">
        <v>0</v>
      </c>
    </row>
    <row r="32" spans="1:5" x14ac:dyDescent="0.25">
      <c r="A32" s="177"/>
      <c r="B32" s="13" t="s">
        <v>1278</v>
      </c>
      <c r="C32" s="14">
        <v>49</v>
      </c>
      <c r="D32" s="19"/>
      <c r="E32" s="15">
        <v>0</v>
      </c>
    </row>
  </sheetData>
  <sheetProtection algorithmName="SHA-512" hashValue="wKj7KNv9eSBF1cZWIVm2MFtiVk6DGr6LuXUfBf23CPDl+KIDPrnL/5TTpYYI5XmjNdErt090+OIwdA9u9ss3Qw==" saltValue="tCmTig9hhEVHNKGc/zY6D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2</v>
      </c>
      <c r="D5" s="19"/>
      <c r="E5" s="15">
        <v>0</v>
      </c>
    </row>
    <row r="6" spans="1:5" x14ac:dyDescent="0.25">
      <c r="A6" s="176"/>
      <c r="B6" s="13" t="s">
        <v>1283</v>
      </c>
      <c r="C6" s="14">
        <v>0</v>
      </c>
      <c r="D6" s="19"/>
      <c r="E6" s="15">
        <v>0</v>
      </c>
    </row>
    <row r="7" spans="1:5" x14ac:dyDescent="0.25">
      <c r="A7" s="176"/>
      <c r="B7" s="13" t="s">
        <v>1284</v>
      </c>
      <c r="C7" s="14">
        <v>4</v>
      </c>
      <c r="D7" s="19"/>
      <c r="E7" s="15">
        <v>0</v>
      </c>
    </row>
    <row r="8" spans="1:5" x14ac:dyDescent="0.25">
      <c r="A8" s="176"/>
      <c r="B8" s="13" t="s">
        <v>1285</v>
      </c>
      <c r="C8" s="14">
        <v>2</v>
      </c>
      <c r="D8" s="19"/>
      <c r="E8" s="15">
        <v>0</v>
      </c>
    </row>
    <row r="9" spans="1:5" x14ac:dyDescent="0.25">
      <c r="A9" s="176"/>
      <c r="B9" s="13" t="s">
        <v>1286</v>
      </c>
      <c r="C9" s="14">
        <v>1</v>
      </c>
      <c r="D9" s="19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19"/>
      <c r="E10" s="15">
        <v>0</v>
      </c>
    </row>
    <row r="11" spans="1:5" x14ac:dyDescent="0.25">
      <c r="A11" s="176"/>
      <c r="B11" s="13" t="s">
        <v>1288</v>
      </c>
      <c r="C11" s="14">
        <v>57</v>
      </c>
      <c r="D11" s="19"/>
      <c r="E11" s="15">
        <v>0</v>
      </c>
    </row>
    <row r="12" spans="1:5" x14ac:dyDescent="0.25">
      <c r="A12" s="176"/>
      <c r="B12" s="13" t="s">
        <v>1289</v>
      </c>
      <c r="C12" s="14">
        <v>105</v>
      </c>
      <c r="D12" s="19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19"/>
      <c r="E13" s="15">
        <v>0</v>
      </c>
    </row>
    <row r="14" spans="1:5" x14ac:dyDescent="0.25">
      <c r="A14" s="176"/>
      <c r="B14" s="13" t="s">
        <v>1291</v>
      </c>
      <c r="C14" s="14">
        <v>0</v>
      </c>
      <c r="D14" s="19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19"/>
      <c r="E15" s="15">
        <v>0</v>
      </c>
    </row>
    <row r="16" spans="1:5" x14ac:dyDescent="0.25">
      <c r="A16" s="177"/>
      <c r="B16" s="13" t="s">
        <v>110</v>
      </c>
      <c r="C16" s="14">
        <v>32</v>
      </c>
      <c r="D16" s="19"/>
      <c r="E16" s="15">
        <v>0</v>
      </c>
    </row>
  </sheetData>
  <sheetProtection algorithmName="SHA-512" hashValue="YM848gsK1lYcb1UuyD+wCfVINPBv84Ua4Vun5SE2K7pDSLGhh5pNtBgQMf/vINknoSKRBJIkE3ffPAJQFoRHmw==" saltValue="h7roBcDJl0ui28xvW51SJ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7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2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7" t="s">
        <v>1047</v>
      </c>
      <c r="C5" s="51">
        <v>10</v>
      </c>
      <c r="D5" s="51">
        <v>0</v>
      </c>
      <c r="E5" s="51">
        <v>35</v>
      </c>
      <c r="F5" s="51">
        <v>2</v>
      </c>
      <c r="G5" s="51">
        <v>0</v>
      </c>
      <c r="H5" s="51">
        <v>50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7" t="s">
        <v>1306</v>
      </c>
      <c r="C6" s="51">
        <v>0</v>
      </c>
      <c r="D6" s="51">
        <v>0</v>
      </c>
      <c r="E6" s="51">
        <v>1</v>
      </c>
      <c r="F6" s="51">
        <v>0</v>
      </c>
      <c r="G6" s="51">
        <v>0</v>
      </c>
      <c r="H6" s="51">
        <v>9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7" t="s">
        <v>1307</v>
      </c>
      <c r="C7" s="51">
        <v>1</v>
      </c>
      <c r="D7" s="51">
        <v>0</v>
      </c>
      <c r="E7" s="51">
        <v>0</v>
      </c>
      <c r="F7" s="51">
        <v>0</v>
      </c>
      <c r="G7" s="51">
        <v>0</v>
      </c>
      <c r="H7" s="51">
        <v>1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7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7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7" t="s">
        <v>1311</v>
      </c>
      <c r="C10" s="51">
        <v>2</v>
      </c>
      <c r="D10" s="51">
        <v>0</v>
      </c>
      <c r="E10" s="51">
        <v>10</v>
      </c>
      <c r="F10" s="51">
        <v>1</v>
      </c>
      <c r="G10" s="51">
        <v>0</v>
      </c>
      <c r="H10" s="51">
        <v>5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7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7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7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7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7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7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7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7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7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7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7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7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7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7" t="s">
        <v>1325</v>
      </c>
      <c r="C24" s="51">
        <v>2</v>
      </c>
      <c r="D24" s="51">
        <v>0</v>
      </c>
      <c r="E24" s="51">
        <v>2</v>
      </c>
      <c r="F24" s="51">
        <v>0</v>
      </c>
      <c r="G24" s="51">
        <v>0</v>
      </c>
      <c r="H24" s="51">
        <v>1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7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7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7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7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7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7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7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7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7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7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7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7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7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7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7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7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7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7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2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7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7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7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7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7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7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7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7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7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7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7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7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7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7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7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7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7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7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7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7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7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7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7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7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7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7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7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7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1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7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7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7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7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7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7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7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7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7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7" t="s">
        <v>1381</v>
      </c>
      <c r="C80" s="51">
        <v>1</v>
      </c>
      <c r="D80" s="51">
        <v>0</v>
      </c>
      <c r="E80" s="51">
        <v>0</v>
      </c>
      <c r="F80" s="51">
        <v>0</v>
      </c>
      <c r="G80" s="51">
        <v>0</v>
      </c>
      <c r="H80" s="51">
        <v>10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7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7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7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7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7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7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7" t="s">
        <v>6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7" t="s">
        <v>1388</v>
      </c>
      <c r="C88" s="51">
        <v>0</v>
      </c>
      <c r="D88" s="51">
        <v>0</v>
      </c>
      <c r="E88" s="51">
        <v>1</v>
      </c>
      <c r="F88" s="51">
        <v>0</v>
      </c>
      <c r="G88" s="51">
        <v>0</v>
      </c>
      <c r="H88" s="51">
        <v>1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7" t="s">
        <v>1389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7" t="s">
        <v>1390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7" t="s">
        <v>1391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7" t="s">
        <v>1392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7" t="s">
        <v>1393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7" t="s">
        <v>1394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7" t="s">
        <v>1395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7" t="s">
        <v>1396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7" t="s">
        <v>1397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7" t="s">
        <v>1398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7" t="s">
        <v>1399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7" t="s">
        <v>1400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7" t="s">
        <v>1401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7" t="s">
        <v>1402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7" t="s">
        <v>1403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7" t="s">
        <v>1404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7" t="s">
        <v>1405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7" t="s">
        <v>1406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7" t="s">
        <v>1407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7" t="s">
        <v>1408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7" t="s">
        <v>1409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7" t="s">
        <v>1410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7" t="s">
        <v>1411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7" t="s">
        <v>1412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7" t="s">
        <v>1413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7" t="s">
        <v>1414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7" t="s">
        <v>1415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7" t="s">
        <v>1416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7" t="s">
        <v>1417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7" t="s">
        <v>1418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7" t="s">
        <v>1419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7" t="s">
        <v>1420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7" t="s">
        <v>1421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7" t="s">
        <v>1422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7" t="s">
        <v>1423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7" t="s">
        <v>1424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7" t="s">
        <v>1425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7" t="s">
        <v>1426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7" t="s">
        <v>1427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7" t="s">
        <v>1428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7" t="s">
        <v>1429</v>
      </c>
      <c r="C129" s="51">
        <v>0</v>
      </c>
      <c r="D129" s="51">
        <v>0</v>
      </c>
      <c r="E129" s="51">
        <v>1</v>
      </c>
      <c r="F129" s="51">
        <v>0</v>
      </c>
      <c r="G129" s="51">
        <v>0</v>
      </c>
      <c r="H129" s="51">
        <v>5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7" t="s">
        <v>1430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7" t="s">
        <v>1431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7" t="s">
        <v>1432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7" t="s">
        <v>1433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7" t="s">
        <v>1434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7" t="s">
        <v>1435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7" t="s">
        <v>1436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7" t="s">
        <v>1437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7" t="s">
        <v>1438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7" t="s">
        <v>1439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7" t="s">
        <v>1440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7" t="s">
        <v>1441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7" t="s">
        <v>1442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7" t="s">
        <v>1443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7" t="s">
        <v>1444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7" t="s">
        <v>1445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1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7" t="s">
        <v>1446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7" t="s">
        <v>1447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7" t="s">
        <v>1448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7" t="s">
        <v>1449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7" t="s">
        <v>1450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7" t="s">
        <v>1451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7" t="s">
        <v>1452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7" t="s">
        <v>1453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7" t="s">
        <v>1454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7" t="s">
        <v>1455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7" t="s">
        <v>1456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7" t="s">
        <v>1457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7" t="s">
        <v>1458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7" t="s">
        <v>1459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7" t="s">
        <v>1460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7" t="s">
        <v>1461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7" t="s">
        <v>1462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7" t="s">
        <v>1463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7" t="s">
        <v>1464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7" t="s">
        <v>1465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7" t="s">
        <v>1466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7" t="s">
        <v>1467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7" t="s">
        <v>1468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7" t="s">
        <v>1469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7" t="s">
        <v>1470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7" t="s">
        <v>1471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7" t="s">
        <v>1472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7" t="s">
        <v>1473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7" t="s">
        <v>1474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7" t="s">
        <v>1475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7" t="s">
        <v>1476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7" t="s">
        <v>1477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7" t="s">
        <v>1478</v>
      </c>
      <c r="C178" s="51">
        <v>1</v>
      </c>
      <c r="D178" s="51">
        <v>0</v>
      </c>
      <c r="E178" s="51">
        <v>2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7" t="s">
        <v>1479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7" t="s">
        <v>1480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7" t="s">
        <v>1481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7" t="s">
        <v>1482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7" t="s">
        <v>1483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7" t="s">
        <v>1484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7" t="s">
        <v>1485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7" t="s">
        <v>1486</v>
      </c>
      <c r="C186" s="51">
        <v>0</v>
      </c>
      <c r="D186" s="51">
        <v>0</v>
      </c>
      <c r="E186" s="51">
        <v>1</v>
      </c>
      <c r="F186" s="51">
        <v>0</v>
      </c>
      <c r="G186" s="51">
        <v>0</v>
      </c>
      <c r="H186" s="51">
        <v>7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7" t="s">
        <v>1487</v>
      </c>
      <c r="C187" s="51">
        <v>2</v>
      </c>
      <c r="D187" s="51">
        <v>0</v>
      </c>
      <c r="E187" s="51">
        <v>13</v>
      </c>
      <c r="F187" s="51">
        <v>1</v>
      </c>
      <c r="G187" s="51">
        <v>0</v>
      </c>
      <c r="H187" s="51">
        <v>10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7" t="s">
        <v>1488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7" t="s">
        <v>1489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7" t="s">
        <v>1490</v>
      </c>
      <c r="C190" s="51">
        <v>0</v>
      </c>
      <c r="D190" s="51">
        <v>0</v>
      </c>
      <c r="E190" s="51">
        <v>1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7" t="s">
        <v>1491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7" t="s">
        <v>1492</v>
      </c>
      <c r="C192" s="51">
        <v>2</v>
      </c>
      <c r="D192" s="51">
        <v>0</v>
      </c>
      <c r="E192" s="51">
        <v>1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7" t="s">
        <v>1493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7" t="s">
        <v>1494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7" t="s">
        <v>1495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7" t="s">
        <v>1496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7" t="s">
        <v>1497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7" t="s">
        <v>1498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7" t="s">
        <v>1499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7" t="s">
        <v>1500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7" t="s">
        <v>1501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7" t="s">
        <v>1502</v>
      </c>
      <c r="C202" s="51">
        <v>0</v>
      </c>
      <c r="D202" s="51">
        <v>0</v>
      </c>
      <c r="E202" s="51">
        <v>2</v>
      </c>
      <c r="F202" s="51">
        <v>0</v>
      </c>
      <c r="G202" s="51">
        <v>0</v>
      </c>
      <c r="H202" s="51">
        <v>4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7" t="s">
        <v>1503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7" t="s">
        <v>1504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7" t="s">
        <v>1505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7" t="s">
        <v>1506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7" t="s">
        <v>1507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7" t="s">
        <v>1508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7" t="s">
        <v>1509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7" t="s">
        <v>1510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7" t="s">
        <v>1511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7" t="s">
        <v>1512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7" t="s">
        <v>1513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7" t="s">
        <v>1514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7" t="s">
        <v>1515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7" t="s">
        <v>1516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7" t="s">
        <v>1517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7" t="s">
        <v>1518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7" t="s">
        <v>1519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7" t="s">
        <v>1520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7" t="s">
        <v>1521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7" t="s">
        <v>1522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7" t="s">
        <v>1523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7" t="s">
        <v>1524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7" t="s">
        <v>1525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7" t="s">
        <v>1526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7" t="s">
        <v>1527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2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7" t="s">
        <v>1528</v>
      </c>
      <c r="C228" s="51">
        <v>0</v>
      </c>
      <c r="D228" s="51">
        <v>0</v>
      </c>
      <c r="E228" s="51">
        <v>1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7" t="s">
        <v>1529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7" t="s">
        <v>1530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7" t="s">
        <v>1531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7" t="s">
        <v>1532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7" t="s">
        <v>1533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7" t="s">
        <v>1534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7" t="s">
        <v>1535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7" t="s">
        <v>1536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7" t="s">
        <v>1537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7" t="s">
        <v>1538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7" t="s">
        <v>1539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7" t="s">
        <v>1540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7" t="s">
        <v>1541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7" t="s">
        <v>1542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7" t="s">
        <v>1543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7" t="s">
        <v>1544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7" t="s">
        <v>1545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7" t="s">
        <v>1546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7" t="s">
        <v>1547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7" t="s">
        <v>1548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7" t="s">
        <v>1549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7" t="s">
        <v>1550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7" t="s">
        <v>1551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7" t="s">
        <v>1552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7" t="s">
        <v>1553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7" t="s">
        <v>1554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7" t="s">
        <v>1555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7" t="s">
        <v>1556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7" t="s">
        <v>1557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7" t="s">
        <v>1558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7" t="s">
        <v>1559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1560</v>
      </c>
      <c r="B260" s="47" t="s">
        <v>1561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7" t="s">
        <v>1562</v>
      </c>
      <c r="C261" s="51">
        <v>0</v>
      </c>
      <c r="D261" s="51">
        <v>0</v>
      </c>
      <c r="E261" s="51">
        <v>1</v>
      </c>
      <c r="F261" s="51">
        <v>1</v>
      </c>
      <c r="G261" s="51">
        <v>0</v>
      </c>
      <c r="H261" s="51">
        <v>3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7" t="s">
        <v>1563</v>
      </c>
      <c r="C262" s="51">
        <v>9</v>
      </c>
      <c r="D262" s="51">
        <v>0</v>
      </c>
      <c r="E262" s="51">
        <v>13</v>
      </c>
      <c r="F262" s="51">
        <v>1</v>
      </c>
      <c r="G262" s="51">
        <v>0</v>
      </c>
      <c r="H262" s="51">
        <v>20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7" t="s">
        <v>1564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7" t="s">
        <v>1565</v>
      </c>
      <c r="C264" s="51">
        <v>0</v>
      </c>
      <c r="D264" s="51">
        <v>0</v>
      </c>
      <c r="E264" s="51">
        <v>1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7" t="s">
        <v>1566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7" t="s">
        <v>1567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1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7" t="s">
        <v>1568</v>
      </c>
      <c r="C267" s="51">
        <v>0</v>
      </c>
      <c r="D267" s="51">
        <v>0</v>
      </c>
      <c r="E267" s="51">
        <v>1</v>
      </c>
      <c r="F267" s="51">
        <v>0</v>
      </c>
      <c r="G267" s="51">
        <v>0</v>
      </c>
      <c r="H267" s="51">
        <v>4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7" t="s">
        <v>1569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7" t="s">
        <v>1570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7" t="s">
        <v>1571</v>
      </c>
      <c r="C270" s="51">
        <v>0</v>
      </c>
      <c r="D270" s="51">
        <v>0</v>
      </c>
      <c r="E270" s="51">
        <v>1</v>
      </c>
      <c r="F270" s="51">
        <v>0</v>
      </c>
      <c r="G270" s="51">
        <v>0</v>
      </c>
      <c r="H270" s="51">
        <v>3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7" t="s">
        <v>986</v>
      </c>
      <c r="C271" s="51">
        <v>0</v>
      </c>
      <c r="D271" s="51">
        <v>0</v>
      </c>
      <c r="E271" s="51">
        <v>4</v>
      </c>
      <c r="F271" s="51">
        <v>0</v>
      </c>
      <c r="G271" s="51">
        <v>0</v>
      </c>
      <c r="H271" s="51">
        <v>11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7" t="s">
        <v>1572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7" t="s">
        <v>1573</v>
      </c>
      <c r="C273" s="51">
        <v>1</v>
      </c>
      <c r="D273" s="51">
        <v>0</v>
      </c>
      <c r="E273" s="51">
        <v>2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7" t="s">
        <v>1574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2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7" t="s">
        <v>1575</v>
      </c>
      <c r="C275" s="51">
        <v>0</v>
      </c>
      <c r="D275" s="51">
        <v>0</v>
      </c>
      <c r="E275" s="51">
        <v>1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7" t="s">
        <v>1576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7" t="s">
        <v>1577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7" t="s">
        <v>1578</v>
      </c>
      <c r="C278" s="51">
        <v>0</v>
      </c>
      <c r="D278" s="51">
        <v>0</v>
      </c>
      <c r="E278" s="51">
        <v>2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7" t="s">
        <v>1579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3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7" t="s">
        <v>1580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7" t="s">
        <v>1581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2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7" t="s">
        <v>1582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7" t="s">
        <v>1583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7" t="s">
        <v>1584</v>
      </c>
      <c r="C284" s="51">
        <v>0</v>
      </c>
      <c r="D284" s="51">
        <v>0</v>
      </c>
      <c r="E284" s="51">
        <v>1</v>
      </c>
      <c r="F284" s="51">
        <v>0</v>
      </c>
      <c r="G284" s="51">
        <v>0</v>
      </c>
      <c r="H284" s="51">
        <v>2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7" t="s">
        <v>946</v>
      </c>
      <c r="C285" s="51">
        <v>1</v>
      </c>
      <c r="D285" s="51">
        <v>0</v>
      </c>
      <c r="E285" s="51">
        <v>0</v>
      </c>
      <c r="F285" s="51">
        <v>0</v>
      </c>
      <c r="G285" s="51">
        <v>0</v>
      </c>
      <c r="H285" s="51">
        <v>1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7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7" t="s">
        <v>1585</v>
      </c>
      <c r="C287" s="51">
        <v>0</v>
      </c>
      <c r="D287" s="51">
        <v>0</v>
      </c>
      <c r="E287" s="51">
        <v>10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7" t="s">
        <v>1586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7" t="s">
        <v>1587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7" t="s">
        <v>1588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7" t="s">
        <v>1589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1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7" t="s">
        <v>1590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1591</v>
      </c>
      <c r="B293" s="47" t="s">
        <v>1592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7" t="s">
        <v>1593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27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7" t="s">
        <v>1594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5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7" t="s">
        <v>1595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2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7" t="s">
        <v>1596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8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7" t="s">
        <v>1597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4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7" t="s">
        <v>1598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2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7" t="s">
        <v>1599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1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7" t="s">
        <v>1600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2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7" t="s">
        <v>1601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2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7" t="s">
        <v>1602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2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7" t="s">
        <v>1603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7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9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7" t="s">
        <v>1604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7" t="s">
        <v>1605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UKwmX0zaGyGZ9M4ELQj1zWzoeYxuSjymStt4lSlY37bRpO/DtfxEQNQcpQeoILz6SnGJdhJm8TXdlVJjDXHutA==" saltValue="iINkPf4AYf7Zbv+EKQmPi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398B3-F734-457E-97DE-ECEAE1B23A99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1728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1729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1730</v>
      </c>
      <c r="AA3" s="197"/>
      <c r="AB3" s="197"/>
      <c r="AC3" s="197"/>
      <c r="AH3" s="197" t="s">
        <v>1731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1732</v>
      </c>
      <c r="R4" s="197"/>
      <c r="S4" s="197"/>
      <c r="T4" s="197"/>
      <c r="U4" s="197"/>
      <c r="V4" s="197"/>
      <c r="AP4" s="197" t="s">
        <v>1733</v>
      </c>
      <c r="AQ4" s="197"/>
      <c r="AR4" s="197"/>
      <c r="BE4" s="197" t="s">
        <v>1078</v>
      </c>
      <c r="BF4" s="197"/>
      <c r="BG4" s="197"/>
      <c r="BK4" s="201" t="s">
        <v>1734</v>
      </c>
      <c r="BL4" s="200" t="s">
        <v>1735</v>
      </c>
      <c r="BM4" s="200" t="s">
        <v>1736</v>
      </c>
      <c r="BN4" s="200" t="s">
        <v>181</v>
      </c>
      <c r="BO4" s="200" t="s">
        <v>1737</v>
      </c>
      <c r="BP4" s="200" t="s">
        <v>1738</v>
      </c>
      <c r="BQ4" s="200" t="s">
        <v>1739</v>
      </c>
      <c r="BR4" s="200" t="s">
        <v>216</v>
      </c>
      <c r="BS4" s="202" t="s">
        <v>1740</v>
      </c>
      <c r="BT4" s="202" t="s">
        <v>1741</v>
      </c>
      <c r="BU4" s="202" t="s">
        <v>296</v>
      </c>
      <c r="BV4" s="202" t="s">
        <v>1742</v>
      </c>
      <c r="BY4" s="203" t="s">
        <v>167</v>
      </c>
      <c r="BZ4" s="203"/>
      <c r="CA4" s="203"/>
      <c r="CF4" s="197" t="s">
        <v>1743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1744</v>
      </c>
      <c r="AA5" s="107" t="s">
        <v>1745</v>
      </c>
      <c r="AB5" s="107" t="s">
        <v>80</v>
      </c>
      <c r="AC5" s="108" t="s">
        <v>80</v>
      </c>
      <c r="AH5" s="106" t="s">
        <v>1744</v>
      </c>
      <c r="AI5" s="107" t="s">
        <v>1745</v>
      </c>
      <c r="AJ5" s="107" t="s">
        <v>80</v>
      </c>
      <c r="AK5" s="108" t="s">
        <v>80</v>
      </c>
      <c r="AV5" s="201" t="s">
        <v>1746</v>
      </c>
      <c r="AW5" s="200" t="s">
        <v>1747</v>
      </c>
      <c r="AX5" s="200" t="s">
        <v>1748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1749</v>
      </c>
      <c r="E6" s="109" t="s">
        <v>23</v>
      </c>
      <c r="I6" s="111" t="s">
        <v>48</v>
      </c>
      <c r="J6" s="110" t="s">
        <v>1750</v>
      </c>
      <c r="K6" s="110" t="s">
        <v>62</v>
      </c>
      <c r="L6" s="110" t="s">
        <v>64</v>
      </c>
      <c r="M6" s="112" t="s">
        <v>1751</v>
      </c>
      <c r="N6" s="113" t="s">
        <v>1752</v>
      </c>
      <c r="O6" s="113"/>
      <c r="Q6" s="111" t="s">
        <v>1307</v>
      </c>
      <c r="R6" s="110" t="s">
        <v>1753</v>
      </c>
      <c r="S6" s="110" t="s">
        <v>1754</v>
      </c>
      <c r="T6" s="110" t="s">
        <v>1050</v>
      </c>
      <c r="U6" s="110" t="s">
        <v>1755</v>
      </c>
      <c r="V6" s="112" t="s">
        <v>1649</v>
      </c>
      <c r="Z6" s="114" t="s">
        <v>1756</v>
      </c>
      <c r="AA6" s="115" t="s">
        <v>1756</v>
      </c>
      <c r="AB6" s="115" t="s">
        <v>1757</v>
      </c>
      <c r="AC6" s="116" t="s">
        <v>1758</v>
      </c>
      <c r="AH6" s="114" t="s">
        <v>1756</v>
      </c>
      <c r="AI6" s="115" t="s">
        <v>1756</v>
      </c>
      <c r="AJ6" s="115" t="s">
        <v>1757</v>
      </c>
      <c r="AK6" s="116" t="s">
        <v>1758</v>
      </c>
      <c r="AP6" s="111" t="s">
        <v>1759</v>
      </c>
      <c r="AQ6" s="110" t="s">
        <v>99</v>
      </c>
      <c r="AR6" s="112" t="s">
        <v>1760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1761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1734</v>
      </c>
      <c r="BZ6" s="110" t="s">
        <v>1762</v>
      </c>
      <c r="CA6" s="112" t="s">
        <v>110</v>
      </c>
      <c r="CF6" s="111" t="s">
        <v>1763</v>
      </c>
      <c r="CG6" s="112" t="s">
        <v>1764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36331</v>
      </c>
      <c r="D7" s="119">
        <f>SUM(DatosGenerales!C15:C19)</f>
        <v>5071</v>
      </c>
      <c r="E7" s="118">
        <f>SUM(DatosGenerales!C12:C14)</f>
        <v>31542</v>
      </c>
      <c r="I7" s="120">
        <f>DatosGenerales!C31</f>
        <v>4069</v>
      </c>
      <c r="J7" s="119">
        <f>DatosGenerales!C32</f>
        <v>210</v>
      </c>
      <c r="K7" s="118">
        <f>SUM(DatosGenerales!C33:C34)</f>
        <v>684</v>
      </c>
      <c r="L7" s="119">
        <f>DatosGenerales!C36</f>
        <v>3039</v>
      </c>
      <c r="M7" s="118">
        <f>DatosGenerales!C95</f>
        <v>2303</v>
      </c>
      <c r="N7" s="121">
        <f>L7-M7</f>
        <v>736</v>
      </c>
      <c r="O7" s="121"/>
      <c r="Q7" s="120">
        <f>DatosGenerales!C36</f>
        <v>3039</v>
      </c>
      <c r="R7" s="119">
        <f>DatosGenerales!C49</f>
        <v>3332</v>
      </c>
      <c r="S7" s="119">
        <f>DatosGenerales!C50</f>
        <v>110</v>
      </c>
      <c r="T7" s="119">
        <f>DatosGenerales!C62</f>
        <v>42</v>
      </c>
      <c r="U7" s="119">
        <f>DatosGenerales!C78</f>
        <v>7</v>
      </c>
      <c r="V7" s="122">
        <f>SUM(Q7:U7)</f>
        <v>6530</v>
      </c>
      <c r="Z7" s="120">
        <f>SUM(DatosGenerales!C106,DatosGenerales!C107,DatosGenerales!C109)</f>
        <v>2120</v>
      </c>
      <c r="AA7" s="119">
        <f>SUM(DatosGenerales!C108,DatosGenerales!C110)</f>
        <v>962</v>
      </c>
      <c r="AB7" s="119">
        <f>DatosGenerales!C106</f>
        <v>1748</v>
      </c>
      <c r="AC7" s="122">
        <f>DatosGenerales!C107</f>
        <v>240</v>
      </c>
      <c r="AH7" s="120">
        <f>SUM(DatosGenerales!C115,DatosGenerales!C116,DatosGenerales!C118)</f>
        <v>110</v>
      </c>
      <c r="AI7" s="119">
        <f>SUM(DatosGenerales!C117,DatosGenerales!C119)</f>
        <v>34</v>
      </c>
      <c r="AJ7" s="119">
        <f>DatosGenerales!C115</f>
        <v>6</v>
      </c>
      <c r="AK7" s="122">
        <f>DatosGenerales!C116</f>
        <v>99</v>
      </c>
      <c r="AP7" s="120">
        <f>SUM(DatosGenerales!C135:C136)</f>
        <v>165</v>
      </c>
      <c r="AQ7" s="119">
        <f>SUM(DatosGenerales!C137:C138)</f>
        <v>0</v>
      </c>
      <c r="AR7" s="122">
        <f>SUM(DatosGenerales!C139:C140)</f>
        <v>1</v>
      </c>
      <c r="AV7" s="120">
        <f>DatosGenerales!C145</f>
        <v>39</v>
      </c>
      <c r="AW7" s="119">
        <f>DatosGenerales!C146</f>
        <v>117</v>
      </c>
      <c r="AX7" s="119">
        <f>DatosGenerales!C147</f>
        <v>17</v>
      </c>
      <c r="AY7" s="119">
        <f>DatosGenerales!C148</f>
        <v>0</v>
      </c>
      <c r="AZ7" s="119">
        <f>DatosGenerales!C149</f>
        <v>62</v>
      </c>
      <c r="BA7" s="122">
        <f>DatosGenerales!C150</f>
        <v>5</v>
      </c>
      <c r="BE7" s="120">
        <f>DatosGenerales!C151</f>
        <v>84</v>
      </c>
      <c r="BF7" s="119">
        <f>DatosGenerales!C152</f>
        <v>168</v>
      </c>
      <c r="BG7" s="122">
        <f>DatosGenerales!C154</f>
        <v>26</v>
      </c>
      <c r="BK7" s="120">
        <f>SUM(DatosGenerales!C307:C321)</f>
        <v>3300</v>
      </c>
      <c r="BL7" s="119">
        <f>SUM(DatosGenerales!C304:C306)</f>
        <v>41</v>
      </c>
      <c r="BM7" s="119">
        <f>SUM(DatosGenerales!C322:C354)</f>
        <v>396</v>
      </c>
      <c r="BN7" s="119">
        <f>SUM(DatosGenerales!C299)</f>
        <v>103</v>
      </c>
      <c r="BO7" s="119">
        <f>SUM(DatosGenerales!C366:C374)</f>
        <v>45</v>
      </c>
      <c r="BP7" s="119">
        <f>SUM(DatosGenerales!C296:C298)</f>
        <v>0</v>
      </c>
      <c r="BQ7" s="119">
        <f>SUM(DatosGenerales!C355:C365)</f>
        <v>5</v>
      </c>
      <c r="BR7" s="119">
        <f>SUM(DatosGenerales!C300:C302)</f>
        <v>79</v>
      </c>
      <c r="BS7" s="122">
        <f>SUM(DatosGenerales!C293:C295)</f>
        <v>718</v>
      </c>
      <c r="BT7" s="122">
        <f>SUM(DatosGenerales!C303)</f>
        <v>0</v>
      </c>
      <c r="BU7" s="122">
        <f>SUM(DatosGenerales!C375:C387)</f>
        <v>120</v>
      </c>
      <c r="BV7" s="122">
        <f>SUM(DatosGenerales!C388:C409)</f>
        <v>2555</v>
      </c>
      <c r="BY7" s="120">
        <f>DatosGenerales!C246</f>
        <v>850</v>
      </c>
      <c r="BZ7" s="119">
        <f>DatosGenerales!C247</f>
        <v>204</v>
      </c>
      <c r="CA7" s="122">
        <f>DatosGenerales!C248</f>
        <v>238</v>
      </c>
      <c r="CF7" s="120">
        <f>DatosGenerales!C255</f>
        <v>240</v>
      </c>
      <c r="CG7" s="122">
        <f>DatosGenerales!C258</f>
        <v>111</v>
      </c>
      <c r="CM7" s="120">
        <f>DatosGenerales!C40</f>
        <v>6372</v>
      </c>
      <c r="CN7" s="122">
        <f>DatosGenerales!C41</f>
        <v>4254</v>
      </c>
    </row>
    <row r="8" spans="1:93" x14ac:dyDescent="0.25">
      <c r="B8" s="123"/>
    </row>
    <row r="11" spans="1:93" x14ac:dyDescent="0.25">
      <c r="R11" s="101" t="s">
        <v>1765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1766</v>
      </c>
    </row>
    <row r="22" spans="19:93" x14ac:dyDescent="0.2">
      <c r="BK22" s="125" t="s">
        <v>1767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1768</v>
      </c>
      <c r="BO38" s="132">
        <v>13</v>
      </c>
    </row>
    <row r="41" spans="62:67" x14ac:dyDescent="0.2">
      <c r="BK41" s="125" t="s">
        <v>1769</v>
      </c>
    </row>
    <row r="51" spans="63:74" x14ac:dyDescent="0.25">
      <c r="BK51" s="129" t="s">
        <v>1770</v>
      </c>
      <c r="BL51" s="129" t="s">
        <v>1770</v>
      </c>
      <c r="BM51" s="128"/>
    </row>
    <row r="52" spans="63:74" x14ac:dyDescent="0.25">
      <c r="BK52" s="129" t="s">
        <v>1771</v>
      </c>
      <c r="BL52" s="129" t="s">
        <v>1772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977</v>
      </c>
      <c r="BL53" s="130">
        <f>SUM(DatosGenerales!C321,DatosGenerales!C310,DatosGenerales!C319)</f>
        <v>1090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1773</v>
      </c>
    </row>
    <row r="65" spans="63:71" x14ac:dyDescent="0.25">
      <c r="BK65" s="129" t="s">
        <v>1774</v>
      </c>
      <c r="BL65" s="129" t="s">
        <v>1775</v>
      </c>
      <c r="BM65" s="129" t="s">
        <v>1776</v>
      </c>
      <c r="BN65" s="129"/>
    </row>
    <row r="66" spans="63:71" x14ac:dyDescent="0.25">
      <c r="BK66" s="130">
        <f>SUM(DatosGenerales!C320:C321)</f>
        <v>33</v>
      </c>
      <c r="BL66" s="130">
        <f>SUM(DatosGenerales!C309:C310)</f>
        <v>1174</v>
      </c>
      <c r="BM66" s="130">
        <f>SUM(DatosGenerales!C318:C319)</f>
        <v>860</v>
      </c>
      <c r="BN66" s="130"/>
      <c r="BO66" s="117"/>
      <c r="BP66" s="117"/>
      <c r="BQ66" s="117"/>
      <c r="BR66" s="117"/>
      <c r="BS66" s="117"/>
    </row>
  </sheetData>
  <sheetProtection algorithmName="SHA-512" hashValue="SXbRRVuIuCxDJCQOLgxyg19ynuQqET56psONiC54tZeb1KO642vkz7tWAF1FYTt7K1Dt/svuOf4z4AiTi6fdVA==" saltValue="XR6ZcLSdvmZ7hq9Ttg2w7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68A1-EDE4-4362-AC70-EF8968BB4D53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1777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1778</v>
      </c>
      <c r="H3" s="125" t="s">
        <v>1779</v>
      </c>
      <c r="M3" s="125" t="s">
        <v>1780</v>
      </c>
      <c r="R3" s="125" t="s">
        <v>1781</v>
      </c>
      <c r="W3" s="125" t="s">
        <v>1782</v>
      </c>
      <c r="AB3" s="125" t="s">
        <v>1783</v>
      </c>
      <c r="AG3" s="125" t="s">
        <v>1784</v>
      </c>
      <c r="AL3" s="125" t="s">
        <v>1785</v>
      </c>
      <c r="AQ3" s="125" t="s">
        <v>1786</v>
      </c>
      <c r="AV3" s="125" t="s">
        <v>1787</v>
      </c>
      <c r="BA3" s="125" t="s">
        <v>1788</v>
      </c>
      <c r="BF3" s="125" t="s">
        <v>1789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1768</v>
      </c>
      <c r="D25" s="132">
        <v>100</v>
      </c>
      <c r="H25" s="131" t="s">
        <v>1768</v>
      </c>
      <c r="I25" s="132">
        <v>50</v>
      </c>
      <c r="M25" s="131" t="s">
        <v>1768</v>
      </c>
      <c r="N25" s="132">
        <v>10</v>
      </c>
      <c r="R25" s="131" t="s">
        <v>1768</v>
      </c>
      <c r="S25" s="132">
        <v>50</v>
      </c>
      <c r="W25" s="131" t="s">
        <v>1768</v>
      </c>
      <c r="X25" s="132">
        <v>50</v>
      </c>
      <c r="AB25" s="131" t="s">
        <v>1768</v>
      </c>
      <c r="AC25" s="132">
        <v>0</v>
      </c>
      <c r="AG25" s="131" t="s">
        <v>1768</v>
      </c>
      <c r="AH25" s="132">
        <v>0</v>
      </c>
      <c r="AL25" s="131" t="s">
        <v>1768</v>
      </c>
      <c r="AM25" s="132">
        <v>0</v>
      </c>
      <c r="AQ25" s="131" t="s">
        <v>1768</v>
      </c>
      <c r="AR25" s="132">
        <v>0</v>
      </c>
      <c r="AV25" s="131" t="s">
        <v>1768</v>
      </c>
      <c r="AW25" s="132">
        <v>10</v>
      </c>
      <c r="BA25" s="131" t="s">
        <v>1768</v>
      </c>
      <c r="BB25" s="132">
        <v>0</v>
      </c>
      <c r="BF25" s="131" t="s">
        <v>1768</v>
      </c>
      <c r="BG25" s="132">
        <v>50</v>
      </c>
    </row>
  </sheetData>
  <sheetProtection algorithmName="SHA-512" hashValue="2TuuoMoo+bQOy0YlQWxjB2YJXWEoJy8D+CmvC5+0F1k2RadgI/gEQjmdmmBTZsB7ZIcCVF7CEFeWZF48+3FOUw==" saltValue="6Rl/byLwN4k1G1ULQkmR8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1B83-2DE0-44EA-88D8-74B88B78C122}">
  <dimension ref="A1:AX17"/>
  <sheetViews>
    <sheetView showGridLines="0" zoomScale="96" zoomScaleNormal="96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1790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1791</v>
      </c>
      <c r="AF4" s="197"/>
      <c r="AG4" s="197"/>
      <c r="AH4" s="197"/>
      <c r="AI4" s="197"/>
      <c r="AJ4" s="197"/>
      <c r="AK4" s="197"/>
      <c r="AL4" s="197"/>
      <c r="AP4" s="197" t="s">
        <v>1654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1792</v>
      </c>
      <c r="N6" s="207" t="s">
        <v>1793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1794</v>
      </c>
      <c r="V7" s="139" t="s">
        <v>1005</v>
      </c>
      <c r="W7" s="139" t="s">
        <v>1006</v>
      </c>
      <c r="X7" s="139" t="s">
        <v>1007</v>
      </c>
      <c r="Y7" s="139" t="s">
        <v>1795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1655</v>
      </c>
      <c r="AQ7" s="139" t="s">
        <v>1656</v>
      </c>
      <c r="AR7" s="139" t="s">
        <v>1657</v>
      </c>
      <c r="AS7" s="139" t="s">
        <v>1658</v>
      </c>
      <c r="AT7" s="139" t="s">
        <v>1040</v>
      </c>
      <c r="AU7" s="138" t="s">
        <v>1659</v>
      </c>
      <c r="AW7" s="141" t="s">
        <v>1655</v>
      </c>
      <c r="AX7" s="142">
        <f>DatosMenores!C69</f>
        <v>247</v>
      </c>
    </row>
    <row r="8" spans="1:50" s="117" customFormat="1" ht="14.85" customHeight="1" x14ac:dyDescent="0.25">
      <c r="C8" s="204"/>
      <c r="D8" s="119">
        <f>DatosMenores!C56</f>
        <v>1149</v>
      </c>
      <c r="E8" s="119">
        <f>DatosMenores!C57</f>
        <v>105</v>
      </c>
      <c r="F8" s="119">
        <f>DatosMenores!C58</f>
        <v>134</v>
      </c>
      <c r="G8" s="119">
        <f>DatosMenores!C59</f>
        <v>843</v>
      </c>
      <c r="H8" s="118">
        <f>DatosMenores!C60</f>
        <v>67</v>
      </c>
      <c r="I8" s="101"/>
      <c r="L8" s="118">
        <f>DatosMenores!C48</f>
        <v>41</v>
      </c>
      <c r="M8" s="119">
        <f>DatosMenores!C49</f>
        <v>77</v>
      </c>
      <c r="N8" s="119">
        <f>DatosMenores!C50</f>
        <v>361</v>
      </c>
      <c r="O8" s="119">
        <f>DatosMenores!C51</f>
        <v>10</v>
      </c>
      <c r="P8" s="118">
        <f>DatosMenores!C52</f>
        <v>0</v>
      </c>
      <c r="S8" s="118">
        <f>DatosMenores!C28</f>
        <v>497</v>
      </c>
      <c r="T8" s="119">
        <f>SUM(DatosMenores!C29:C32)</f>
        <v>75</v>
      </c>
      <c r="U8" s="119">
        <f>DatosMenores!C33</f>
        <v>2</v>
      </c>
      <c r="V8" s="119">
        <f>DatosMenores!C34</f>
        <v>303</v>
      </c>
      <c r="W8" s="119">
        <f>DatosMenores!C35</f>
        <v>33</v>
      </c>
      <c r="X8" s="119">
        <f>DatosMenores!C36</f>
        <v>0</v>
      </c>
      <c r="Y8" s="119">
        <f>DatosMenores!C38</f>
        <v>11</v>
      </c>
      <c r="Z8" s="119">
        <f>DatosMenores!C37</f>
        <v>21</v>
      </c>
      <c r="AA8" s="118">
        <f>DatosMenores!C39</f>
        <v>145</v>
      </c>
      <c r="AC8" s="103"/>
      <c r="AE8" s="120">
        <f>DatosMenores!C5</f>
        <v>1</v>
      </c>
      <c r="AF8" s="119">
        <f>DatosMenores!C6</f>
        <v>137</v>
      </c>
      <c r="AG8" s="119">
        <f>DatosMenores!C7</f>
        <v>14</v>
      </c>
      <c r="AH8" s="119">
        <f>DatosMenores!C8</f>
        <v>15</v>
      </c>
      <c r="AI8" s="119">
        <f>DatosMenores!C9</f>
        <v>30</v>
      </c>
      <c r="AJ8" s="118">
        <f>DatosMenores!C10</f>
        <v>27</v>
      </c>
      <c r="AK8" s="119">
        <f>DatosMenores!C11</f>
        <v>39</v>
      </c>
      <c r="AL8" s="119">
        <f>DatosMenores!C12</f>
        <v>41</v>
      </c>
      <c r="AM8" s="118">
        <f>DatosMenores!C13</f>
        <v>13</v>
      </c>
      <c r="AN8" s="103"/>
      <c r="AP8" s="120">
        <f>DatosMenores!C69</f>
        <v>247</v>
      </c>
      <c r="AQ8" s="120">
        <f>DatosMenores!C70</f>
        <v>8</v>
      </c>
      <c r="AR8" s="119">
        <f>DatosMenores!C71</f>
        <v>1203</v>
      </c>
      <c r="AS8" s="119">
        <f>DatosMenores!C74</f>
        <v>0</v>
      </c>
      <c r="AT8" s="119">
        <f>DatosMenores!C75</f>
        <v>38</v>
      </c>
      <c r="AU8" s="118">
        <f>DatosMenores!C76</f>
        <v>0</v>
      </c>
      <c r="AW8" s="141" t="s">
        <v>1656</v>
      </c>
      <c r="AX8" s="142">
        <f>DatosMenores!C70</f>
        <v>8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1657</v>
      </c>
      <c r="AX9" s="142">
        <f>DatosMenores!C71</f>
        <v>1203</v>
      </c>
    </row>
    <row r="10" spans="1:50" ht="29.85" customHeight="1" x14ac:dyDescent="0.25">
      <c r="C10" s="204"/>
      <c r="D10" s="118">
        <f>DatosMenores!C61</f>
        <v>612</v>
      </c>
      <c r="E10" s="119">
        <f>DatosMenores!C62</f>
        <v>59</v>
      </c>
      <c r="F10" s="122">
        <f>DatosMenores!C63</f>
        <v>7</v>
      </c>
      <c r="G10" s="122">
        <f>DatosMenores!C64</f>
        <v>461</v>
      </c>
      <c r="H10" s="122">
        <f>DatosMenores!C65</f>
        <v>141</v>
      </c>
      <c r="AE10" s="140" t="s">
        <v>987</v>
      </c>
      <c r="AF10" s="139" t="s">
        <v>671</v>
      </c>
      <c r="AG10" s="139" t="s">
        <v>988</v>
      </c>
      <c r="AH10" s="139" t="s">
        <v>1796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1660</v>
      </c>
      <c r="AR10" s="139" t="s">
        <v>1661</v>
      </c>
      <c r="AS10" s="140" t="s">
        <v>1797</v>
      </c>
      <c r="AT10" s="138" t="s">
        <v>1798</v>
      </c>
      <c r="AW10" s="141" t="s">
        <v>1797</v>
      </c>
      <c r="AX10" s="142">
        <f>DatosMenores!C72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3</v>
      </c>
      <c r="AG11" s="119">
        <f>DatosMenores!C16</f>
        <v>69</v>
      </c>
      <c r="AH11" s="119">
        <f>DatosMenores!C17</f>
        <v>86</v>
      </c>
      <c r="AI11" s="119">
        <f>DatosMenores!C18</f>
        <v>21</v>
      </c>
      <c r="AJ11" s="119">
        <f>DatosMenores!C20</f>
        <v>27</v>
      </c>
      <c r="AK11" s="119">
        <f>DatosMenores!C21</f>
        <v>38</v>
      </c>
      <c r="AL11" s="118">
        <f>DatosMenores!C19</f>
        <v>46</v>
      </c>
      <c r="AP11" s="120">
        <f>DatosMenores!C78</f>
        <v>0</v>
      </c>
      <c r="AQ11" s="119">
        <f>DatosMenores!C77</f>
        <v>14</v>
      </c>
      <c r="AR11" s="119">
        <f>DatosMenores!C79</f>
        <v>1</v>
      </c>
      <c r="AS11" s="120">
        <f>DatosMenores!C72</f>
        <v>0</v>
      </c>
      <c r="AT11" s="118">
        <f>DatosMenores!C73</f>
        <v>82</v>
      </c>
      <c r="AW11" s="141" t="s">
        <v>1798</v>
      </c>
      <c r="AX11" s="142">
        <f>DatosMenores!C73</f>
        <v>82</v>
      </c>
    </row>
    <row r="12" spans="1:50" ht="12.75" customHeight="1" x14ac:dyDescent="0.25">
      <c r="AW12" s="141" t="s">
        <v>1658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38</v>
      </c>
    </row>
    <row r="14" spans="1:50" ht="12.75" customHeight="1" x14ac:dyDescent="0.25">
      <c r="AW14" s="141" t="s">
        <v>1659</v>
      </c>
      <c r="AX14" s="142">
        <f>DatosMenores!C76</f>
        <v>0</v>
      </c>
    </row>
    <row r="15" spans="1:50" ht="12.75" customHeight="1" x14ac:dyDescent="0.25">
      <c r="AW15" s="141" t="s">
        <v>1660</v>
      </c>
      <c r="AX15" s="142">
        <f>DatosMenores!C77</f>
        <v>14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1661</v>
      </c>
      <c r="AX17" s="142">
        <f>DatosMenores!C79</f>
        <v>1</v>
      </c>
    </row>
  </sheetData>
  <sheetProtection algorithmName="SHA-512" hashValue="Z+db9h7ipAzTix9BrUefiUgaGapAbzQMuFunFyLfdOcICVr3WvzbWrXmfvMyB10BXbKuFQXRTovbAPOIwP6yGw==" saltValue="Lj8+zKWFReXYh1zTDIb9x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C667-8EEA-4F32-8CBD-25A78D3A14BD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1799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1800</v>
      </c>
      <c r="D3" s="210"/>
      <c r="F3" s="210" t="s">
        <v>1246</v>
      </c>
      <c r="G3" s="210"/>
      <c r="H3" s="153"/>
      <c r="I3" s="154"/>
      <c r="J3" s="154"/>
      <c r="K3" s="154" t="s">
        <v>1801</v>
      </c>
      <c r="L3" s="154"/>
      <c r="M3" s="154"/>
      <c r="N3" s="154"/>
      <c r="O3" s="154"/>
      <c r="P3" s="154" t="s">
        <v>1802</v>
      </c>
      <c r="Q3" s="154"/>
      <c r="R3" s="154"/>
      <c r="S3" s="154"/>
      <c r="T3" s="154"/>
      <c r="U3" s="154" t="s">
        <v>1803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1804</v>
      </c>
    </row>
    <row r="4" spans="1:30" x14ac:dyDescent="0.2">
      <c r="C4" s="155" t="s">
        <v>1805</v>
      </c>
      <c r="D4" s="156">
        <f>DatosViolenciaDoméstica!C5</f>
        <v>43</v>
      </c>
      <c r="F4" s="155" t="s">
        <v>1806</v>
      </c>
      <c r="G4" s="157">
        <f>DatosViolenciaDoméstica!E67</f>
        <v>21</v>
      </c>
      <c r="H4" s="158"/>
    </row>
    <row r="5" spans="1:30" x14ac:dyDescent="0.2">
      <c r="C5" s="155" t="s">
        <v>12</v>
      </c>
      <c r="D5" s="156">
        <f>DatosViolenciaDoméstica!C6</f>
        <v>167</v>
      </c>
      <c r="F5" s="155" t="s">
        <v>1807</v>
      </c>
      <c r="G5" s="159">
        <f>DatosViolenciaDoméstica!F67</f>
        <v>91</v>
      </c>
      <c r="H5" s="158"/>
    </row>
    <row r="6" spans="1:30" x14ac:dyDescent="0.2">
      <c r="C6" s="155" t="s">
        <v>1808</v>
      </c>
      <c r="D6" s="156">
        <f>DatosViolenciaDoméstica!C7</f>
        <v>37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1809</v>
      </c>
      <c r="D8" s="156">
        <f>DatosViolenciaDoméstica!C9</f>
        <v>0</v>
      </c>
    </row>
    <row r="9" spans="1:30" x14ac:dyDescent="0.2">
      <c r="C9" s="155" t="s">
        <v>1810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1768</v>
      </c>
      <c r="L25" s="164">
        <v>0</v>
      </c>
      <c r="M25" s="162"/>
      <c r="N25" s="162"/>
      <c r="O25" s="162"/>
      <c r="P25" s="163" t="s">
        <v>1768</v>
      </c>
      <c r="Q25" s="164">
        <v>0</v>
      </c>
      <c r="R25" s="162"/>
      <c r="S25" s="162"/>
      <c r="T25" s="162"/>
      <c r="U25" s="163" t="s">
        <v>1768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1768</v>
      </c>
      <c r="AF25" s="164">
        <v>0</v>
      </c>
    </row>
  </sheetData>
  <sheetProtection algorithmName="SHA-512" hashValue="vsAAETxDbrtcXNRg25S4tsbr/+z6PWalsI5+11iQMZ97o5UA0NvVBtFa+SFuphhqRzcJfmE4M1hwHnTB3T3OLQ==" saltValue="Upd9efl/1YIvwVNF9pOAD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EDEA-8454-4BF4-9B84-8B49231C8697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1811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1800</v>
      </c>
      <c r="D3" s="210"/>
      <c r="F3" s="210" t="s">
        <v>1246</v>
      </c>
      <c r="G3" s="210"/>
      <c r="H3" s="153"/>
      <c r="I3" s="154"/>
      <c r="J3" s="154"/>
      <c r="K3" s="154" t="s">
        <v>1801</v>
      </c>
      <c r="L3" s="154"/>
      <c r="M3" s="154"/>
      <c r="N3" s="154"/>
      <c r="O3" s="154"/>
      <c r="P3" s="154" t="s">
        <v>1802</v>
      </c>
      <c r="Q3" s="154"/>
      <c r="R3" s="154"/>
      <c r="S3" s="154"/>
      <c r="T3" s="154"/>
      <c r="U3" s="154" t="s">
        <v>1803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1804</v>
      </c>
    </row>
    <row r="4" spans="1:30" x14ac:dyDescent="0.2">
      <c r="C4" s="155" t="s">
        <v>12</v>
      </c>
      <c r="D4" s="156">
        <f>DatosViolenciaGénero!C7</f>
        <v>2004</v>
      </c>
      <c r="F4" s="155" t="s">
        <v>1806</v>
      </c>
      <c r="G4" s="157">
        <f>DatosViolenciaGénero!E82</f>
        <v>173</v>
      </c>
      <c r="H4" s="158"/>
    </row>
    <row r="5" spans="1:30" x14ac:dyDescent="0.2">
      <c r="C5" s="155" t="s">
        <v>39</v>
      </c>
      <c r="D5" s="156">
        <f>DatosViolenciaGénero!C5</f>
        <v>1319</v>
      </c>
      <c r="F5" s="155" t="s">
        <v>1807</v>
      </c>
      <c r="G5" s="157">
        <f>DatosViolenciaGénero!F82</f>
        <v>682</v>
      </c>
      <c r="H5" s="158"/>
    </row>
    <row r="6" spans="1:30" x14ac:dyDescent="0.2">
      <c r="C6" s="155" t="s">
        <v>1808</v>
      </c>
      <c r="D6" s="165">
        <f>DatosViolenciaGénero!C8</f>
        <v>318</v>
      </c>
    </row>
    <row r="7" spans="1:30" x14ac:dyDescent="0.2">
      <c r="C7" s="155" t="s">
        <v>59</v>
      </c>
      <c r="D7" s="165">
        <f>DatosViolenciaGénero!C9</f>
        <v>1</v>
      </c>
    </row>
    <row r="8" spans="1:30" x14ac:dyDescent="0.2">
      <c r="C8" s="155" t="s">
        <v>1812</v>
      </c>
      <c r="D8" s="156">
        <f>DatosViolenciaGénero!C11</f>
        <v>1</v>
      </c>
    </row>
    <row r="9" spans="1:30" x14ac:dyDescent="0.2">
      <c r="C9" s="155" t="s">
        <v>1813</v>
      </c>
      <c r="D9" s="156">
        <f>DatosViolenciaGénero!C12</f>
        <v>0</v>
      </c>
    </row>
    <row r="10" spans="1:30" x14ac:dyDescent="0.2">
      <c r="C10" s="155" t="s">
        <v>1805</v>
      </c>
      <c r="D10" s="165">
        <f>DatosViolenciaGénero!C6</f>
        <v>212</v>
      </c>
    </row>
    <row r="11" spans="1:30" x14ac:dyDescent="0.2">
      <c r="C11" s="155" t="s">
        <v>1809</v>
      </c>
      <c r="D11" s="165">
        <f>DatosViolenciaGénero!C10</f>
        <v>3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1768</v>
      </c>
      <c r="L25" s="164">
        <v>0</v>
      </c>
      <c r="M25" s="162"/>
      <c r="N25" s="162"/>
      <c r="O25" s="162"/>
      <c r="P25" s="163" t="s">
        <v>1768</v>
      </c>
      <c r="Q25" s="164">
        <v>0</v>
      </c>
      <c r="R25" s="162"/>
      <c r="S25" s="162"/>
      <c r="T25" s="162"/>
      <c r="U25" s="163" t="s">
        <v>1768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1768</v>
      </c>
      <c r="AF25" s="164">
        <v>0</v>
      </c>
    </row>
  </sheetData>
  <sheetProtection algorithmName="SHA-512" hashValue="05mcUjqi22Vizys0QGJw0M/DFa2CCLoLmipKNMTnxH+Qgsb62NloQlSiqSdPogc2VV8FvGiPS+Cm07BV5+wT+g==" saltValue="15f/HhKunxVh44O/6228S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1861</v>
      </c>
      <c r="D7" s="14">
        <v>2216</v>
      </c>
      <c r="E7" s="15">
        <v>-0.16019855595667901</v>
      </c>
    </row>
    <row r="8" spans="1:5" x14ac:dyDescent="0.25">
      <c r="A8" s="176"/>
      <c r="B8" s="13" t="s">
        <v>19</v>
      </c>
      <c r="C8" s="14">
        <v>36331</v>
      </c>
      <c r="D8" s="14">
        <v>30781</v>
      </c>
      <c r="E8" s="15">
        <v>0.180306032942399</v>
      </c>
    </row>
    <row r="9" spans="1:5" x14ac:dyDescent="0.25">
      <c r="A9" s="176"/>
      <c r="B9" s="13" t="s">
        <v>20</v>
      </c>
      <c r="C9" s="14">
        <v>35805</v>
      </c>
      <c r="D9" s="14">
        <v>30349</v>
      </c>
      <c r="E9" s="15">
        <v>0.17977528089887601</v>
      </c>
    </row>
    <row r="10" spans="1:5" x14ac:dyDescent="0.25">
      <c r="A10" s="176"/>
      <c r="B10" s="13" t="s">
        <v>21</v>
      </c>
      <c r="C10" s="14">
        <v>129</v>
      </c>
      <c r="D10" s="14">
        <v>77</v>
      </c>
      <c r="E10" s="15">
        <v>0.67532467532467499</v>
      </c>
    </row>
    <row r="11" spans="1:5" x14ac:dyDescent="0.25">
      <c r="A11" s="177"/>
      <c r="B11" s="13" t="s">
        <v>22</v>
      </c>
      <c r="C11" s="14">
        <v>1464</v>
      </c>
      <c r="D11" s="14">
        <v>1861</v>
      </c>
      <c r="E11" s="15">
        <v>-0.21332616872649099</v>
      </c>
    </row>
    <row r="12" spans="1:5" x14ac:dyDescent="0.25">
      <c r="A12" s="175" t="s">
        <v>23</v>
      </c>
      <c r="B12" s="13" t="s">
        <v>24</v>
      </c>
      <c r="C12" s="14">
        <v>6151</v>
      </c>
      <c r="D12" s="14">
        <v>5268</v>
      </c>
      <c r="E12" s="15">
        <v>0.16761579347000699</v>
      </c>
    </row>
    <row r="13" spans="1:5" x14ac:dyDescent="0.25">
      <c r="A13" s="176"/>
      <c r="B13" s="13" t="s">
        <v>25</v>
      </c>
      <c r="C13" s="14">
        <v>3997</v>
      </c>
      <c r="D13" s="14">
        <v>3698</v>
      </c>
      <c r="E13" s="15">
        <v>8.0854515954569994E-2</v>
      </c>
    </row>
    <row r="14" spans="1:5" x14ac:dyDescent="0.25">
      <c r="A14" s="177"/>
      <c r="B14" s="13" t="s">
        <v>26</v>
      </c>
      <c r="C14" s="14">
        <v>21394</v>
      </c>
      <c r="D14" s="14">
        <v>17785</v>
      </c>
      <c r="E14" s="15">
        <v>0.20292381220129299</v>
      </c>
    </row>
    <row r="15" spans="1:5" x14ac:dyDescent="0.25">
      <c r="A15" s="175" t="s">
        <v>27</v>
      </c>
      <c r="B15" s="13" t="s">
        <v>28</v>
      </c>
      <c r="C15" s="14">
        <v>915</v>
      </c>
      <c r="D15" s="14">
        <v>896</v>
      </c>
      <c r="E15" s="15">
        <v>2.1205357142857099E-2</v>
      </c>
    </row>
    <row r="16" spans="1:5" x14ac:dyDescent="0.25">
      <c r="A16" s="176"/>
      <c r="B16" s="13" t="s">
        <v>29</v>
      </c>
      <c r="C16" s="14">
        <v>3920</v>
      </c>
      <c r="D16" s="14">
        <v>2892</v>
      </c>
      <c r="E16" s="15">
        <v>0.35546334716459199</v>
      </c>
    </row>
    <row r="17" spans="1:5" x14ac:dyDescent="0.25">
      <c r="A17" s="176"/>
      <c r="B17" s="13" t="s">
        <v>30</v>
      </c>
      <c r="C17" s="14">
        <v>21</v>
      </c>
      <c r="D17" s="14">
        <v>35</v>
      </c>
      <c r="E17" s="15">
        <v>-0.4</v>
      </c>
    </row>
    <row r="18" spans="1:5" x14ac:dyDescent="0.25">
      <c r="A18" s="176"/>
      <c r="B18" s="13" t="s">
        <v>31</v>
      </c>
      <c r="C18" s="14">
        <v>6</v>
      </c>
      <c r="D18" s="14">
        <v>10</v>
      </c>
      <c r="E18" s="15">
        <v>-0.4</v>
      </c>
    </row>
    <row r="19" spans="1:5" x14ac:dyDescent="0.25">
      <c r="A19" s="177"/>
      <c r="B19" s="13" t="s">
        <v>32</v>
      </c>
      <c r="C19" s="14">
        <v>209</v>
      </c>
      <c r="D19" s="14">
        <v>197</v>
      </c>
      <c r="E19" s="15">
        <v>6.0913705583756299E-2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609</v>
      </c>
      <c r="D23" s="14">
        <v>362</v>
      </c>
      <c r="E23" s="15">
        <v>0.68232044198895003</v>
      </c>
    </row>
    <row r="24" spans="1:5" x14ac:dyDescent="0.25">
      <c r="A24" s="12" t="s">
        <v>35</v>
      </c>
      <c r="B24" s="17"/>
      <c r="C24" s="14">
        <v>28</v>
      </c>
      <c r="D24" s="14">
        <v>10</v>
      </c>
      <c r="E24" s="15">
        <v>1.8</v>
      </c>
    </row>
    <row r="25" spans="1:5" x14ac:dyDescent="0.25">
      <c r="A25" s="12" t="s">
        <v>36</v>
      </c>
      <c r="B25" s="17"/>
      <c r="C25" s="14">
        <v>534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530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44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4069</v>
      </c>
      <c r="D31" s="14">
        <v>3221</v>
      </c>
      <c r="E31" s="15">
        <v>0.26327227569077899</v>
      </c>
    </row>
    <row r="32" spans="1:5" x14ac:dyDescent="0.25">
      <c r="A32" s="175" t="s">
        <v>41</v>
      </c>
      <c r="B32" s="13" t="s">
        <v>42</v>
      </c>
      <c r="C32" s="14">
        <v>210</v>
      </c>
      <c r="D32" s="14">
        <v>233</v>
      </c>
      <c r="E32" s="15">
        <v>-9.8712446351931299E-2</v>
      </c>
    </row>
    <row r="33" spans="1:5" x14ac:dyDescent="0.25">
      <c r="A33" s="176"/>
      <c r="B33" s="13" t="s">
        <v>43</v>
      </c>
      <c r="C33" s="14">
        <v>291</v>
      </c>
      <c r="D33" s="14">
        <v>314</v>
      </c>
      <c r="E33" s="15">
        <v>-7.32484076433121E-2</v>
      </c>
    </row>
    <row r="34" spans="1:5" x14ac:dyDescent="0.25">
      <c r="A34" s="176"/>
      <c r="B34" s="13" t="s">
        <v>44</v>
      </c>
      <c r="C34" s="14">
        <v>393</v>
      </c>
      <c r="D34" s="14">
        <v>265</v>
      </c>
      <c r="E34" s="15">
        <v>0.48301886792452797</v>
      </c>
    </row>
    <row r="35" spans="1:5" x14ac:dyDescent="0.25">
      <c r="A35" s="176"/>
      <c r="B35" s="13" t="s">
        <v>45</v>
      </c>
      <c r="C35" s="14">
        <v>136</v>
      </c>
      <c r="D35" s="14">
        <v>130</v>
      </c>
      <c r="E35" s="15">
        <v>4.6153846153846198E-2</v>
      </c>
    </row>
    <row r="36" spans="1:5" x14ac:dyDescent="0.25">
      <c r="A36" s="177"/>
      <c r="B36" s="13" t="s">
        <v>46</v>
      </c>
      <c r="C36" s="14">
        <v>3039</v>
      </c>
      <c r="D36" s="14">
        <v>2279</v>
      </c>
      <c r="E36" s="15">
        <v>0.33347959631417301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6372</v>
      </c>
      <c r="D40" s="14">
        <v>4566</v>
      </c>
      <c r="E40" s="15">
        <v>0.39553219448094601</v>
      </c>
    </row>
    <row r="41" spans="1:5" x14ac:dyDescent="0.25">
      <c r="A41" s="12" t="s">
        <v>49</v>
      </c>
      <c r="B41" s="17"/>
      <c r="C41" s="14">
        <v>4254</v>
      </c>
      <c r="D41" s="14">
        <v>2805</v>
      </c>
      <c r="E41" s="15">
        <v>0.516577540106952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1289</v>
      </c>
      <c r="D45" s="14">
        <v>1803</v>
      </c>
      <c r="E45" s="15">
        <v>-0.28508042151968899</v>
      </c>
    </row>
    <row r="46" spans="1:5" x14ac:dyDescent="0.25">
      <c r="A46" s="176"/>
      <c r="B46" s="13" t="s">
        <v>52</v>
      </c>
      <c r="C46" s="14">
        <v>36</v>
      </c>
      <c r="D46" s="14">
        <v>11</v>
      </c>
      <c r="E46" s="15">
        <v>2.2727272727272698</v>
      </c>
    </row>
    <row r="47" spans="1:5" x14ac:dyDescent="0.25">
      <c r="A47" s="176"/>
      <c r="B47" s="13" t="s">
        <v>53</v>
      </c>
      <c r="C47" s="14">
        <v>3920</v>
      </c>
      <c r="D47" s="14">
        <v>2892</v>
      </c>
      <c r="E47" s="15">
        <v>0.35546334716459199</v>
      </c>
    </row>
    <row r="48" spans="1:5" x14ac:dyDescent="0.25">
      <c r="A48" s="177"/>
      <c r="B48" s="13" t="s">
        <v>22</v>
      </c>
      <c r="C48" s="14">
        <v>1788</v>
      </c>
      <c r="D48" s="14">
        <v>1289</v>
      </c>
      <c r="E48" s="15">
        <v>0.38712179984484102</v>
      </c>
    </row>
    <row r="49" spans="1:5" x14ac:dyDescent="0.25">
      <c r="A49" s="175" t="s">
        <v>54</v>
      </c>
      <c r="B49" s="13" t="s">
        <v>55</v>
      </c>
      <c r="C49" s="14">
        <v>3332</v>
      </c>
      <c r="D49" s="14">
        <v>2489</v>
      </c>
      <c r="E49" s="15">
        <v>0.33869023704298901</v>
      </c>
    </row>
    <row r="50" spans="1:5" x14ac:dyDescent="0.25">
      <c r="A50" s="176"/>
      <c r="B50" s="13" t="s">
        <v>56</v>
      </c>
      <c r="C50" s="14">
        <v>110</v>
      </c>
      <c r="D50" s="14">
        <v>85</v>
      </c>
      <c r="E50" s="15">
        <v>0.29411764705882298</v>
      </c>
    </row>
    <row r="51" spans="1:5" x14ac:dyDescent="0.25">
      <c r="A51" s="176"/>
      <c r="B51" s="13" t="s">
        <v>57</v>
      </c>
      <c r="C51" s="14">
        <v>337</v>
      </c>
      <c r="D51" s="14">
        <v>310</v>
      </c>
      <c r="E51" s="15">
        <v>8.7096774193548401E-2</v>
      </c>
    </row>
    <row r="52" spans="1:5" x14ac:dyDescent="0.25">
      <c r="A52" s="177"/>
      <c r="B52" s="13" t="s">
        <v>58</v>
      </c>
      <c r="C52" s="14">
        <v>45</v>
      </c>
      <c r="D52" s="14">
        <v>19</v>
      </c>
      <c r="E52" s="15">
        <v>1.3684210526315801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51</v>
      </c>
      <c r="D56" s="14">
        <v>53</v>
      </c>
      <c r="E56" s="15">
        <v>-3.77358490566038E-2</v>
      </c>
    </row>
    <row r="57" spans="1:5" x14ac:dyDescent="0.25">
      <c r="A57" s="176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176"/>
      <c r="B58" s="13" t="s">
        <v>18</v>
      </c>
      <c r="C58" s="14">
        <v>57</v>
      </c>
      <c r="D58" s="14">
        <v>44</v>
      </c>
      <c r="E58" s="15">
        <v>0.29545454545454503</v>
      </c>
    </row>
    <row r="59" spans="1:5" x14ac:dyDescent="0.25">
      <c r="A59" s="176"/>
      <c r="B59" s="13" t="s">
        <v>22</v>
      </c>
      <c r="C59" s="14">
        <v>58</v>
      </c>
      <c r="D59" s="14">
        <v>57</v>
      </c>
      <c r="E59" s="15">
        <v>1.7543859649122799E-2</v>
      </c>
    </row>
    <row r="60" spans="1:5" x14ac:dyDescent="0.25">
      <c r="A60" s="176"/>
      <c r="B60" s="13" t="s">
        <v>61</v>
      </c>
      <c r="C60" s="14">
        <v>25</v>
      </c>
      <c r="D60" s="14">
        <v>24</v>
      </c>
      <c r="E60" s="15">
        <v>4.1666666666666699E-2</v>
      </c>
    </row>
    <row r="61" spans="1:5" x14ac:dyDescent="0.25">
      <c r="A61" s="177"/>
      <c r="B61" s="13" t="s">
        <v>62</v>
      </c>
      <c r="C61" s="14">
        <v>1</v>
      </c>
      <c r="D61" s="14">
        <v>1</v>
      </c>
      <c r="E61" s="15">
        <v>0</v>
      </c>
    </row>
    <row r="62" spans="1:5" x14ac:dyDescent="0.25">
      <c r="A62" s="175" t="s">
        <v>63</v>
      </c>
      <c r="B62" s="13" t="s">
        <v>64</v>
      </c>
      <c r="C62" s="14">
        <v>42</v>
      </c>
      <c r="D62" s="14">
        <v>27</v>
      </c>
      <c r="E62" s="15">
        <v>0.55555555555555503</v>
      </c>
    </row>
    <row r="63" spans="1:5" x14ac:dyDescent="0.25">
      <c r="A63" s="176"/>
      <c r="B63" s="13" t="s">
        <v>57</v>
      </c>
      <c r="C63" s="14">
        <v>1</v>
      </c>
      <c r="D63" s="14">
        <v>7</v>
      </c>
      <c r="E63" s="15">
        <v>-0.85714285714285698</v>
      </c>
    </row>
    <row r="64" spans="1:5" x14ac:dyDescent="0.25">
      <c r="A64" s="177"/>
      <c r="B64" s="13" t="s">
        <v>65</v>
      </c>
      <c r="C64" s="14">
        <v>0</v>
      </c>
      <c r="D64" s="14">
        <v>1</v>
      </c>
      <c r="E64" s="15">
        <v>-1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2</v>
      </c>
      <c r="D68" s="14">
        <v>1</v>
      </c>
      <c r="E68" s="15">
        <v>1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4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2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2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10</v>
      </c>
      <c r="D76" s="14">
        <v>13</v>
      </c>
      <c r="E76" s="15">
        <v>-0.230769230769231</v>
      </c>
    </row>
    <row r="77" spans="1:5" x14ac:dyDescent="0.25">
      <c r="A77" s="179"/>
      <c r="B77" s="13" t="s">
        <v>57</v>
      </c>
      <c r="C77" s="14">
        <v>1</v>
      </c>
      <c r="D77" s="14">
        <v>0</v>
      </c>
      <c r="E77" s="15">
        <v>0</v>
      </c>
    </row>
    <row r="78" spans="1:5" x14ac:dyDescent="0.25">
      <c r="A78" s="179"/>
      <c r="B78" s="13" t="s">
        <v>64</v>
      </c>
      <c r="C78" s="14">
        <v>7</v>
      </c>
      <c r="D78" s="14">
        <v>7</v>
      </c>
      <c r="E78" s="15">
        <v>0</v>
      </c>
    </row>
    <row r="79" spans="1:5" x14ac:dyDescent="0.25">
      <c r="A79" s="179"/>
      <c r="B79" s="13" t="s">
        <v>68</v>
      </c>
      <c r="C79" s="14">
        <v>13</v>
      </c>
      <c r="D79" s="14">
        <v>8</v>
      </c>
      <c r="E79" s="15">
        <v>0.625</v>
      </c>
    </row>
    <row r="80" spans="1:5" x14ac:dyDescent="0.25">
      <c r="A80" s="180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4254</v>
      </c>
      <c r="D84" s="14">
        <v>2805</v>
      </c>
      <c r="E84" s="15">
        <v>0.516577540106952</v>
      </c>
    </row>
    <row r="85" spans="1:5" x14ac:dyDescent="0.25">
      <c r="A85" s="177"/>
      <c r="B85" s="13" t="s">
        <v>73</v>
      </c>
      <c r="C85" s="14">
        <v>343</v>
      </c>
      <c r="D85" s="14">
        <v>241</v>
      </c>
      <c r="E85" s="15">
        <v>0.42323651452282202</v>
      </c>
    </row>
    <row r="86" spans="1:5" x14ac:dyDescent="0.25">
      <c r="A86" s="175" t="s">
        <v>74</v>
      </c>
      <c r="B86" s="13" t="s">
        <v>72</v>
      </c>
      <c r="C86" s="14">
        <v>3185</v>
      </c>
      <c r="D86" s="14">
        <v>2045</v>
      </c>
      <c r="E86" s="15">
        <v>0.557457212713936</v>
      </c>
    </row>
    <row r="87" spans="1:5" x14ac:dyDescent="0.25">
      <c r="A87" s="177"/>
      <c r="B87" s="13" t="s">
        <v>73</v>
      </c>
      <c r="C87" s="14">
        <v>725</v>
      </c>
      <c r="D87" s="14">
        <v>834</v>
      </c>
      <c r="E87" s="15">
        <v>-0.13069544364508401</v>
      </c>
    </row>
    <row r="88" spans="1:5" x14ac:dyDescent="0.25">
      <c r="A88" s="175" t="s">
        <v>75</v>
      </c>
      <c r="B88" s="13" t="s">
        <v>72</v>
      </c>
      <c r="C88" s="14">
        <v>158</v>
      </c>
      <c r="D88" s="14">
        <v>98</v>
      </c>
      <c r="E88" s="15">
        <v>0.61224489795918402</v>
      </c>
    </row>
    <row r="89" spans="1:5" x14ac:dyDescent="0.25">
      <c r="A89" s="177"/>
      <c r="B89" s="13" t="s">
        <v>73</v>
      </c>
      <c r="C89" s="14">
        <v>42</v>
      </c>
      <c r="D89" s="14">
        <v>74</v>
      </c>
      <c r="E89" s="15">
        <v>-0.43243243243243201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2303</v>
      </c>
      <c r="D95" s="14">
        <v>1719</v>
      </c>
      <c r="E95" s="15">
        <v>0.339732402559628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1853</v>
      </c>
      <c r="D100" s="14">
        <v>1213</v>
      </c>
      <c r="E100" s="15">
        <v>0.52761747732893605</v>
      </c>
    </row>
    <row r="101" spans="1:5" x14ac:dyDescent="0.25">
      <c r="A101" s="12" t="s">
        <v>81</v>
      </c>
      <c r="B101" s="17"/>
      <c r="C101" s="14">
        <v>1639</v>
      </c>
      <c r="D101" s="14">
        <v>1053</v>
      </c>
      <c r="E101" s="15">
        <v>0.55650522317189</v>
      </c>
    </row>
    <row r="102" spans="1:5" x14ac:dyDescent="0.25">
      <c r="A102" s="12" t="s">
        <v>78</v>
      </c>
      <c r="B102" s="17"/>
      <c r="C102" s="14">
        <v>71</v>
      </c>
      <c r="D102" s="14">
        <v>30</v>
      </c>
      <c r="E102" s="15">
        <v>1.36666666666667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1748</v>
      </c>
      <c r="D106" s="14">
        <v>1089</v>
      </c>
      <c r="E106" s="15">
        <v>0.60514233241505999</v>
      </c>
    </row>
    <row r="107" spans="1:5" x14ac:dyDescent="0.25">
      <c r="A107" s="176"/>
      <c r="B107" s="13" t="s">
        <v>84</v>
      </c>
      <c r="C107" s="14">
        <v>240</v>
      </c>
      <c r="D107" s="14">
        <v>273</v>
      </c>
      <c r="E107" s="15">
        <v>-0.120879120879121</v>
      </c>
    </row>
    <row r="108" spans="1:5" x14ac:dyDescent="0.25">
      <c r="A108" s="177"/>
      <c r="B108" s="13" t="s">
        <v>85</v>
      </c>
      <c r="C108" s="14">
        <v>405</v>
      </c>
      <c r="D108" s="14">
        <v>200</v>
      </c>
      <c r="E108" s="15">
        <v>1.0249999999999999</v>
      </c>
    </row>
    <row r="109" spans="1:5" x14ac:dyDescent="0.25">
      <c r="A109" s="175" t="s">
        <v>81</v>
      </c>
      <c r="B109" s="13" t="s">
        <v>86</v>
      </c>
      <c r="C109" s="14">
        <v>132</v>
      </c>
      <c r="D109" s="14">
        <v>195</v>
      </c>
      <c r="E109" s="15">
        <v>-0.32307692307692298</v>
      </c>
    </row>
    <row r="110" spans="1:5" x14ac:dyDescent="0.25">
      <c r="A110" s="177"/>
      <c r="B110" s="13" t="s">
        <v>85</v>
      </c>
      <c r="C110" s="14">
        <v>557</v>
      </c>
      <c r="D110" s="14">
        <v>255</v>
      </c>
      <c r="E110" s="15">
        <v>1.1843137254902001</v>
      </c>
    </row>
    <row r="111" spans="1:5" x14ac:dyDescent="0.25">
      <c r="A111" s="12" t="s">
        <v>78</v>
      </c>
      <c r="B111" s="17"/>
      <c r="C111" s="14">
        <v>57</v>
      </c>
      <c r="D111" s="14">
        <v>19</v>
      </c>
      <c r="E111" s="15">
        <v>2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6</v>
      </c>
      <c r="D115" s="14">
        <v>3</v>
      </c>
      <c r="E115" s="15">
        <v>1</v>
      </c>
    </row>
    <row r="116" spans="1:5" x14ac:dyDescent="0.25">
      <c r="A116" s="176"/>
      <c r="B116" s="13" t="s">
        <v>84</v>
      </c>
      <c r="C116" s="14">
        <v>99</v>
      </c>
      <c r="D116" s="14">
        <v>46</v>
      </c>
      <c r="E116" s="15">
        <v>1.15217391304348</v>
      </c>
    </row>
    <row r="117" spans="1:5" x14ac:dyDescent="0.25">
      <c r="A117" s="177"/>
      <c r="B117" s="13" t="s">
        <v>85</v>
      </c>
      <c r="C117" s="14">
        <v>9</v>
      </c>
      <c r="D117" s="14">
        <v>8</v>
      </c>
      <c r="E117" s="15">
        <v>0.125</v>
      </c>
    </row>
    <row r="118" spans="1:5" x14ac:dyDescent="0.25">
      <c r="A118" s="175" t="s">
        <v>81</v>
      </c>
      <c r="B118" s="13" t="s">
        <v>86</v>
      </c>
      <c r="C118" s="14">
        <v>5</v>
      </c>
      <c r="D118" s="14">
        <v>5</v>
      </c>
      <c r="E118" s="15">
        <v>0</v>
      </c>
    </row>
    <row r="119" spans="1:5" x14ac:dyDescent="0.25">
      <c r="A119" s="177"/>
      <c r="B119" s="13" t="s">
        <v>85</v>
      </c>
      <c r="C119" s="14">
        <v>25</v>
      </c>
      <c r="D119" s="14">
        <v>13</v>
      </c>
      <c r="E119" s="15">
        <v>0.92307692307692302</v>
      </c>
    </row>
    <row r="120" spans="1:5" x14ac:dyDescent="0.25">
      <c r="A120" s="12" t="s">
        <v>78</v>
      </c>
      <c r="B120" s="17"/>
      <c r="C120" s="14">
        <v>5</v>
      </c>
      <c r="D120" s="14">
        <v>1</v>
      </c>
      <c r="E120" s="15">
        <v>4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483</v>
      </c>
      <c r="D126" s="14">
        <v>368</v>
      </c>
      <c r="E126" s="15">
        <v>0.3125</v>
      </c>
    </row>
    <row r="127" spans="1:5" x14ac:dyDescent="0.25">
      <c r="A127" s="177"/>
      <c r="B127" s="13" t="s">
        <v>91</v>
      </c>
      <c r="C127" s="14">
        <v>795</v>
      </c>
      <c r="D127" s="14">
        <v>602</v>
      </c>
      <c r="E127" s="15">
        <v>0.32059800664451799</v>
      </c>
    </row>
    <row r="128" spans="1:5" x14ac:dyDescent="0.25">
      <c r="A128" s="175" t="s">
        <v>93</v>
      </c>
      <c r="B128" s="13" t="s">
        <v>90</v>
      </c>
      <c r="C128" s="14">
        <v>7904</v>
      </c>
      <c r="D128" s="14">
        <v>7718</v>
      </c>
      <c r="E128" s="15">
        <v>2.4099507644467499E-2</v>
      </c>
    </row>
    <row r="129" spans="1:5" x14ac:dyDescent="0.25">
      <c r="A129" s="177"/>
      <c r="B129" s="13" t="s">
        <v>91</v>
      </c>
      <c r="C129" s="14">
        <v>13498</v>
      </c>
      <c r="D129" s="14">
        <v>14331</v>
      </c>
      <c r="E129" s="15">
        <v>-5.8125741399762801E-2</v>
      </c>
    </row>
    <row r="130" spans="1:5" x14ac:dyDescent="0.25">
      <c r="A130" s="175" t="s">
        <v>94</v>
      </c>
      <c r="B130" s="13" t="s">
        <v>90</v>
      </c>
      <c r="C130" s="14">
        <v>475</v>
      </c>
      <c r="D130" s="14">
        <v>368</v>
      </c>
      <c r="E130" s="15">
        <v>0.29076086956521702</v>
      </c>
    </row>
    <row r="131" spans="1:5" x14ac:dyDescent="0.25">
      <c r="A131" s="177"/>
      <c r="B131" s="13" t="s">
        <v>91</v>
      </c>
      <c r="C131" s="14">
        <v>767</v>
      </c>
      <c r="D131" s="14">
        <v>602</v>
      </c>
      <c r="E131" s="15">
        <v>0.27408637873754099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157</v>
      </c>
      <c r="D135" s="14">
        <v>94</v>
      </c>
      <c r="E135" s="15">
        <v>0.67021276595744705</v>
      </c>
    </row>
    <row r="136" spans="1:5" x14ac:dyDescent="0.25">
      <c r="A136" s="177"/>
      <c r="B136" s="13" t="s">
        <v>98</v>
      </c>
      <c r="C136" s="14">
        <v>8</v>
      </c>
      <c r="D136" s="14">
        <v>3</v>
      </c>
      <c r="E136" s="15">
        <v>1.6666666666666701</v>
      </c>
    </row>
    <row r="137" spans="1:5" x14ac:dyDescent="0.25">
      <c r="A137" s="175" t="s">
        <v>99</v>
      </c>
      <c r="B137" s="13" t="s">
        <v>97</v>
      </c>
      <c r="C137" s="14">
        <v>0</v>
      </c>
      <c r="D137" s="14">
        <v>0</v>
      </c>
      <c r="E137" s="15">
        <v>0</v>
      </c>
    </row>
    <row r="138" spans="1:5" x14ac:dyDescent="0.25">
      <c r="A138" s="177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1</v>
      </c>
      <c r="D139" s="14">
        <v>0</v>
      </c>
      <c r="E139" s="15">
        <v>0</v>
      </c>
    </row>
    <row r="140" spans="1:5" x14ac:dyDescent="0.25">
      <c r="A140" s="177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240</v>
      </c>
      <c r="D144" s="14">
        <v>222</v>
      </c>
      <c r="E144" s="15">
        <v>8.1081081081081099E-2</v>
      </c>
    </row>
    <row r="145" spans="1:5" x14ac:dyDescent="0.25">
      <c r="A145" s="175" t="s">
        <v>104</v>
      </c>
      <c r="B145" s="13" t="s">
        <v>105</v>
      </c>
      <c r="C145" s="14">
        <v>39</v>
      </c>
      <c r="D145" s="14">
        <v>3</v>
      </c>
      <c r="E145" s="15">
        <v>12</v>
      </c>
    </row>
    <row r="146" spans="1:5" x14ac:dyDescent="0.25">
      <c r="A146" s="176"/>
      <c r="B146" s="13" t="s">
        <v>106</v>
      </c>
      <c r="C146" s="14">
        <v>117</v>
      </c>
      <c r="D146" s="14">
        <v>110</v>
      </c>
      <c r="E146" s="15">
        <v>6.3636363636363602E-2</v>
      </c>
    </row>
    <row r="147" spans="1:5" x14ac:dyDescent="0.25">
      <c r="A147" s="176"/>
      <c r="B147" s="13" t="s">
        <v>107</v>
      </c>
      <c r="C147" s="14">
        <v>17</v>
      </c>
      <c r="D147" s="14">
        <v>34</v>
      </c>
      <c r="E147" s="15">
        <v>-0.5</v>
      </c>
    </row>
    <row r="148" spans="1:5" x14ac:dyDescent="0.25">
      <c r="A148" s="176"/>
      <c r="B148" s="13" t="s">
        <v>108</v>
      </c>
      <c r="C148" s="14">
        <v>0</v>
      </c>
      <c r="D148" s="14">
        <v>10</v>
      </c>
      <c r="E148" s="15">
        <v>-1</v>
      </c>
    </row>
    <row r="149" spans="1:5" x14ac:dyDescent="0.25">
      <c r="A149" s="176"/>
      <c r="B149" s="13" t="s">
        <v>109</v>
      </c>
      <c r="C149" s="14">
        <v>62</v>
      </c>
      <c r="D149" s="14">
        <v>63</v>
      </c>
      <c r="E149" s="15">
        <v>-1.58730158730159E-2</v>
      </c>
    </row>
    <row r="150" spans="1:5" x14ac:dyDescent="0.25">
      <c r="A150" s="177"/>
      <c r="B150" s="13" t="s">
        <v>110</v>
      </c>
      <c r="C150" s="14">
        <v>5</v>
      </c>
      <c r="D150" s="14">
        <v>2</v>
      </c>
      <c r="E150" s="15">
        <v>1.5</v>
      </c>
    </row>
    <row r="151" spans="1:5" x14ac:dyDescent="0.25">
      <c r="A151" s="175" t="s">
        <v>111</v>
      </c>
      <c r="B151" s="13" t="s">
        <v>112</v>
      </c>
      <c r="C151" s="14">
        <v>84</v>
      </c>
      <c r="D151" s="14">
        <v>49</v>
      </c>
      <c r="E151" s="15">
        <v>0.71428571428571397</v>
      </c>
    </row>
    <row r="152" spans="1:5" x14ac:dyDescent="0.25">
      <c r="A152" s="177"/>
      <c r="B152" s="13" t="s">
        <v>113</v>
      </c>
      <c r="C152" s="14">
        <v>168</v>
      </c>
      <c r="D152" s="14">
        <v>176</v>
      </c>
      <c r="E152" s="15">
        <v>-4.5454545454545497E-2</v>
      </c>
    </row>
    <row r="153" spans="1:5" x14ac:dyDescent="0.25">
      <c r="A153" s="175" t="s">
        <v>114</v>
      </c>
      <c r="B153" s="13" t="s">
        <v>18</v>
      </c>
      <c r="C153" s="14">
        <v>38</v>
      </c>
      <c r="D153" s="14">
        <v>41</v>
      </c>
      <c r="E153" s="15">
        <v>-7.3170731707317097E-2</v>
      </c>
    </row>
    <row r="154" spans="1:5" x14ac:dyDescent="0.25">
      <c r="A154" s="177"/>
      <c r="B154" s="13" t="s">
        <v>22</v>
      </c>
      <c r="C154" s="14">
        <v>26</v>
      </c>
      <c r="D154" s="14">
        <v>38</v>
      </c>
      <c r="E154" s="15">
        <v>-0.31578947368421101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1592</v>
      </c>
      <c r="D159" s="14">
        <v>789</v>
      </c>
      <c r="E159" s="15">
        <v>1.01774397972117</v>
      </c>
    </row>
    <row r="160" spans="1:5" x14ac:dyDescent="0.25">
      <c r="A160" s="176"/>
      <c r="B160" s="13" t="s">
        <v>119</v>
      </c>
      <c r="C160" s="14">
        <v>364</v>
      </c>
      <c r="D160" s="14">
        <v>342</v>
      </c>
      <c r="E160" s="15">
        <v>6.4327485380116997E-2</v>
      </c>
    </row>
    <row r="161" spans="1:5" x14ac:dyDescent="0.25">
      <c r="A161" s="176"/>
      <c r="B161" s="13" t="s">
        <v>120</v>
      </c>
      <c r="C161" s="14">
        <v>154</v>
      </c>
      <c r="D161" s="14">
        <v>107</v>
      </c>
      <c r="E161" s="15">
        <v>0.43925233644859801</v>
      </c>
    </row>
    <row r="162" spans="1:5" x14ac:dyDescent="0.25">
      <c r="A162" s="176"/>
      <c r="B162" s="13" t="s">
        <v>121</v>
      </c>
      <c r="C162" s="14">
        <v>123</v>
      </c>
      <c r="D162" s="14">
        <v>9</v>
      </c>
      <c r="E162" s="15">
        <v>12.6666666666667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12</v>
      </c>
      <c r="D164" s="14">
        <v>3</v>
      </c>
      <c r="E164" s="15">
        <v>3</v>
      </c>
    </row>
    <row r="165" spans="1:5" x14ac:dyDescent="0.25">
      <c r="A165" s="176"/>
      <c r="B165" s="13" t="s">
        <v>124</v>
      </c>
      <c r="C165" s="14">
        <v>535</v>
      </c>
      <c r="D165" s="14">
        <v>311</v>
      </c>
      <c r="E165" s="15">
        <v>0.72025723472668801</v>
      </c>
    </row>
    <row r="166" spans="1:5" x14ac:dyDescent="0.25">
      <c r="A166" s="176"/>
      <c r="B166" s="13" t="s">
        <v>125</v>
      </c>
      <c r="C166" s="14">
        <v>2</v>
      </c>
      <c r="D166" s="14">
        <v>5</v>
      </c>
      <c r="E166" s="15">
        <v>-0.6</v>
      </c>
    </row>
    <row r="167" spans="1:5" x14ac:dyDescent="0.25">
      <c r="A167" s="176"/>
      <c r="B167" s="13" t="s">
        <v>126</v>
      </c>
      <c r="C167" s="14">
        <v>222</v>
      </c>
      <c r="D167" s="14">
        <v>224</v>
      </c>
      <c r="E167" s="15">
        <v>-8.9285714285714298E-3</v>
      </c>
    </row>
    <row r="168" spans="1:5" x14ac:dyDescent="0.25">
      <c r="A168" s="176"/>
      <c r="B168" s="13" t="s">
        <v>127</v>
      </c>
      <c r="C168" s="14">
        <v>291</v>
      </c>
      <c r="D168" s="14">
        <v>510</v>
      </c>
      <c r="E168" s="15">
        <v>-0.42941176470588199</v>
      </c>
    </row>
    <row r="169" spans="1:5" x14ac:dyDescent="0.25">
      <c r="A169" s="176"/>
      <c r="B169" s="13" t="s">
        <v>128</v>
      </c>
      <c r="C169" s="14">
        <v>15</v>
      </c>
      <c r="D169" s="14">
        <v>12</v>
      </c>
      <c r="E169" s="15">
        <v>0.25</v>
      </c>
    </row>
    <row r="170" spans="1:5" x14ac:dyDescent="0.25">
      <c r="A170" s="176"/>
      <c r="B170" s="13" t="s">
        <v>129</v>
      </c>
      <c r="C170" s="14">
        <v>159</v>
      </c>
      <c r="D170" s="14">
        <v>224</v>
      </c>
      <c r="E170" s="15">
        <v>-0.29017857142857101</v>
      </c>
    </row>
    <row r="171" spans="1:5" x14ac:dyDescent="0.25">
      <c r="A171" s="176"/>
      <c r="B171" s="13" t="s">
        <v>130</v>
      </c>
      <c r="C171" s="14">
        <v>2</v>
      </c>
      <c r="D171" s="14">
        <v>1</v>
      </c>
      <c r="E171" s="15">
        <v>1</v>
      </c>
    </row>
    <row r="172" spans="1:5" x14ac:dyDescent="0.25">
      <c r="A172" s="176"/>
      <c r="B172" s="13" t="s">
        <v>131</v>
      </c>
      <c r="C172" s="14">
        <v>1</v>
      </c>
      <c r="D172" s="14">
        <v>1</v>
      </c>
      <c r="E172" s="15">
        <v>0</v>
      </c>
    </row>
    <row r="173" spans="1:5" x14ac:dyDescent="0.25">
      <c r="A173" s="176"/>
      <c r="B173" s="13" t="s">
        <v>132</v>
      </c>
      <c r="C173" s="14">
        <v>13</v>
      </c>
      <c r="D173" s="14">
        <v>8</v>
      </c>
      <c r="E173" s="15">
        <v>0.625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0</v>
      </c>
      <c r="D175" s="14">
        <v>2</v>
      </c>
      <c r="E175" s="15">
        <v>-1</v>
      </c>
    </row>
    <row r="176" spans="1:5" x14ac:dyDescent="0.25">
      <c r="A176" s="176"/>
      <c r="B176" s="13" t="s">
        <v>135</v>
      </c>
      <c r="C176" s="14">
        <v>0</v>
      </c>
      <c r="D176" s="14">
        <v>1700</v>
      </c>
      <c r="E176" s="15">
        <v>-1</v>
      </c>
    </row>
    <row r="177" spans="1:5" x14ac:dyDescent="0.25">
      <c r="A177" s="176"/>
      <c r="B177" s="13" t="s">
        <v>136</v>
      </c>
      <c r="C177" s="14">
        <v>0</v>
      </c>
      <c r="D177" s="14">
        <v>14</v>
      </c>
      <c r="E177" s="15">
        <v>-1</v>
      </c>
    </row>
    <row r="178" spans="1:5" x14ac:dyDescent="0.25">
      <c r="A178" s="176"/>
      <c r="B178" s="13" t="s">
        <v>137</v>
      </c>
      <c r="C178" s="14">
        <v>0</v>
      </c>
      <c r="D178" s="14">
        <v>572</v>
      </c>
      <c r="E178" s="15">
        <v>-1</v>
      </c>
    </row>
    <row r="179" spans="1:5" x14ac:dyDescent="0.25">
      <c r="A179" s="176"/>
      <c r="B179" s="13" t="s">
        <v>138</v>
      </c>
      <c r="C179" s="14">
        <v>57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218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153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4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92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32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18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46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32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6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92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382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186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9"/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9"/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1592</v>
      </c>
      <c r="D201" s="14">
        <v>776</v>
      </c>
      <c r="E201" s="15">
        <v>1.05154639175258</v>
      </c>
    </row>
    <row r="202" spans="1:5" x14ac:dyDescent="0.25">
      <c r="A202" s="176"/>
      <c r="B202" s="13" t="s">
        <v>119</v>
      </c>
      <c r="C202" s="14">
        <v>364</v>
      </c>
      <c r="D202" s="14">
        <v>342</v>
      </c>
      <c r="E202" s="15">
        <v>6.4327485380116997E-2</v>
      </c>
    </row>
    <row r="203" spans="1:5" x14ac:dyDescent="0.25">
      <c r="A203" s="176"/>
      <c r="B203" s="13" t="s">
        <v>162</v>
      </c>
      <c r="C203" s="14">
        <v>154</v>
      </c>
      <c r="D203" s="14">
        <v>107</v>
      </c>
      <c r="E203" s="15">
        <v>0.43925233644859801</v>
      </c>
    </row>
    <row r="204" spans="1:5" x14ac:dyDescent="0.25">
      <c r="A204" s="176"/>
      <c r="B204" s="13" t="s">
        <v>121</v>
      </c>
      <c r="C204" s="14">
        <v>123</v>
      </c>
      <c r="D204" s="14">
        <v>400</v>
      </c>
      <c r="E204" s="15">
        <v>-0.6925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12</v>
      </c>
      <c r="D206" s="14">
        <v>3</v>
      </c>
      <c r="E206" s="15">
        <v>3</v>
      </c>
    </row>
    <row r="207" spans="1:5" x14ac:dyDescent="0.25">
      <c r="A207" s="176"/>
      <c r="B207" s="13" t="s">
        <v>124</v>
      </c>
      <c r="C207" s="14">
        <v>538</v>
      </c>
      <c r="D207" s="14">
        <v>320</v>
      </c>
      <c r="E207" s="15">
        <v>0.68125000000000002</v>
      </c>
    </row>
    <row r="208" spans="1:5" x14ac:dyDescent="0.25">
      <c r="A208" s="176"/>
      <c r="B208" s="13" t="s">
        <v>163</v>
      </c>
      <c r="C208" s="14">
        <v>2</v>
      </c>
      <c r="D208" s="14">
        <v>5</v>
      </c>
      <c r="E208" s="15">
        <v>-0.6</v>
      </c>
    </row>
    <row r="209" spans="1:5" x14ac:dyDescent="0.25">
      <c r="A209" s="176"/>
      <c r="B209" s="13" t="s">
        <v>126</v>
      </c>
      <c r="C209" s="14">
        <v>222</v>
      </c>
      <c r="D209" s="14">
        <v>224</v>
      </c>
      <c r="E209" s="15">
        <v>-8.9285714285714298E-3</v>
      </c>
    </row>
    <row r="210" spans="1:5" x14ac:dyDescent="0.25">
      <c r="A210" s="176"/>
      <c r="B210" s="13" t="s">
        <v>164</v>
      </c>
      <c r="C210" s="14">
        <v>15</v>
      </c>
      <c r="D210" s="14">
        <v>510</v>
      </c>
      <c r="E210" s="15">
        <v>-0.97058823529411797</v>
      </c>
    </row>
    <row r="211" spans="1:5" x14ac:dyDescent="0.25">
      <c r="A211" s="176"/>
      <c r="B211" s="13" t="s">
        <v>128</v>
      </c>
      <c r="C211" s="14">
        <v>291</v>
      </c>
      <c r="D211" s="14">
        <v>11</v>
      </c>
      <c r="E211" s="15">
        <v>25.454545454545499</v>
      </c>
    </row>
    <row r="212" spans="1:5" x14ac:dyDescent="0.25">
      <c r="A212" s="176"/>
      <c r="B212" s="13" t="s">
        <v>129</v>
      </c>
      <c r="C212" s="14">
        <v>159</v>
      </c>
      <c r="D212" s="14">
        <v>224</v>
      </c>
      <c r="E212" s="15">
        <v>-0.29017857142857101</v>
      </c>
    </row>
    <row r="213" spans="1:5" x14ac:dyDescent="0.25">
      <c r="A213" s="176"/>
      <c r="B213" s="13" t="s">
        <v>130</v>
      </c>
      <c r="C213" s="14">
        <v>2</v>
      </c>
      <c r="D213" s="14">
        <v>1</v>
      </c>
      <c r="E213" s="15">
        <v>1</v>
      </c>
    </row>
    <row r="214" spans="1:5" x14ac:dyDescent="0.25">
      <c r="A214" s="176"/>
      <c r="B214" s="13" t="s">
        <v>131</v>
      </c>
      <c r="C214" s="14">
        <v>1</v>
      </c>
      <c r="D214" s="14">
        <v>1</v>
      </c>
      <c r="E214" s="15">
        <v>0</v>
      </c>
    </row>
    <row r="215" spans="1:5" x14ac:dyDescent="0.25">
      <c r="A215" s="176"/>
      <c r="B215" s="13" t="s">
        <v>132</v>
      </c>
      <c r="C215" s="14">
        <v>13</v>
      </c>
      <c r="D215" s="14">
        <v>8</v>
      </c>
      <c r="E215" s="15">
        <v>0.625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0</v>
      </c>
      <c r="D217" s="14">
        <v>2</v>
      </c>
      <c r="E217" s="15">
        <v>-1</v>
      </c>
    </row>
    <row r="218" spans="1:5" x14ac:dyDescent="0.25">
      <c r="A218" s="176"/>
      <c r="B218" s="13" t="s">
        <v>135</v>
      </c>
      <c r="C218" s="14">
        <v>0</v>
      </c>
      <c r="D218" s="14">
        <v>1700</v>
      </c>
      <c r="E218" s="15">
        <v>-1</v>
      </c>
    </row>
    <row r="219" spans="1:5" x14ac:dyDescent="0.25">
      <c r="A219" s="176"/>
      <c r="B219" s="13" t="s">
        <v>136</v>
      </c>
      <c r="C219" s="14">
        <v>0</v>
      </c>
      <c r="D219" s="14">
        <v>14</v>
      </c>
      <c r="E219" s="15">
        <v>-1</v>
      </c>
    </row>
    <row r="220" spans="1:5" x14ac:dyDescent="0.25">
      <c r="A220" s="176"/>
      <c r="B220" s="13" t="s">
        <v>137</v>
      </c>
      <c r="C220" s="14">
        <v>0</v>
      </c>
      <c r="D220" s="14">
        <v>572</v>
      </c>
      <c r="E220" s="15">
        <v>-1</v>
      </c>
    </row>
    <row r="221" spans="1:5" x14ac:dyDescent="0.25">
      <c r="A221" s="176"/>
      <c r="B221" s="13" t="s">
        <v>138</v>
      </c>
      <c r="C221" s="14">
        <v>57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218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153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4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92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32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18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46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32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6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92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382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186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850</v>
      </c>
      <c r="D246" s="14">
        <v>1072</v>
      </c>
      <c r="E246" s="15">
        <v>-0.20708955223880601</v>
      </c>
    </row>
    <row r="247" spans="1:5" x14ac:dyDescent="0.25">
      <c r="A247" s="12" t="s">
        <v>169</v>
      </c>
      <c r="B247" s="17"/>
      <c r="C247" s="14">
        <v>204</v>
      </c>
      <c r="D247" s="14">
        <v>250</v>
      </c>
      <c r="E247" s="15">
        <v>-0.184</v>
      </c>
    </row>
    <row r="248" spans="1:5" x14ac:dyDescent="0.25">
      <c r="A248" s="12" t="s">
        <v>170</v>
      </c>
      <c r="B248" s="17"/>
      <c r="C248" s="14">
        <v>238</v>
      </c>
      <c r="D248" s="14">
        <v>308</v>
      </c>
      <c r="E248" s="15">
        <v>-0.22727272727272699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216</v>
      </c>
      <c r="D252" s="14">
        <v>320</v>
      </c>
      <c r="E252" s="15">
        <v>-0.32500000000000001</v>
      </c>
    </row>
    <row r="253" spans="1:5" x14ac:dyDescent="0.25">
      <c r="A253" s="176"/>
      <c r="B253" s="13" t="s">
        <v>18</v>
      </c>
      <c r="C253" s="14">
        <v>31</v>
      </c>
      <c r="D253" s="14">
        <v>57</v>
      </c>
      <c r="E253" s="15">
        <v>-0.45614035087719301</v>
      </c>
    </row>
    <row r="254" spans="1:5" x14ac:dyDescent="0.25">
      <c r="A254" s="177"/>
      <c r="B254" s="13" t="s">
        <v>22</v>
      </c>
      <c r="C254" s="14">
        <v>18</v>
      </c>
      <c r="D254" s="14">
        <v>31</v>
      </c>
      <c r="E254" s="15">
        <v>-0.41935483870967699</v>
      </c>
    </row>
    <row r="255" spans="1:5" x14ac:dyDescent="0.25">
      <c r="A255" s="175" t="s">
        <v>174</v>
      </c>
      <c r="B255" s="13" t="s">
        <v>175</v>
      </c>
      <c r="C255" s="14">
        <v>240</v>
      </c>
      <c r="D255" s="14">
        <v>246</v>
      </c>
      <c r="E255" s="15">
        <v>-2.4390243902439001E-2</v>
      </c>
    </row>
    <row r="256" spans="1:5" x14ac:dyDescent="0.25">
      <c r="A256" s="176"/>
      <c r="B256" s="13" t="s">
        <v>176</v>
      </c>
      <c r="C256" s="14">
        <v>223</v>
      </c>
      <c r="D256" s="14">
        <v>139</v>
      </c>
      <c r="E256" s="15">
        <v>0.60431654676258995</v>
      </c>
    </row>
    <row r="257" spans="1:5" x14ac:dyDescent="0.25">
      <c r="A257" s="177"/>
      <c r="B257" s="13" t="s">
        <v>177</v>
      </c>
      <c r="C257" s="14">
        <v>7</v>
      </c>
      <c r="D257" s="14">
        <v>2</v>
      </c>
      <c r="E257" s="15">
        <v>2.5</v>
      </c>
    </row>
    <row r="258" spans="1:5" x14ac:dyDescent="0.25">
      <c r="A258" s="12" t="s">
        <v>178</v>
      </c>
      <c r="B258" s="17"/>
      <c r="C258" s="14">
        <v>111</v>
      </c>
      <c r="D258" s="14">
        <v>91</v>
      </c>
      <c r="E258" s="15">
        <v>0.21978021978022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144</v>
      </c>
      <c r="D262" s="14">
        <v>97</v>
      </c>
      <c r="E262" s="15">
        <v>0.48453608247422703</v>
      </c>
    </row>
    <row r="263" spans="1:5" x14ac:dyDescent="0.25">
      <c r="A263" s="175" t="s">
        <v>181</v>
      </c>
      <c r="B263" s="13" t="s">
        <v>182</v>
      </c>
      <c r="C263" s="14">
        <v>0</v>
      </c>
      <c r="D263" s="14">
        <v>0</v>
      </c>
      <c r="E263" s="15">
        <v>0</v>
      </c>
    </row>
    <row r="264" spans="1:5" x14ac:dyDescent="0.25">
      <c r="A264" s="176"/>
      <c r="B264" s="13" t="s">
        <v>183</v>
      </c>
      <c r="C264" s="14">
        <v>17</v>
      </c>
      <c r="D264" s="14">
        <v>16</v>
      </c>
      <c r="E264" s="15">
        <v>6.25E-2</v>
      </c>
    </row>
    <row r="265" spans="1:5" x14ac:dyDescent="0.25">
      <c r="A265" s="177"/>
      <c r="B265" s="13" t="s">
        <v>184</v>
      </c>
      <c r="C265" s="14">
        <v>2</v>
      </c>
      <c r="D265" s="14">
        <v>2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50</v>
      </c>
      <c r="D267" s="14">
        <v>26</v>
      </c>
      <c r="E267" s="15">
        <v>0.92307692307692302</v>
      </c>
    </row>
    <row r="268" spans="1:5" x14ac:dyDescent="0.25">
      <c r="A268" s="12" t="s">
        <v>110</v>
      </c>
      <c r="B268" s="17"/>
      <c r="C268" s="14">
        <v>418</v>
      </c>
      <c r="D268" s="14">
        <v>386</v>
      </c>
      <c r="E268" s="15">
        <v>8.2901554404145095E-2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105</v>
      </c>
      <c r="D272" s="14">
        <v>84</v>
      </c>
      <c r="E272" s="15">
        <v>0.25</v>
      </c>
    </row>
    <row r="273" spans="1:5" x14ac:dyDescent="0.25">
      <c r="A273" s="175" t="s">
        <v>68</v>
      </c>
      <c r="B273" s="13" t="s">
        <v>189</v>
      </c>
      <c r="C273" s="14">
        <v>64</v>
      </c>
      <c r="D273" s="14">
        <v>28</v>
      </c>
      <c r="E273" s="15">
        <v>1.28571428571429</v>
      </c>
    </row>
    <row r="274" spans="1:5" x14ac:dyDescent="0.25">
      <c r="A274" s="177"/>
      <c r="B274" s="13" t="s">
        <v>110</v>
      </c>
      <c r="C274" s="14">
        <v>1</v>
      </c>
      <c r="D274" s="14">
        <v>284</v>
      </c>
      <c r="E274" s="15">
        <v>-0.99647887323943696</v>
      </c>
    </row>
    <row r="275" spans="1:5" x14ac:dyDescent="0.25">
      <c r="A275" s="12" t="s">
        <v>190</v>
      </c>
      <c r="B275" s="17"/>
      <c r="C275" s="14">
        <v>1</v>
      </c>
      <c r="D275" s="14">
        <v>43</v>
      </c>
      <c r="E275" s="15">
        <v>-0.97674418604651203</v>
      </c>
    </row>
    <row r="276" spans="1:5" x14ac:dyDescent="0.25">
      <c r="A276" s="12" t="s">
        <v>191</v>
      </c>
      <c r="B276" s="17"/>
      <c r="C276" s="14">
        <v>6</v>
      </c>
      <c r="D276" s="14">
        <v>1</v>
      </c>
      <c r="E276" s="15">
        <v>5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2</v>
      </c>
      <c r="D281" s="14">
        <v>3</v>
      </c>
      <c r="E281" s="15">
        <v>-0.33333333333333298</v>
      </c>
    </row>
    <row r="282" spans="1:5" x14ac:dyDescent="0.25">
      <c r="A282" s="177"/>
      <c r="B282" s="13" t="s">
        <v>196</v>
      </c>
      <c r="C282" s="14">
        <v>15</v>
      </c>
      <c r="D282" s="14">
        <v>16</v>
      </c>
      <c r="E282" s="15">
        <v>-6.25E-2</v>
      </c>
    </row>
    <row r="283" spans="1:5" x14ac:dyDescent="0.25">
      <c r="A283" s="12" t="s">
        <v>197</v>
      </c>
      <c r="B283" s="17"/>
      <c r="C283" s="14">
        <v>0</v>
      </c>
      <c r="D283" s="14">
        <v>0</v>
      </c>
      <c r="E283" s="15">
        <v>0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3"/>
      <c r="B294" s="13" t="s">
        <v>207</v>
      </c>
      <c r="C294" s="14">
        <v>718</v>
      </c>
      <c r="D294" s="14">
        <v>738</v>
      </c>
      <c r="E294" s="23">
        <v>0</v>
      </c>
    </row>
    <row r="295" spans="1:5" x14ac:dyDescent="0.25">
      <c r="A295" s="174"/>
      <c r="B295" s="13" t="s">
        <v>208</v>
      </c>
      <c r="C295" s="14">
        <v>0</v>
      </c>
      <c r="D295" s="14">
        <v>0</v>
      </c>
      <c r="E295" s="23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103</v>
      </c>
      <c r="D299" s="14">
        <v>120</v>
      </c>
      <c r="E299" s="23">
        <v>40</v>
      </c>
    </row>
    <row r="300" spans="1:5" x14ac:dyDescent="0.25">
      <c r="A300" s="172" t="s">
        <v>215</v>
      </c>
      <c r="B300" s="13" t="s">
        <v>216</v>
      </c>
      <c r="C300" s="14">
        <v>60</v>
      </c>
      <c r="D300" s="14">
        <v>58</v>
      </c>
      <c r="E300" s="23">
        <v>4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4"/>
      <c r="B302" s="13" t="s">
        <v>218</v>
      </c>
      <c r="C302" s="14">
        <v>19</v>
      </c>
      <c r="D302" s="14">
        <v>24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2</v>
      </c>
      <c r="E303" s="23">
        <v>1</v>
      </c>
    </row>
    <row r="304" spans="1:5" x14ac:dyDescent="0.25">
      <c r="A304" s="172" t="s">
        <v>221</v>
      </c>
      <c r="B304" s="13" t="s">
        <v>212</v>
      </c>
      <c r="C304" s="14">
        <v>3</v>
      </c>
      <c r="D304" s="14">
        <v>2</v>
      </c>
      <c r="E304" s="23">
        <v>2</v>
      </c>
    </row>
    <row r="305" spans="1:5" x14ac:dyDescent="0.25">
      <c r="A305" s="173"/>
      <c r="B305" s="13" t="s">
        <v>222</v>
      </c>
      <c r="C305" s="14">
        <v>36</v>
      </c>
      <c r="D305" s="14">
        <v>53</v>
      </c>
      <c r="E305" s="23">
        <v>13</v>
      </c>
    </row>
    <row r="306" spans="1:5" x14ac:dyDescent="0.25">
      <c r="A306" s="174"/>
      <c r="B306" s="13" t="s">
        <v>223</v>
      </c>
      <c r="C306" s="14">
        <v>2</v>
      </c>
      <c r="D306" s="14">
        <v>12</v>
      </c>
      <c r="E306" s="23">
        <v>2</v>
      </c>
    </row>
    <row r="307" spans="1:5" x14ac:dyDescent="0.25">
      <c r="A307" s="172" t="s">
        <v>224</v>
      </c>
      <c r="B307" s="13" t="s">
        <v>225</v>
      </c>
      <c r="C307" s="14">
        <v>1</v>
      </c>
      <c r="D307" s="14">
        <v>0</v>
      </c>
      <c r="E307" s="23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3"/>
      <c r="B309" s="13" t="s">
        <v>227</v>
      </c>
      <c r="C309" s="14">
        <v>509</v>
      </c>
      <c r="D309" s="14">
        <v>758</v>
      </c>
      <c r="E309" s="23">
        <v>305</v>
      </c>
    </row>
    <row r="310" spans="1:5" x14ac:dyDescent="0.25">
      <c r="A310" s="173"/>
      <c r="B310" s="13" t="s">
        <v>228</v>
      </c>
      <c r="C310" s="14">
        <v>665</v>
      </c>
      <c r="D310" s="14">
        <v>781</v>
      </c>
      <c r="E310" s="23">
        <v>0</v>
      </c>
    </row>
    <row r="311" spans="1:5" x14ac:dyDescent="0.25">
      <c r="A311" s="173"/>
      <c r="B311" s="13" t="s">
        <v>229</v>
      </c>
      <c r="C311" s="14">
        <v>96</v>
      </c>
      <c r="D311" s="14">
        <v>65</v>
      </c>
      <c r="E311" s="23">
        <v>8</v>
      </c>
    </row>
    <row r="312" spans="1:5" x14ac:dyDescent="0.25">
      <c r="A312" s="173"/>
      <c r="B312" s="13" t="s">
        <v>230</v>
      </c>
      <c r="C312" s="14">
        <v>547</v>
      </c>
      <c r="D312" s="14">
        <v>745</v>
      </c>
      <c r="E312" s="23">
        <v>309</v>
      </c>
    </row>
    <row r="313" spans="1:5" x14ac:dyDescent="0.25">
      <c r="A313" s="173"/>
      <c r="B313" s="13" t="s">
        <v>231</v>
      </c>
      <c r="C313" s="14">
        <v>144</v>
      </c>
      <c r="D313" s="14">
        <v>148</v>
      </c>
      <c r="E313" s="23">
        <v>0</v>
      </c>
    </row>
    <row r="314" spans="1:5" x14ac:dyDescent="0.25">
      <c r="A314" s="173"/>
      <c r="B314" s="13" t="s">
        <v>232</v>
      </c>
      <c r="C314" s="14">
        <v>15</v>
      </c>
      <c r="D314" s="14">
        <v>15</v>
      </c>
      <c r="E314" s="23">
        <v>0</v>
      </c>
    </row>
    <row r="315" spans="1:5" x14ac:dyDescent="0.25">
      <c r="A315" s="173"/>
      <c r="B315" s="13" t="s">
        <v>233</v>
      </c>
      <c r="C315" s="14">
        <v>420</v>
      </c>
      <c r="D315" s="14">
        <v>56</v>
      </c>
      <c r="E315" s="23">
        <v>169</v>
      </c>
    </row>
    <row r="316" spans="1:5" x14ac:dyDescent="0.25">
      <c r="A316" s="173"/>
      <c r="B316" s="13" t="s">
        <v>234</v>
      </c>
      <c r="C316" s="14">
        <v>6</v>
      </c>
      <c r="D316" s="14">
        <v>8</v>
      </c>
      <c r="E316" s="23">
        <v>0</v>
      </c>
    </row>
    <row r="317" spans="1:5" x14ac:dyDescent="0.25">
      <c r="A317" s="173"/>
      <c r="B317" s="13" t="s">
        <v>235</v>
      </c>
      <c r="C317" s="14">
        <v>4</v>
      </c>
      <c r="D317" s="14">
        <v>4</v>
      </c>
      <c r="E317" s="23">
        <v>0</v>
      </c>
    </row>
    <row r="318" spans="1:5" x14ac:dyDescent="0.25">
      <c r="A318" s="173"/>
      <c r="B318" s="13" t="s">
        <v>236</v>
      </c>
      <c r="C318" s="14">
        <v>454</v>
      </c>
      <c r="D318" s="14">
        <v>579</v>
      </c>
      <c r="E318" s="23">
        <v>136</v>
      </c>
    </row>
    <row r="319" spans="1:5" x14ac:dyDescent="0.25">
      <c r="A319" s="173"/>
      <c r="B319" s="13" t="s">
        <v>237</v>
      </c>
      <c r="C319" s="14">
        <v>406</v>
      </c>
      <c r="D319" s="14">
        <v>452</v>
      </c>
      <c r="E319" s="23">
        <v>0</v>
      </c>
    </row>
    <row r="320" spans="1:5" x14ac:dyDescent="0.25">
      <c r="A320" s="173"/>
      <c r="B320" s="13" t="s">
        <v>238</v>
      </c>
      <c r="C320" s="14">
        <v>14</v>
      </c>
      <c r="D320" s="14">
        <v>19</v>
      </c>
      <c r="E320" s="23">
        <v>3</v>
      </c>
    </row>
    <row r="321" spans="1:5" x14ac:dyDescent="0.25">
      <c r="A321" s="174"/>
      <c r="B321" s="13" t="s">
        <v>239</v>
      </c>
      <c r="C321" s="14">
        <v>19</v>
      </c>
      <c r="D321" s="14">
        <v>24</v>
      </c>
      <c r="E321" s="23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1</v>
      </c>
      <c r="E322" s="23">
        <v>0</v>
      </c>
    </row>
    <row r="323" spans="1:5" x14ac:dyDescent="0.25">
      <c r="A323" s="173"/>
      <c r="B323" s="13" t="s">
        <v>242</v>
      </c>
      <c r="C323" s="14">
        <v>1</v>
      </c>
      <c r="D323" s="14">
        <v>2</v>
      </c>
      <c r="E323" s="23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3"/>
      <c r="B326" s="13" t="s">
        <v>245</v>
      </c>
      <c r="C326" s="14">
        <v>47</v>
      </c>
      <c r="D326" s="14">
        <v>108</v>
      </c>
      <c r="E326" s="23">
        <v>3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3"/>
      <c r="B329" s="13" t="s">
        <v>248</v>
      </c>
      <c r="C329" s="14">
        <v>81</v>
      </c>
      <c r="D329" s="14">
        <v>111</v>
      </c>
      <c r="E329" s="23">
        <v>22</v>
      </c>
    </row>
    <row r="330" spans="1:5" x14ac:dyDescent="0.25">
      <c r="A330" s="173"/>
      <c r="B330" s="13" t="s">
        <v>249</v>
      </c>
      <c r="C330" s="14">
        <v>1</v>
      </c>
      <c r="D330" s="14">
        <v>0</v>
      </c>
      <c r="E330" s="23">
        <v>0</v>
      </c>
    </row>
    <row r="331" spans="1:5" x14ac:dyDescent="0.25">
      <c r="A331" s="173"/>
      <c r="B331" s="13" t="s">
        <v>250</v>
      </c>
      <c r="C331" s="14">
        <v>16</v>
      </c>
      <c r="D331" s="14">
        <v>15</v>
      </c>
      <c r="E331" s="23">
        <v>3</v>
      </c>
    </row>
    <row r="332" spans="1:5" x14ac:dyDescent="0.25">
      <c r="A332" s="173"/>
      <c r="B332" s="13" t="s">
        <v>251</v>
      </c>
      <c r="C332" s="14">
        <v>21</v>
      </c>
      <c r="D332" s="14">
        <v>27</v>
      </c>
      <c r="E332" s="23">
        <v>13</v>
      </c>
    </row>
    <row r="333" spans="1:5" x14ac:dyDescent="0.25">
      <c r="A333" s="173"/>
      <c r="B333" s="13" t="s">
        <v>252</v>
      </c>
      <c r="C333" s="14">
        <v>1</v>
      </c>
      <c r="D333" s="14">
        <v>1</v>
      </c>
      <c r="E333" s="23">
        <v>1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3"/>
      <c r="B335" s="13" t="s">
        <v>254</v>
      </c>
      <c r="C335" s="14">
        <v>2</v>
      </c>
      <c r="D335" s="14">
        <v>0</v>
      </c>
      <c r="E335" s="23">
        <v>0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3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258</v>
      </c>
      <c r="C339" s="14">
        <v>0</v>
      </c>
      <c r="D339" s="14">
        <v>7</v>
      </c>
      <c r="E339" s="23">
        <v>0</v>
      </c>
    </row>
    <row r="340" spans="1:5" x14ac:dyDescent="0.25">
      <c r="A340" s="173"/>
      <c r="B340" s="13" t="s">
        <v>259</v>
      </c>
      <c r="C340" s="14">
        <v>4</v>
      </c>
      <c r="D340" s="14">
        <v>2</v>
      </c>
      <c r="E340" s="23">
        <v>5</v>
      </c>
    </row>
    <row r="341" spans="1:5" x14ac:dyDescent="0.25">
      <c r="A341" s="173"/>
      <c r="B341" s="13" t="s">
        <v>260</v>
      </c>
      <c r="C341" s="14">
        <v>4</v>
      </c>
      <c r="D341" s="14">
        <v>7</v>
      </c>
      <c r="E341" s="23">
        <v>3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3"/>
      <c r="B343" s="13" t="s">
        <v>262</v>
      </c>
      <c r="C343" s="14">
        <v>87</v>
      </c>
      <c r="D343" s="14">
        <v>97</v>
      </c>
      <c r="E343" s="23">
        <v>26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3">
        <v>0</v>
      </c>
    </row>
    <row r="345" spans="1:5" x14ac:dyDescent="0.25">
      <c r="A345" s="173"/>
      <c r="B345" s="13" t="s">
        <v>264</v>
      </c>
      <c r="C345" s="14">
        <v>6</v>
      </c>
      <c r="D345" s="14">
        <v>10</v>
      </c>
      <c r="E345" s="23">
        <v>2</v>
      </c>
    </row>
    <row r="346" spans="1:5" x14ac:dyDescent="0.25">
      <c r="A346" s="173"/>
      <c r="B346" s="13" t="s">
        <v>265</v>
      </c>
      <c r="C346" s="14">
        <v>109</v>
      </c>
      <c r="D346" s="14">
        <v>61</v>
      </c>
      <c r="E346" s="23">
        <v>54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3"/>
      <c r="B348" s="13" t="s">
        <v>267</v>
      </c>
      <c r="C348" s="14">
        <v>3</v>
      </c>
      <c r="D348" s="14">
        <v>6</v>
      </c>
      <c r="E348" s="23">
        <v>3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3"/>
      <c r="B350" s="13" t="s">
        <v>269</v>
      </c>
      <c r="C350" s="14">
        <v>2</v>
      </c>
      <c r="D350" s="14">
        <v>6</v>
      </c>
      <c r="E350" s="23">
        <v>1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3">
        <v>0</v>
      </c>
    </row>
    <row r="352" spans="1:5" x14ac:dyDescent="0.25">
      <c r="A352" s="173"/>
      <c r="B352" s="13" t="s">
        <v>271</v>
      </c>
      <c r="C352" s="14">
        <v>1</v>
      </c>
      <c r="D352" s="14">
        <v>0</v>
      </c>
      <c r="E352" s="23">
        <v>0</v>
      </c>
    </row>
    <row r="353" spans="1:5" x14ac:dyDescent="0.25">
      <c r="A353" s="173"/>
      <c r="B353" s="13" t="s">
        <v>272</v>
      </c>
      <c r="C353" s="14">
        <v>1</v>
      </c>
      <c r="D353" s="14">
        <v>2</v>
      </c>
      <c r="E353" s="23">
        <v>0</v>
      </c>
    </row>
    <row r="354" spans="1:5" x14ac:dyDescent="0.25">
      <c r="A354" s="174"/>
      <c r="B354" s="13" t="s">
        <v>273</v>
      </c>
      <c r="C354" s="14">
        <v>9</v>
      </c>
      <c r="D354" s="14">
        <v>20</v>
      </c>
      <c r="E354" s="23">
        <v>4</v>
      </c>
    </row>
    <row r="355" spans="1:5" x14ac:dyDescent="0.25">
      <c r="A355" s="172" t="s">
        <v>274</v>
      </c>
      <c r="B355" s="13" t="s">
        <v>275</v>
      </c>
      <c r="C355" s="14">
        <v>1</v>
      </c>
      <c r="D355" s="14">
        <v>1</v>
      </c>
      <c r="E355" s="23">
        <v>0</v>
      </c>
    </row>
    <row r="356" spans="1:5" x14ac:dyDescent="0.25">
      <c r="A356" s="173"/>
      <c r="B356" s="13" t="s">
        <v>276</v>
      </c>
      <c r="C356" s="14">
        <v>2</v>
      </c>
      <c r="D356" s="14">
        <v>6</v>
      </c>
      <c r="E356" s="23">
        <v>0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3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3"/>
      <c r="B360" s="13" t="s">
        <v>280</v>
      </c>
      <c r="C360" s="14">
        <v>1</v>
      </c>
      <c r="D360" s="14">
        <v>3</v>
      </c>
      <c r="E360" s="23">
        <v>0</v>
      </c>
    </row>
    <row r="361" spans="1:5" x14ac:dyDescent="0.25">
      <c r="A361" s="173"/>
      <c r="B361" s="13" t="s">
        <v>281</v>
      </c>
      <c r="C361" s="14">
        <v>1</v>
      </c>
      <c r="D361" s="14">
        <v>4</v>
      </c>
      <c r="E361" s="23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3"/>
      <c r="B363" s="13" t="s">
        <v>283</v>
      </c>
      <c r="C363" s="14">
        <v>0</v>
      </c>
      <c r="D363" s="14">
        <v>10</v>
      </c>
      <c r="E363" s="23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2" t="s">
        <v>286</v>
      </c>
      <c r="B366" s="13" t="s">
        <v>287</v>
      </c>
      <c r="C366" s="14">
        <v>30</v>
      </c>
      <c r="D366" s="14">
        <v>48</v>
      </c>
      <c r="E366" s="23">
        <v>1</v>
      </c>
    </row>
    <row r="367" spans="1:5" x14ac:dyDescent="0.25">
      <c r="A367" s="173"/>
      <c r="B367" s="13" t="s">
        <v>288</v>
      </c>
      <c r="C367" s="14">
        <v>1</v>
      </c>
      <c r="D367" s="14">
        <v>1</v>
      </c>
      <c r="E367" s="23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3"/>
      <c r="B369" s="13" t="s">
        <v>290</v>
      </c>
      <c r="C369" s="14">
        <v>13</v>
      </c>
      <c r="D369" s="14">
        <v>8</v>
      </c>
      <c r="E369" s="23">
        <v>1</v>
      </c>
    </row>
    <row r="370" spans="1:5" x14ac:dyDescent="0.25">
      <c r="A370" s="173"/>
      <c r="B370" s="13" t="s">
        <v>291</v>
      </c>
      <c r="C370" s="14">
        <v>1</v>
      </c>
      <c r="D370" s="14">
        <v>1</v>
      </c>
      <c r="E370" s="23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3"/>
      <c r="B376" s="13" t="s">
        <v>298</v>
      </c>
      <c r="C376" s="14">
        <v>4</v>
      </c>
      <c r="D376" s="14">
        <v>3</v>
      </c>
      <c r="E376" s="23">
        <v>0</v>
      </c>
    </row>
    <row r="377" spans="1:5" x14ac:dyDescent="0.25">
      <c r="A377" s="173"/>
      <c r="B377" s="13" t="s">
        <v>299</v>
      </c>
      <c r="C377" s="14">
        <v>9</v>
      </c>
      <c r="D377" s="14">
        <v>10</v>
      </c>
      <c r="E377" s="23">
        <v>0</v>
      </c>
    </row>
    <row r="378" spans="1:5" x14ac:dyDescent="0.25">
      <c r="A378" s="173"/>
      <c r="B378" s="13" t="s">
        <v>300</v>
      </c>
      <c r="C378" s="14">
        <v>7</v>
      </c>
      <c r="D378" s="14">
        <v>6</v>
      </c>
      <c r="E378" s="23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3">
        <v>0</v>
      </c>
    </row>
    <row r="382" spans="1:5" x14ac:dyDescent="0.25">
      <c r="A382" s="173"/>
      <c r="B382" s="13" t="s">
        <v>303</v>
      </c>
      <c r="C382" s="14">
        <v>53</v>
      </c>
      <c r="D382" s="14">
        <v>56</v>
      </c>
      <c r="E382" s="23">
        <v>0</v>
      </c>
    </row>
    <row r="383" spans="1:5" x14ac:dyDescent="0.25">
      <c r="A383" s="173"/>
      <c r="B383" s="13" t="s">
        <v>304</v>
      </c>
      <c r="C383" s="14">
        <v>47</v>
      </c>
      <c r="D383" s="14">
        <v>4</v>
      </c>
      <c r="E383" s="23">
        <v>4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3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3"/>
      <c r="B389" s="13" t="s">
        <v>311</v>
      </c>
      <c r="C389" s="14">
        <v>74</v>
      </c>
      <c r="D389" s="14">
        <v>86</v>
      </c>
      <c r="E389" s="23">
        <v>2</v>
      </c>
    </row>
    <row r="390" spans="1:5" x14ac:dyDescent="0.25">
      <c r="A390" s="173"/>
      <c r="B390" s="13" t="s">
        <v>247</v>
      </c>
      <c r="C390" s="14">
        <v>1</v>
      </c>
      <c r="D390" s="14">
        <v>2</v>
      </c>
      <c r="E390" s="23">
        <v>1</v>
      </c>
    </row>
    <row r="391" spans="1:5" x14ac:dyDescent="0.25">
      <c r="A391" s="173"/>
      <c r="B391" s="13" t="s">
        <v>248</v>
      </c>
      <c r="C391" s="14">
        <v>149</v>
      </c>
      <c r="D391" s="14">
        <v>216</v>
      </c>
      <c r="E391" s="23">
        <v>3</v>
      </c>
    </row>
    <row r="392" spans="1:5" x14ac:dyDescent="0.25">
      <c r="A392" s="173"/>
      <c r="B392" s="13" t="s">
        <v>249</v>
      </c>
      <c r="C392" s="14">
        <v>46</v>
      </c>
      <c r="D392" s="14">
        <v>173</v>
      </c>
      <c r="E392" s="23">
        <v>1</v>
      </c>
    </row>
    <row r="393" spans="1:5" x14ac:dyDescent="0.25">
      <c r="A393" s="173"/>
      <c r="B393" s="13" t="s">
        <v>250</v>
      </c>
      <c r="C393" s="14">
        <v>60</v>
      </c>
      <c r="D393" s="14">
        <v>76</v>
      </c>
      <c r="E393" s="23">
        <v>7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3"/>
      <c r="B396" s="13" t="s">
        <v>314</v>
      </c>
      <c r="C396" s="14">
        <v>5</v>
      </c>
      <c r="D396" s="14">
        <v>5</v>
      </c>
      <c r="E396" s="23">
        <v>1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3"/>
      <c r="B398" s="13" t="s">
        <v>315</v>
      </c>
      <c r="C398" s="14">
        <v>1</v>
      </c>
      <c r="D398" s="14">
        <v>0</v>
      </c>
      <c r="E398" s="23">
        <v>0</v>
      </c>
    </row>
    <row r="399" spans="1:5" x14ac:dyDescent="0.25">
      <c r="A399" s="173"/>
      <c r="B399" s="13" t="s">
        <v>260</v>
      </c>
      <c r="C399" s="14">
        <v>1</v>
      </c>
      <c r="D399" s="14">
        <v>3</v>
      </c>
      <c r="E399" s="23">
        <v>0</v>
      </c>
    </row>
    <row r="400" spans="1:5" x14ac:dyDescent="0.25">
      <c r="A400" s="173"/>
      <c r="B400" s="13" t="s">
        <v>261</v>
      </c>
      <c r="C400" s="14">
        <v>1</v>
      </c>
      <c r="D400" s="14">
        <v>1</v>
      </c>
      <c r="E400" s="23">
        <v>0</v>
      </c>
    </row>
    <row r="401" spans="1:5" x14ac:dyDescent="0.25">
      <c r="A401" s="173"/>
      <c r="B401" s="13" t="s">
        <v>316</v>
      </c>
      <c r="C401" s="14">
        <v>1293</v>
      </c>
      <c r="D401" s="14">
        <v>1174</v>
      </c>
      <c r="E401" s="23">
        <v>0</v>
      </c>
    </row>
    <row r="402" spans="1:5" x14ac:dyDescent="0.25">
      <c r="A402" s="173"/>
      <c r="B402" s="13" t="s">
        <v>317</v>
      </c>
      <c r="C402" s="14">
        <v>13</v>
      </c>
      <c r="D402" s="14">
        <v>7</v>
      </c>
      <c r="E402" s="23">
        <v>0</v>
      </c>
    </row>
    <row r="403" spans="1:5" x14ac:dyDescent="0.25">
      <c r="A403" s="173"/>
      <c r="B403" s="13" t="s">
        <v>318</v>
      </c>
      <c r="C403" s="14">
        <v>523</v>
      </c>
      <c r="D403" s="14">
        <v>628</v>
      </c>
      <c r="E403" s="23">
        <v>236</v>
      </c>
    </row>
    <row r="404" spans="1:5" x14ac:dyDescent="0.25">
      <c r="A404" s="173"/>
      <c r="B404" s="13" t="s">
        <v>265</v>
      </c>
      <c r="C404" s="14">
        <v>1</v>
      </c>
      <c r="D404" s="14">
        <v>1</v>
      </c>
      <c r="E404" s="23">
        <v>0</v>
      </c>
    </row>
    <row r="405" spans="1:5" x14ac:dyDescent="0.25">
      <c r="A405" s="173"/>
      <c r="B405" s="13" t="s">
        <v>319</v>
      </c>
      <c r="C405" s="14">
        <v>6</v>
      </c>
      <c r="D405" s="14">
        <v>3</v>
      </c>
      <c r="E405" s="23">
        <v>0</v>
      </c>
    </row>
    <row r="406" spans="1:5" x14ac:dyDescent="0.25">
      <c r="A406" s="173"/>
      <c r="B406" s="13" t="s">
        <v>320</v>
      </c>
      <c r="C406" s="14">
        <v>7</v>
      </c>
      <c r="D406" s="14">
        <v>7</v>
      </c>
      <c r="E406" s="23">
        <v>3</v>
      </c>
    </row>
    <row r="407" spans="1:5" x14ac:dyDescent="0.25">
      <c r="A407" s="173"/>
      <c r="B407" s="13" t="s">
        <v>321</v>
      </c>
      <c r="C407" s="14">
        <v>27</v>
      </c>
      <c r="D407" s="14">
        <v>49</v>
      </c>
      <c r="E407" s="23">
        <v>8</v>
      </c>
    </row>
    <row r="408" spans="1:5" x14ac:dyDescent="0.25">
      <c r="A408" s="173"/>
      <c r="B408" s="13" t="s">
        <v>270</v>
      </c>
      <c r="C408" s="14">
        <v>1</v>
      </c>
      <c r="D408" s="14">
        <v>5</v>
      </c>
      <c r="E408" s="23">
        <v>0</v>
      </c>
    </row>
    <row r="409" spans="1:5" x14ac:dyDescent="0.25">
      <c r="A409" s="174"/>
      <c r="B409" s="13" t="s">
        <v>322</v>
      </c>
      <c r="C409" s="14">
        <v>346</v>
      </c>
      <c r="D409" s="14">
        <v>1046</v>
      </c>
      <c r="E409" s="23">
        <v>22</v>
      </c>
    </row>
  </sheetData>
  <sheetProtection algorithmName="SHA-512" hashValue="DaiEZMF6fmjzaHZYwL+2XdaVorGR59RJqI6XIJpmmaDth+53lkw90/KhfRjHQlPqNLunTaneOpcyC8k0TxSyrw==" saltValue="l9geomFdgGGjfWi5ih7GC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DC23-5EFB-44EC-A27E-E951DE817052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1814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1815</v>
      </c>
      <c r="D3" s="125"/>
      <c r="E3" s="125"/>
      <c r="F3" s="125"/>
      <c r="G3" s="125"/>
      <c r="H3" s="125" t="s">
        <v>1816</v>
      </c>
      <c r="I3" s="125"/>
      <c r="J3" s="125"/>
      <c r="K3" s="125"/>
      <c r="L3" s="125"/>
      <c r="M3" s="125" t="s">
        <v>1804</v>
      </c>
      <c r="N3" s="125"/>
      <c r="O3" s="125"/>
      <c r="P3" s="125"/>
      <c r="Q3" s="125"/>
      <c r="R3" s="125" t="s">
        <v>1817</v>
      </c>
      <c r="S3" s="125"/>
      <c r="T3" s="125"/>
      <c r="U3" s="125"/>
      <c r="V3" s="125"/>
      <c r="W3" s="125" t="s">
        <v>1818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1768</v>
      </c>
      <c r="D25" s="132">
        <v>0</v>
      </c>
      <c r="E25" s="136"/>
      <c r="F25" s="136"/>
      <c r="G25" s="136"/>
      <c r="H25" s="131" t="s">
        <v>1768</v>
      </c>
      <c r="I25" s="132">
        <v>0</v>
      </c>
      <c r="J25" s="136"/>
      <c r="K25" s="136"/>
      <c r="L25" s="136"/>
      <c r="M25" s="131" t="s">
        <v>1768</v>
      </c>
      <c r="N25" s="132">
        <v>0</v>
      </c>
      <c r="O25" s="136"/>
      <c r="P25" s="136"/>
      <c r="Q25" s="136"/>
      <c r="R25" s="131" t="s">
        <v>1768</v>
      </c>
      <c r="S25" s="132">
        <v>0</v>
      </c>
      <c r="T25" s="136"/>
      <c r="U25" s="136"/>
      <c r="V25" s="136"/>
      <c r="W25" s="131" t="s">
        <v>1768</v>
      </c>
      <c r="X25" s="132">
        <v>0</v>
      </c>
      <c r="Y25" s="136"/>
      <c r="Z25" s="136"/>
    </row>
  </sheetData>
  <sheetProtection algorithmName="SHA-512" hashValue="K7pVyWAkcL5zCp9eMjrpE35IRAo5eln3ONhiTFBEpeXYb2AgLS/ixzzFnmBSufxqa69D9wCLy1fLtHhiqsT2Ng==" saltValue="5nr0l+u07/UR9MP9PpQ/c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63AD-113C-4FB8-85DC-C203510FAE42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1819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1607</v>
      </c>
      <c r="I3" s="125"/>
      <c r="J3" s="125"/>
      <c r="K3" s="125"/>
      <c r="L3" s="125"/>
      <c r="M3" s="125" t="s">
        <v>1820</v>
      </c>
      <c r="N3" s="125"/>
      <c r="O3" s="125"/>
      <c r="P3" s="125"/>
      <c r="Q3" s="125"/>
      <c r="R3" s="125" t="s">
        <v>1821</v>
      </c>
      <c r="S3" s="125"/>
      <c r="T3" s="125"/>
      <c r="U3" s="125"/>
      <c r="V3" s="125"/>
      <c r="W3" s="125" t="s">
        <v>1822</v>
      </c>
      <c r="X3" s="125"/>
      <c r="Y3" s="125"/>
      <c r="Z3" s="125"/>
      <c r="AA3" s="125"/>
      <c r="AB3" s="125" t="s">
        <v>1611</v>
      </c>
      <c r="AC3" s="125"/>
      <c r="AD3" s="125"/>
      <c r="AE3" s="125"/>
      <c r="AF3" s="125"/>
      <c r="AG3" s="125" t="s">
        <v>1612</v>
      </c>
      <c r="AH3" s="125"/>
      <c r="AI3" s="125"/>
      <c r="AJ3" s="125"/>
      <c r="AK3" s="125"/>
      <c r="AL3" s="125" t="s">
        <v>1613</v>
      </c>
      <c r="AM3" s="125"/>
      <c r="AN3" s="125"/>
      <c r="AO3" s="125"/>
      <c r="AP3" s="125"/>
      <c r="AQ3" s="125" t="s">
        <v>1614</v>
      </c>
      <c r="AR3" s="125"/>
      <c r="AS3" s="125"/>
      <c r="AT3" s="125"/>
      <c r="AU3" s="125"/>
      <c r="AV3" s="125" t="s">
        <v>1804</v>
      </c>
      <c r="AW3" s="125"/>
      <c r="AX3" s="125"/>
      <c r="AY3" s="125"/>
      <c r="AZ3" s="125"/>
      <c r="BA3" s="125" t="s">
        <v>1615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1768</v>
      </c>
      <c r="D25" s="132">
        <v>0</v>
      </c>
      <c r="E25" s="136"/>
      <c r="F25" s="136"/>
      <c r="G25" s="136"/>
      <c r="H25" s="131" t="s">
        <v>1768</v>
      </c>
      <c r="I25" s="132">
        <v>0</v>
      </c>
      <c r="J25" s="136"/>
      <c r="K25" s="136"/>
      <c r="L25" s="136"/>
      <c r="M25" s="131" t="s">
        <v>1768</v>
      </c>
      <c r="N25" s="132">
        <v>0</v>
      </c>
      <c r="O25" s="136"/>
      <c r="P25" s="136"/>
      <c r="Q25" s="136"/>
      <c r="R25" s="131" t="s">
        <v>1768</v>
      </c>
      <c r="S25" s="132">
        <v>0</v>
      </c>
      <c r="T25" s="136"/>
      <c r="U25" s="136"/>
      <c r="V25" s="136"/>
      <c r="W25" s="131" t="s">
        <v>1768</v>
      </c>
      <c r="X25" s="132">
        <v>0</v>
      </c>
      <c r="Y25" s="136"/>
      <c r="Z25" s="136"/>
      <c r="AA25" s="136"/>
      <c r="AB25" s="131" t="s">
        <v>1768</v>
      </c>
      <c r="AC25" s="132">
        <v>0</v>
      </c>
      <c r="AD25" s="136"/>
      <c r="AE25" s="136"/>
      <c r="AF25" s="136"/>
      <c r="AG25" s="131" t="s">
        <v>1768</v>
      </c>
      <c r="AH25" s="132">
        <v>0</v>
      </c>
      <c r="AI25" s="136"/>
      <c r="AJ25" s="136"/>
      <c r="AK25" s="136"/>
      <c r="AL25" s="131" t="s">
        <v>1768</v>
      </c>
      <c r="AM25" s="132">
        <v>0</v>
      </c>
      <c r="AN25" s="136"/>
      <c r="AO25" s="136"/>
      <c r="AP25" s="136"/>
      <c r="AQ25" s="131" t="s">
        <v>1768</v>
      </c>
      <c r="AR25" s="132">
        <v>0</v>
      </c>
      <c r="AS25" s="136"/>
      <c r="AT25" s="136"/>
      <c r="AU25" s="136"/>
      <c r="AV25" s="131" t="s">
        <v>1768</v>
      </c>
      <c r="AW25" s="132">
        <v>0</v>
      </c>
      <c r="AX25" s="136"/>
      <c r="AY25" s="136"/>
      <c r="AZ25" s="136"/>
      <c r="BA25" s="131" t="s">
        <v>1768</v>
      </c>
      <c r="BB25" s="132">
        <v>0</v>
      </c>
      <c r="BC25" s="136"/>
      <c r="BD25" s="136"/>
      <c r="BE25" s="136"/>
      <c r="BF25" s="131" t="s">
        <v>1768</v>
      </c>
      <c r="BG25" s="132">
        <v>0</v>
      </c>
      <c r="BH25" s="136"/>
      <c r="BI25" s="136"/>
    </row>
  </sheetData>
  <sheetProtection algorithmName="SHA-512" hashValue="gL/vGw5nksK69V8d9rJ/8tID4bjXR7MEDFRaHuqwZuzzWa8UoglHC5GERXhvlhYqgI23JWX7QuSMPyoFQ2Px1Q==" saltValue="8I9ECVe23fRLKINKRsjzh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7FBF-7592-43C4-A0D0-87CED0E19627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1823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1804</v>
      </c>
      <c r="D3" s="125"/>
      <c r="E3" s="125"/>
      <c r="F3" s="125"/>
      <c r="G3" s="125"/>
      <c r="H3" s="125" t="s">
        <v>1824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1</v>
      </c>
      <c r="N6" s="170">
        <f>DatosMedioAmbiente!C55</f>
        <v>7</v>
      </c>
      <c r="O6" s="170">
        <f>DatosMedioAmbiente!C57</f>
        <v>3</v>
      </c>
      <c r="P6" s="170">
        <f>DatosMedioAmbiente!C59</f>
        <v>3</v>
      </c>
      <c r="Q6" s="170">
        <f>DatosMedioAmbiente!C61</f>
        <v>2</v>
      </c>
      <c r="R6" s="170">
        <f>DatosMedioAmbiente!C63</f>
        <v>5</v>
      </c>
      <c r="S6" s="168"/>
      <c r="U6" s="171">
        <f>DatosMedioAmbiente!C54</f>
        <v>0</v>
      </c>
      <c r="V6" s="171">
        <f>DatosMedioAmbiente!C56</f>
        <v>3</v>
      </c>
      <c r="W6" s="171">
        <f>DatosMedioAmbiente!C58</f>
        <v>1</v>
      </c>
      <c r="X6" s="171">
        <f>DatosMedioAmbiente!C60</f>
        <v>0</v>
      </c>
      <c r="Y6" s="171">
        <f>DatosMedioAmbiente!C62</f>
        <v>4</v>
      </c>
      <c r="Z6" s="171">
        <f>DatosMedioAmbiente!C64</f>
        <v>3</v>
      </c>
    </row>
    <row r="25" spans="1:20" s="85" customFormat="1" ht="15.75" x14ac:dyDescent="0.25">
      <c r="A25" s="136"/>
      <c r="B25" s="136"/>
      <c r="C25" s="131" t="s">
        <v>1768</v>
      </c>
      <c r="D25" s="132">
        <v>0</v>
      </c>
      <c r="E25" s="136"/>
      <c r="F25" s="136"/>
      <c r="G25" s="136"/>
      <c r="H25" s="131" t="s">
        <v>1768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IgH6YEs11OMenZHkC4OJ9kQFhRBaVIdxYYudSBsKkwaykyCKGMVq3uZqVi3PfujU8/kHY7hhKr0UhYw5LIeT5w==" saltValue="io/OPnHFDS9DHbz0U0Cgy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9BA5-3C2B-4B06-B920-E48496096ED1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1674</v>
      </c>
      <c r="B1" s="98" t="s">
        <v>1675</v>
      </c>
      <c r="C1" s="98" t="s">
        <v>1676</v>
      </c>
      <c r="D1" s="98" t="s">
        <v>1677</v>
      </c>
      <c r="E1" s="98" t="s">
        <v>1678</v>
      </c>
      <c r="F1" s="98" t="s">
        <v>1679</v>
      </c>
      <c r="G1" s="98" t="s">
        <v>1680</v>
      </c>
      <c r="H1" s="98" t="s">
        <v>1681</v>
      </c>
      <c r="I1" s="98" t="s">
        <v>1682</v>
      </c>
      <c r="J1" s="98" t="s">
        <v>1683</v>
      </c>
      <c r="K1" s="98" t="s">
        <v>1684</v>
      </c>
      <c r="L1" s="98" t="s">
        <v>1685</v>
      </c>
      <c r="M1" s="98" t="s">
        <v>1686</v>
      </c>
      <c r="N1" s="98" t="s">
        <v>1687</v>
      </c>
      <c r="O1" s="98" t="s">
        <v>1688</v>
      </c>
      <c r="P1" s="98" t="s">
        <v>1689</v>
      </c>
      <c r="Q1" s="98" t="s">
        <v>1690</v>
      </c>
      <c r="R1" s="98" t="s">
        <v>1691</v>
      </c>
      <c r="S1" s="98" t="s">
        <v>1692</v>
      </c>
      <c r="T1" s="98" t="s">
        <v>1693</v>
      </c>
      <c r="U1" s="98" t="s">
        <v>1694</v>
      </c>
      <c r="V1" s="98" t="s">
        <v>1695</v>
      </c>
      <c r="W1" s="98" t="s">
        <v>1696</v>
      </c>
      <c r="AA1" s="98" t="s">
        <v>1697</v>
      </c>
      <c r="AB1" s="98" t="s">
        <v>1698</v>
      </c>
      <c r="AC1" s="98" t="s">
        <v>1699</v>
      </c>
      <c r="AD1" s="98" t="s">
        <v>1700</v>
      </c>
      <c r="AE1" s="98" t="s">
        <v>1701</v>
      </c>
      <c r="AF1" s="98" t="s">
        <v>1702</v>
      </c>
      <c r="AI1" s="98" t="s">
        <v>1703</v>
      </c>
      <c r="AL1" s="98" t="s">
        <v>1704</v>
      </c>
      <c r="AM1" s="98" t="s">
        <v>1705</v>
      </c>
      <c r="AN1" s="98" t="s">
        <v>1706</v>
      </c>
      <c r="AO1" s="98" t="s">
        <v>1707</v>
      </c>
      <c r="AP1" s="98" t="s">
        <v>1708</v>
      </c>
      <c r="AQ1" s="98" t="s">
        <v>1709</v>
      </c>
      <c r="AR1" s="98" t="s">
        <v>1710</v>
      </c>
      <c r="AS1" s="98" t="s">
        <v>1711</v>
      </c>
      <c r="AT1" s="98" t="s">
        <v>1712</v>
      </c>
      <c r="AU1" s="98" t="s">
        <v>1713</v>
      </c>
      <c r="AV1" s="98" t="s">
        <v>1714</v>
      </c>
      <c r="AW1" s="98" t="s">
        <v>1715</v>
      </c>
      <c r="AX1" s="98" t="s">
        <v>1716</v>
      </c>
      <c r="AY1" s="98" t="s">
        <v>1717</v>
      </c>
      <c r="AZ1" s="98" t="s">
        <v>1718</v>
      </c>
      <c r="BA1" s="98" t="s">
        <v>1719</v>
      </c>
      <c r="BB1" s="98" t="s">
        <v>1720</v>
      </c>
      <c r="BC1" s="98" t="s">
        <v>1721</v>
      </c>
      <c r="BD1" s="98" t="s">
        <v>1722</v>
      </c>
      <c r="BE1" s="98" t="s">
        <v>1723</v>
      </c>
      <c r="BF1" s="98" t="s">
        <v>1724</v>
      </c>
      <c r="BG1" s="98" t="s">
        <v>1725</v>
      </c>
      <c r="BH1" s="98" t="s">
        <v>1726</v>
      </c>
      <c r="BI1" s="98" t="s">
        <v>1727</v>
      </c>
    </row>
    <row r="2" spans="1:61" x14ac:dyDescent="0.2">
      <c r="A2" s="85" t="s">
        <v>1307</v>
      </c>
      <c r="B2" s="85" t="s">
        <v>1746</v>
      </c>
      <c r="C2" s="85" t="s">
        <v>1734</v>
      </c>
      <c r="D2" s="85" t="s">
        <v>1617</v>
      </c>
      <c r="E2" s="85" t="s">
        <v>1617</v>
      </c>
      <c r="F2" s="85" t="s">
        <v>1617</v>
      </c>
      <c r="G2" s="85" t="s">
        <v>1646</v>
      </c>
      <c r="H2" s="85" t="s">
        <v>1646</v>
      </c>
      <c r="I2" s="85" t="s">
        <v>1617</v>
      </c>
      <c r="J2" s="85" t="s">
        <v>1617</v>
      </c>
      <c r="K2" s="85" t="s">
        <v>1617</v>
      </c>
      <c r="L2" s="85" t="s">
        <v>1617</v>
      </c>
      <c r="M2" s="85" t="s">
        <v>1617</v>
      </c>
      <c r="N2" s="85" t="s">
        <v>1617</v>
      </c>
      <c r="O2" s="85" t="s">
        <v>1617</v>
      </c>
      <c r="P2" s="85" t="s">
        <v>1664</v>
      </c>
      <c r="Q2" s="85" t="s">
        <v>1664</v>
      </c>
      <c r="R2" s="85" t="s">
        <v>1059</v>
      </c>
      <c r="S2" s="85" t="s">
        <v>1664</v>
      </c>
      <c r="T2" s="85" t="s">
        <v>1664</v>
      </c>
      <c r="V2" s="85" t="s">
        <v>28</v>
      </c>
      <c r="W2" s="85" t="s">
        <v>112</v>
      </c>
      <c r="AA2" s="85" t="s">
        <v>1150</v>
      </c>
      <c r="AB2" s="85" t="s">
        <v>1150</v>
      </c>
      <c r="AC2" s="85" t="s">
        <v>1157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667</v>
      </c>
      <c r="AO2" s="85" t="s">
        <v>667</v>
      </c>
      <c r="AT2" s="85" t="s">
        <v>677</v>
      </c>
      <c r="AU2" s="85" t="s">
        <v>669</v>
      </c>
      <c r="AV2" s="85" t="s">
        <v>667</v>
      </c>
      <c r="AW2" s="85" t="s">
        <v>1203</v>
      </c>
      <c r="AX2" s="85" t="s">
        <v>1204</v>
      </c>
      <c r="AY2" s="85" t="s">
        <v>19</v>
      </c>
      <c r="AZ2" s="85" t="s">
        <v>1028</v>
      </c>
      <c r="BA2" s="85" t="s">
        <v>81</v>
      </c>
      <c r="BB2" s="85" t="s">
        <v>1020</v>
      </c>
      <c r="BC2" s="85" t="s">
        <v>999</v>
      </c>
      <c r="BD2" s="85" t="s">
        <v>980</v>
      </c>
      <c r="BE2" s="85" t="s">
        <v>1655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1753</v>
      </c>
      <c r="B3" s="85" t="s">
        <v>1747</v>
      </c>
      <c r="C3" s="85" t="s">
        <v>1735</v>
      </c>
      <c r="D3" s="85" t="s">
        <v>1618</v>
      </c>
      <c r="E3" s="85" t="s">
        <v>1618</v>
      </c>
      <c r="F3" s="85" t="s">
        <v>1651</v>
      </c>
      <c r="G3" s="85" t="s">
        <v>1618</v>
      </c>
      <c r="H3" s="85" t="s">
        <v>1618</v>
      </c>
      <c r="I3" s="85" t="s">
        <v>1618</v>
      </c>
      <c r="J3" s="85" t="s">
        <v>1618</v>
      </c>
      <c r="K3" s="85" t="s">
        <v>1619</v>
      </c>
      <c r="L3" s="85" t="s">
        <v>1618</v>
      </c>
      <c r="M3" s="85" t="s">
        <v>1623</v>
      </c>
      <c r="N3" s="85" t="s">
        <v>1622</v>
      </c>
      <c r="O3" s="85" t="s">
        <v>1618</v>
      </c>
      <c r="P3" s="85" t="s">
        <v>1619</v>
      </c>
      <c r="Q3" s="85" t="s">
        <v>1619</v>
      </c>
      <c r="R3" s="85" t="s">
        <v>1060</v>
      </c>
      <c r="S3" s="85" t="s">
        <v>1619</v>
      </c>
      <c r="T3" s="85" t="s">
        <v>1619</v>
      </c>
      <c r="V3" s="85" t="s">
        <v>29</v>
      </c>
      <c r="W3" s="85" t="s">
        <v>113</v>
      </c>
      <c r="AA3" s="85" t="s">
        <v>1151</v>
      </c>
      <c r="AB3" s="85" t="s">
        <v>1151</v>
      </c>
      <c r="AC3" s="85" t="s">
        <v>1158</v>
      </c>
      <c r="AD3" s="85" t="s">
        <v>669</v>
      </c>
      <c r="AE3" s="85" t="s">
        <v>1204</v>
      </c>
      <c r="AF3" s="85" t="s">
        <v>1213</v>
      </c>
      <c r="AI3" s="85" t="s">
        <v>228</v>
      </c>
      <c r="AL3" s="85" t="s">
        <v>669</v>
      </c>
      <c r="AM3" s="85" t="s">
        <v>669</v>
      </c>
      <c r="AN3" s="85" t="s">
        <v>669</v>
      </c>
      <c r="AO3" s="85" t="s">
        <v>669</v>
      </c>
      <c r="AV3" s="85" t="s">
        <v>669</v>
      </c>
      <c r="AW3" s="85" t="s">
        <v>1204</v>
      </c>
      <c r="AX3" s="85" t="s">
        <v>1205</v>
      </c>
      <c r="AY3" s="85" t="s">
        <v>1023</v>
      </c>
      <c r="AZ3" s="85" t="s">
        <v>1029</v>
      </c>
      <c r="BA3" s="85" t="s">
        <v>1792</v>
      </c>
      <c r="BC3" s="85" t="s">
        <v>316</v>
      </c>
      <c r="BD3" s="85" t="s">
        <v>354</v>
      </c>
      <c r="BE3" s="85" t="s">
        <v>1656</v>
      </c>
      <c r="BF3" s="85" t="s">
        <v>113</v>
      </c>
      <c r="BG3" s="85" t="s">
        <v>113</v>
      </c>
      <c r="BH3" s="85" t="s">
        <v>1163</v>
      </c>
      <c r="BI3" s="85" t="s">
        <v>1168</v>
      </c>
    </row>
    <row r="4" spans="1:61" x14ac:dyDescent="0.2">
      <c r="A4" s="85" t="s">
        <v>1754</v>
      </c>
      <c r="B4" s="85" t="s">
        <v>1748</v>
      </c>
      <c r="C4" s="85" t="s">
        <v>1736</v>
      </c>
      <c r="D4" s="85" t="s">
        <v>1619</v>
      </c>
      <c r="E4" s="85" t="s">
        <v>1619</v>
      </c>
      <c r="F4" s="85" t="s">
        <v>995</v>
      </c>
      <c r="G4" s="85" t="s">
        <v>1619</v>
      </c>
      <c r="H4" s="85" t="s">
        <v>1619</v>
      </c>
      <c r="I4" s="85" t="s">
        <v>1619</v>
      </c>
      <c r="J4" s="85" t="s">
        <v>1619</v>
      </c>
      <c r="K4" s="85" t="s">
        <v>1621</v>
      </c>
      <c r="L4" s="85" t="s">
        <v>1621</v>
      </c>
      <c r="N4" s="85" t="s">
        <v>995</v>
      </c>
      <c r="O4" s="85" t="s">
        <v>1619</v>
      </c>
      <c r="P4" s="85" t="s">
        <v>1669</v>
      </c>
      <c r="Q4" s="85" t="s">
        <v>1669</v>
      </c>
      <c r="R4" s="85" t="s">
        <v>1061</v>
      </c>
      <c r="S4" s="85" t="s">
        <v>1666</v>
      </c>
      <c r="T4" s="85" t="s">
        <v>1666</v>
      </c>
      <c r="V4" s="85" t="s">
        <v>30</v>
      </c>
      <c r="W4" s="85" t="s">
        <v>1761</v>
      </c>
      <c r="AB4" s="85" t="s">
        <v>1156</v>
      </c>
      <c r="AC4" s="85" t="s">
        <v>1159</v>
      </c>
      <c r="AD4" s="85" t="s">
        <v>671</v>
      </c>
      <c r="AE4" s="85" t="s">
        <v>1205</v>
      </c>
      <c r="AF4" s="85" t="s">
        <v>1146</v>
      </c>
      <c r="AI4" s="85" t="s">
        <v>229</v>
      </c>
      <c r="AL4" s="85" t="s">
        <v>671</v>
      </c>
      <c r="AM4" s="85" t="s">
        <v>671</v>
      </c>
      <c r="AN4" s="85" t="s">
        <v>671</v>
      </c>
      <c r="AO4" s="85" t="s">
        <v>671</v>
      </c>
      <c r="AV4" s="85" t="s">
        <v>671</v>
      </c>
      <c r="AW4" s="85" t="s">
        <v>1205</v>
      </c>
      <c r="AX4" s="85" t="s">
        <v>635</v>
      </c>
      <c r="AY4" s="85" t="s">
        <v>1024</v>
      </c>
      <c r="AZ4" s="85" t="s">
        <v>1030</v>
      </c>
      <c r="BA4" s="85" t="s">
        <v>1793</v>
      </c>
      <c r="BC4" s="85" t="s">
        <v>1794</v>
      </c>
      <c r="BD4" s="85" t="s">
        <v>981</v>
      </c>
      <c r="BE4" s="85" t="s">
        <v>1657</v>
      </c>
      <c r="BF4" s="85" t="s">
        <v>1079</v>
      </c>
      <c r="BG4" s="85" t="s">
        <v>1079</v>
      </c>
      <c r="BH4" s="85" t="s">
        <v>1164</v>
      </c>
    </row>
    <row r="5" spans="1:61" x14ac:dyDescent="0.2">
      <c r="A5" s="85" t="s">
        <v>1050</v>
      </c>
      <c r="B5" s="85" t="s">
        <v>109</v>
      </c>
      <c r="C5" s="85" t="s">
        <v>181</v>
      </c>
      <c r="D5" s="85" t="s">
        <v>1621</v>
      </c>
      <c r="E5" s="85" t="s">
        <v>1621</v>
      </c>
      <c r="F5" s="85" t="s">
        <v>1648</v>
      </c>
      <c r="G5" s="85" t="s">
        <v>1624</v>
      </c>
      <c r="H5" s="85" t="s">
        <v>1621</v>
      </c>
      <c r="I5" s="85" t="s">
        <v>1621</v>
      </c>
      <c r="J5" s="85" t="s">
        <v>1625</v>
      </c>
      <c r="K5" s="85" t="s">
        <v>1631</v>
      </c>
      <c r="L5" s="85" t="s">
        <v>995</v>
      </c>
      <c r="O5" s="85" t="s">
        <v>1621</v>
      </c>
      <c r="R5" s="85" t="s">
        <v>1062</v>
      </c>
      <c r="S5" s="85" t="s">
        <v>1667</v>
      </c>
      <c r="T5" s="85" t="s">
        <v>1669</v>
      </c>
      <c r="V5" s="85" t="s">
        <v>31</v>
      </c>
      <c r="AC5" s="85" t="s">
        <v>1160</v>
      </c>
      <c r="AD5" s="85" t="s">
        <v>673</v>
      </c>
      <c r="AE5" s="85" t="s">
        <v>1206</v>
      </c>
      <c r="AF5" s="85" t="s">
        <v>1214</v>
      </c>
      <c r="AI5" s="85" t="s">
        <v>230</v>
      </c>
      <c r="AL5" s="85" t="s">
        <v>673</v>
      </c>
      <c r="AM5" s="85" t="s">
        <v>673</v>
      </c>
      <c r="AN5" s="85" t="s">
        <v>673</v>
      </c>
      <c r="AO5" s="85" t="s">
        <v>675</v>
      </c>
      <c r="AV5" s="85" t="s">
        <v>673</v>
      </c>
      <c r="AW5" s="85" t="s">
        <v>1206</v>
      </c>
      <c r="AX5" s="85" t="s">
        <v>1207</v>
      </c>
      <c r="AY5" s="85" t="s">
        <v>1025</v>
      </c>
      <c r="AZ5" s="85" t="s">
        <v>1031</v>
      </c>
      <c r="BC5" s="85" t="s">
        <v>1005</v>
      </c>
      <c r="BD5" s="85" t="s">
        <v>982</v>
      </c>
      <c r="BE5" s="85" t="s">
        <v>1798</v>
      </c>
    </row>
    <row r="6" spans="1:61" x14ac:dyDescent="0.2">
      <c r="A6" s="85" t="s">
        <v>1755</v>
      </c>
      <c r="B6" s="85" t="s">
        <v>110</v>
      </c>
      <c r="C6" s="85" t="s">
        <v>1737</v>
      </c>
      <c r="D6" s="85" t="s">
        <v>1624</v>
      </c>
      <c r="E6" s="85" t="s">
        <v>1625</v>
      </c>
      <c r="F6" s="85" t="s">
        <v>1652</v>
      </c>
      <c r="G6" s="85" t="s">
        <v>995</v>
      </c>
      <c r="H6" s="85" t="s">
        <v>1624</v>
      </c>
      <c r="I6" s="85" t="s">
        <v>1625</v>
      </c>
      <c r="J6" s="85" t="s">
        <v>995</v>
      </c>
      <c r="K6" s="85" t="s">
        <v>1637</v>
      </c>
      <c r="L6" s="85" t="s">
        <v>1637</v>
      </c>
      <c r="O6" s="85" t="s">
        <v>1625</v>
      </c>
      <c r="R6" s="85" t="s">
        <v>1063</v>
      </c>
      <c r="S6" s="85" t="s">
        <v>1669</v>
      </c>
      <c r="V6" s="85" t="s">
        <v>32</v>
      </c>
      <c r="AD6" s="85" t="s">
        <v>675</v>
      </c>
      <c r="AE6" s="85" t="s">
        <v>635</v>
      </c>
      <c r="AI6" s="85" t="s">
        <v>231</v>
      </c>
      <c r="AL6" s="85" t="s">
        <v>675</v>
      </c>
      <c r="AM6" s="85" t="s">
        <v>675</v>
      </c>
      <c r="AN6" s="85" t="s">
        <v>675</v>
      </c>
      <c r="AO6" s="85" t="s">
        <v>677</v>
      </c>
      <c r="AV6" s="85" t="s">
        <v>675</v>
      </c>
      <c r="AW6" s="85" t="s">
        <v>635</v>
      </c>
      <c r="AY6" s="85" t="s">
        <v>1026</v>
      </c>
      <c r="AZ6" s="85" t="s">
        <v>1026</v>
      </c>
      <c r="BC6" s="85" t="s">
        <v>1006</v>
      </c>
      <c r="BD6" s="85" t="s">
        <v>983</v>
      </c>
      <c r="BE6" s="85" t="s">
        <v>1040</v>
      </c>
    </row>
    <row r="7" spans="1:61" x14ac:dyDescent="0.2">
      <c r="C7" s="85" t="s">
        <v>1739</v>
      </c>
      <c r="D7" s="85" t="s">
        <v>1625</v>
      </c>
      <c r="E7" s="85" t="s">
        <v>995</v>
      </c>
      <c r="F7" s="85" t="s">
        <v>1203</v>
      </c>
      <c r="G7" s="85" t="s">
        <v>1631</v>
      </c>
      <c r="H7" s="85" t="s">
        <v>995</v>
      </c>
      <c r="I7" s="85" t="s">
        <v>995</v>
      </c>
      <c r="J7" s="85" t="s">
        <v>1631</v>
      </c>
      <c r="O7" s="85" t="s">
        <v>995</v>
      </c>
      <c r="R7" s="85" t="s">
        <v>1064</v>
      </c>
      <c r="AD7" s="85" t="s">
        <v>677</v>
      </c>
      <c r="AE7" s="85" t="s">
        <v>1207</v>
      </c>
      <c r="AI7" s="85" t="s">
        <v>232</v>
      </c>
      <c r="AL7" s="85" t="s">
        <v>677</v>
      </c>
      <c r="AM7" s="85" t="s">
        <v>677</v>
      </c>
      <c r="AN7" s="85" t="s">
        <v>677</v>
      </c>
      <c r="AV7" s="85" t="s">
        <v>677</v>
      </c>
      <c r="AW7" s="85" t="s">
        <v>1207</v>
      </c>
      <c r="BC7" s="85" t="s">
        <v>1795</v>
      </c>
      <c r="BD7" s="85" t="s">
        <v>984</v>
      </c>
      <c r="BE7" s="85" t="s">
        <v>1660</v>
      </c>
    </row>
    <row r="8" spans="1:61" x14ac:dyDescent="0.2">
      <c r="C8" s="85" t="s">
        <v>216</v>
      </c>
      <c r="D8" s="85" t="s">
        <v>995</v>
      </c>
      <c r="E8" s="85" t="s">
        <v>1628</v>
      </c>
      <c r="F8" s="85" t="s">
        <v>1633</v>
      </c>
      <c r="G8" s="85" t="s">
        <v>1632</v>
      </c>
      <c r="H8" s="85" t="s">
        <v>1631</v>
      </c>
      <c r="I8" s="85" t="s">
        <v>1629</v>
      </c>
      <c r="J8" s="85" t="s">
        <v>1632</v>
      </c>
      <c r="O8" s="85" t="s">
        <v>1631</v>
      </c>
      <c r="R8" s="85" t="s">
        <v>1065</v>
      </c>
      <c r="AD8" s="85" t="s">
        <v>679</v>
      </c>
      <c r="AI8" s="85" t="s">
        <v>233</v>
      </c>
      <c r="AN8" s="85" t="s">
        <v>679</v>
      </c>
      <c r="BC8" s="85" t="s">
        <v>1008</v>
      </c>
      <c r="BD8" s="85" t="s">
        <v>985</v>
      </c>
      <c r="BE8" s="85" t="s">
        <v>1661</v>
      </c>
    </row>
    <row r="9" spans="1:61" x14ac:dyDescent="0.2">
      <c r="C9" s="85" t="s">
        <v>1740</v>
      </c>
      <c r="D9" s="85" t="s">
        <v>1628</v>
      </c>
      <c r="E9" s="85" t="s">
        <v>1631</v>
      </c>
      <c r="F9" s="85" t="s">
        <v>1634</v>
      </c>
      <c r="G9" s="85" t="s">
        <v>1635</v>
      </c>
      <c r="H9" s="85" t="s">
        <v>1632</v>
      </c>
      <c r="I9" s="85" t="s">
        <v>1631</v>
      </c>
      <c r="J9" s="85" t="s">
        <v>1633</v>
      </c>
      <c r="O9" s="85" t="s">
        <v>1632</v>
      </c>
      <c r="R9" s="85" t="s">
        <v>1066</v>
      </c>
      <c r="AI9" s="85" t="s">
        <v>236</v>
      </c>
      <c r="BC9" s="85" t="s">
        <v>997</v>
      </c>
      <c r="BD9" s="85" t="s">
        <v>538</v>
      </c>
    </row>
    <row r="10" spans="1:61" x14ac:dyDescent="0.2">
      <c r="C10" s="85" t="s">
        <v>296</v>
      </c>
      <c r="D10" s="85" t="s">
        <v>1629</v>
      </c>
      <c r="E10" s="85" t="s">
        <v>1632</v>
      </c>
      <c r="F10" s="85" t="s">
        <v>110</v>
      </c>
      <c r="G10" s="85" t="s">
        <v>1637</v>
      </c>
      <c r="H10" s="85" t="s">
        <v>1633</v>
      </c>
      <c r="I10" s="85" t="s">
        <v>1632</v>
      </c>
      <c r="J10" s="85" t="s">
        <v>1635</v>
      </c>
      <c r="O10" s="85" t="s">
        <v>1633</v>
      </c>
      <c r="R10" s="85" t="s">
        <v>1067</v>
      </c>
      <c r="AI10" s="85" t="s">
        <v>237</v>
      </c>
      <c r="BD10" s="85" t="s">
        <v>986</v>
      </c>
    </row>
    <row r="11" spans="1:61" x14ac:dyDescent="0.2">
      <c r="C11" s="85" t="s">
        <v>1742</v>
      </c>
      <c r="D11" s="85" t="s">
        <v>1630</v>
      </c>
      <c r="E11" s="85" t="s">
        <v>1635</v>
      </c>
      <c r="G11" s="85" t="s">
        <v>1641</v>
      </c>
      <c r="H11" s="85" t="s">
        <v>1634</v>
      </c>
      <c r="I11" s="85" t="s">
        <v>1633</v>
      </c>
      <c r="J11" s="85" t="s">
        <v>1637</v>
      </c>
      <c r="O11" s="85" t="s">
        <v>1635</v>
      </c>
      <c r="R11" s="85" t="s">
        <v>1068</v>
      </c>
      <c r="AI11" s="85" t="s">
        <v>238</v>
      </c>
      <c r="BD11" s="85" t="s">
        <v>671</v>
      </c>
    </row>
    <row r="12" spans="1:61" x14ac:dyDescent="0.2">
      <c r="D12" s="85" t="s">
        <v>1631</v>
      </c>
      <c r="E12" s="85" t="s">
        <v>1637</v>
      </c>
      <c r="G12" s="85" t="s">
        <v>110</v>
      </c>
      <c r="H12" s="85" t="s">
        <v>1635</v>
      </c>
      <c r="I12" s="85" t="s">
        <v>1635</v>
      </c>
      <c r="J12" s="85" t="s">
        <v>110</v>
      </c>
      <c r="O12" s="85" t="s">
        <v>1637</v>
      </c>
      <c r="AI12" s="85" t="s">
        <v>239</v>
      </c>
      <c r="BD12" s="85" t="s">
        <v>988</v>
      </c>
    </row>
    <row r="13" spans="1:61" x14ac:dyDescent="0.2">
      <c r="D13" s="85" t="s">
        <v>1632</v>
      </c>
      <c r="E13" s="85" t="s">
        <v>1642</v>
      </c>
      <c r="H13" s="85" t="s">
        <v>1637</v>
      </c>
      <c r="I13" s="85" t="s">
        <v>1637</v>
      </c>
      <c r="O13" s="85" t="s">
        <v>110</v>
      </c>
      <c r="AI13" s="85" t="s">
        <v>110</v>
      </c>
      <c r="BD13" s="85" t="s">
        <v>989</v>
      </c>
    </row>
    <row r="14" spans="1:61" x14ac:dyDescent="0.2">
      <c r="D14" s="85" t="s">
        <v>1633</v>
      </c>
      <c r="H14" s="85" t="s">
        <v>110</v>
      </c>
      <c r="I14" s="85" t="s">
        <v>110</v>
      </c>
      <c r="BD14" s="85" t="s">
        <v>990</v>
      </c>
    </row>
    <row r="15" spans="1:61" x14ac:dyDescent="0.2">
      <c r="D15" s="85" t="s">
        <v>1635</v>
      </c>
      <c r="BD15" s="85" t="s">
        <v>110</v>
      </c>
    </row>
    <row r="16" spans="1:61" x14ac:dyDescent="0.2">
      <c r="D16" s="85" t="s">
        <v>1637</v>
      </c>
      <c r="BD16" s="85" t="s">
        <v>992</v>
      </c>
    </row>
    <row r="17" spans="4:56" x14ac:dyDescent="0.2">
      <c r="D17" s="85" t="s">
        <v>1641</v>
      </c>
      <c r="BD17" s="85" t="s">
        <v>993</v>
      </c>
    </row>
    <row r="18" spans="4:56" x14ac:dyDescent="0.2">
      <c r="D18" s="85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7B18-5FAD-48E2-AED8-93DA93DA603D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1664</v>
      </c>
      <c r="C4" s="93">
        <f>SUM(DatosViolenciaGénero!C63:C69)</f>
        <v>1862</v>
      </c>
      <c r="D4" s="93">
        <f>SUM(DatosViolenciaGénero!D63:D69)</f>
        <v>502</v>
      </c>
    </row>
    <row r="5" spans="2:4" x14ac:dyDescent="0.2">
      <c r="B5" s="92" t="s">
        <v>1619</v>
      </c>
      <c r="C5" s="93">
        <f>SUM(DatosViolenciaGénero!C70:C73)</f>
        <v>165</v>
      </c>
      <c r="D5" s="93">
        <f>SUM(DatosViolenciaGénero!D70:D73)</f>
        <v>105</v>
      </c>
    </row>
    <row r="6" spans="2:4" ht="12.75" customHeight="1" x14ac:dyDescent="0.2">
      <c r="B6" s="92" t="s">
        <v>1665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1666</v>
      </c>
      <c r="C7" s="93">
        <f>SUM(DatosViolenciaGénero!C75:C77)</f>
        <v>11</v>
      </c>
      <c r="D7" s="93">
        <f>SUM(DatosViolenciaGénero!D75:D77)</f>
        <v>2</v>
      </c>
    </row>
    <row r="8" spans="2:4" ht="12.75" customHeight="1" x14ac:dyDescent="0.2">
      <c r="B8" s="92" t="s">
        <v>1667</v>
      </c>
      <c r="C8" s="93">
        <f>DatosViolenciaGénero!C81</f>
        <v>1</v>
      </c>
      <c r="D8" s="93">
        <f>DatosViolenciaGénero!D81</f>
        <v>0</v>
      </c>
    </row>
    <row r="9" spans="2:4" ht="12.75" customHeight="1" x14ac:dyDescent="0.2">
      <c r="B9" s="92" t="s">
        <v>1668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1669</v>
      </c>
      <c r="C10" s="93">
        <f>SUM(DatosViolenciaGénero!C79:C80)</f>
        <v>573</v>
      </c>
      <c r="D10" s="93">
        <f>SUM(DatosViolenciaGénero!D79:D80)</f>
        <v>239</v>
      </c>
    </row>
    <row r="14" spans="2:4" ht="12.95" customHeight="1" thickTop="1" thickBot="1" x14ac:dyDescent="0.25">
      <c r="B14" s="211" t="s">
        <v>1673</v>
      </c>
      <c r="C14" s="211"/>
    </row>
    <row r="15" spans="2:4" ht="13.5" thickTop="1" x14ac:dyDescent="0.2">
      <c r="B15" s="94" t="s">
        <v>1671</v>
      </c>
      <c r="C15" s="95">
        <f>DatosViolenciaGénero!C38</f>
        <v>161</v>
      </c>
    </row>
    <row r="16" spans="2:4" ht="13.5" thickBot="1" x14ac:dyDescent="0.25">
      <c r="B16" s="96" t="s">
        <v>1672</v>
      </c>
      <c r="C16" s="97">
        <f>DatosViolenciaGénero!C39</f>
        <v>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5380-811C-42CD-BB04-B021D9601354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1664</v>
      </c>
      <c r="C4" s="93">
        <f>SUM(DatosViolenciaDoméstica!C48:C54)</f>
        <v>236</v>
      </c>
      <c r="D4" s="93">
        <f>SUM(DatosViolenciaDoméstica!D48:D54)</f>
        <v>106</v>
      </c>
    </row>
    <row r="5" spans="2:4" x14ac:dyDescent="0.2">
      <c r="B5" s="92" t="s">
        <v>1619</v>
      </c>
      <c r="C5" s="93">
        <f>SUM(DatosViolenciaDoméstica!C55:C58)</f>
        <v>5</v>
      </c>
      <c r="D5" s="93">
        <f>SUM(DatosViolenciaDoméstica!D55:D58)</f>
        <v>9</v>
      </c>
    </row>
    <row r="6" spans="2:4" ht="12.75" customHeight="1" x14ac:dyDescent="0.2">
      <c r="B6" s="92" t="s">
        <v>1665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1666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1667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1668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1669</v>
      </c>
      <c r="C10" s="93">
        <f>SUM(DatosViolenciaDoméstica!C64:C65)</f>
        <v>20</v>
      </c>
      <c r="D10" s="93">
        <f>SUM(DatosViolenciaDoméstica!D64:D65)</f>
        <v>18</v>
      </c>
    </row>
    <row r="14" spans="2:4" ht="12.95" customHeight="1" thickTop="1" thickBot="1" x14ac:dyDescent="0.25">
      <c r="B14" s="211" t="s">
        <v>1670</v>
      </c>
      <c r="C14" s="211"/>
    </row>
    <row r="15" spans="2:4" ht="13.5" thickTop="1" x14ac:dyDescent="0.2">
      <c r="B15" s="94" t="s">
        <v>1671</v>
      </c>
      <c r="C15" s="95">
        <f>DatosViolenciaDoméstica!C33</f>
        <v>26</v>
      </c>
    </row>
    <row r="16" spans="2:4" ht="13.5" thickBot="1" x14ac:dyDescent="0.25">
      <c r="B16" s="96" t="s">
        <v>1672</v>
      </c>
      <c r="C16" s="97">
        <f>DatosViolenciaDoméstica!C34</f>
        <v>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AD2E-3FD1-432D-BC35-158EEC8F13F8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1654</v>
      </c>
      <c r="C3" s="212"/>
    </row>
    <row r="4" spans="2:3" x14ac:dyDescent="0.2">
      <c r="B4" s="86" t="s">
        <v>1655</v>
      </c>
      <c r="C4" s="87">
        <f>DatosMenores!C69</f>
        <v>247</v>
      </c>
    </row>
    <row r="5" spans="2:3" x14ac:dyDescent="0.2">
      <c r="B5" s="86" t="s">
        <v>1656</v>
      </c>
      <c r="C5" s="88">
        <f>DatosMenores!C70</f>
        <v>8</v>
      </c>
    </row>
    <row r="6" spans="2:3" x14ac:dyDescent="0.2">
      <c r="B6" s="86" t="s">
        <v>1657</v>
      </c>
      <c r="C6" s="88">
        <f>DatosMenores!C71</f>
        <v>1203</v>
      </c>
    </row>
    <row r="7" spans="2:3" ht="25.5" x14ac:dyDescent="0.2">
      <c r="B7" s="86" t="s">
        <v>1658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38</v>
      </c>
    </row>
    <row r="9" spans="2:3" ht="25.5" x14ac:dyDescent="0.2">
      <c r="B9" s="86" t="s">
        <v>1659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1660</v>
      </c>
      <c r="C11" s="88">
        <f>DatosMenores!C77</f>
        <v>14</v>
      </c>
    </row>
    <row r="12" spans="2:3" x14ac:dyDescent="0.2">
      <c r="B12" s="86" t="s">
        <v>1661</v>
      </c>
      <c r="C12" s="88">
        <f>DatosMenores!C79</f>
        <v>1</v>
      </c>
    </row>
    <row r="13" spans="2:3" ht="25.5" x14ac:dyDescent="0.2">
      <c r="B13" s="86" t="s">
        <v>1662</v>
      </c>
      <c r="C13" s="88">
        <f>DatosMenores!C72</f>
        <v>0</v>
      </c>
    </row>
    <row r="14" spans="2:3" ht="25.5" x14ac:dyDescent="0.2">
      <c r="B14" s="86" t="s">
        <v>1663</v>
      </c>
      <c r="C14" s="88">
        <f>DatosMenores!C73</f>
        <v>82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1C4E-B60D-4BBF-8031-5A9699C4E1B0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1606</v>
      </c>
    </row>
    <row r="4" spans="2:13" ht="39" thickBot="1" x14ac:dyDescent="0.25">
      <c r="B4" s="54" t="s">
        <v>325</v>
      </c>
      <c r="C4" s="55" t="s">
        <v>1607</v>
      </c>
      <c r="D4" s="55" t="s">
        <v>1608</v>
      </c>
      <c r="E4" s="55" t="s">
        <v>1609</v>
      </c>
      <c r="F4" s="55" t="s">
        <v>1610</v>
      </c>
      <c r="G4" s="55" t="s">
        <v>1611</v>
      </c>
      <c r="H4" s="55" t="s">
        <v>1612</v>
      </c>
      <c r="I4" s="55" t="s">
        <v>1613</v>
      </c>
      <c r="J4" s="55" t="s">
        <v>1614</v>
      </c>
      <c r="K4" s="55" t="s">
        <v>336</v>
      </c>
      <c r="L4" s="55" t="s">
        <v>1615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1609</v>
      </c>
      <c r="F10" s="67" t="s">
        <v>1610</v>
      </c>
      <c r="G10" s="67" t="s">
        <v>1611</v>
      </c>
      <c r="H10" s="67" t="s">
        <v>1612</v>
      </c>
      <c r="I10" s="67" t="s">
        <v>1613</v>
      </c>
      <c r="J10" s="67" t="s">
        <v>1614</v>
      </c>
      <c r="K10" s="67" t="s">
        <v>1615</v>
      </c>
      <c r="L10" s="68" t="s">
        <v>338</v>
      </c>
      <c r="M10" s="69"/>
    </row>
    <row r="11" spans="2:13" ht="13.15" customHeight="1" x14ac:dyDescent="0.2">
      <c r="B11" s="213" t="s">
        <v>1617</v>
      </c>
      <c r="C11" s="213"/>
      <c r="D11" s="70">
        <f>DatosDelitos!C5+DatosDelitos!C13-DatosDelitos!C17</f>
        <v>17065</v>
      </c>
      <c r="E11" s="71">
        <f>DatosDelitos!H5+DatosDelitos!H13-DatosDelitos!H17</f>
        <v>345</v>
      </c>
      <c r="F11" s="71">
        <f>DatosDelitos!I5+DatosDelitos!I13-DatosDelitos!I17</f>
        <v>187</v>
      </c>
      <c r="G11" s="71">
        <f>DatosDelitos!J5+DatosDelitos!J13-DatosDelitos!J17</f>
        <v>12</v>
      </c>
      <c r="H11" s="72">
        <f>DatosDelitos!K5+DatosDelitos!K13-DatosDelitos!K17</f>
        <v>7</v>
      </c>
      <c r="I11" s="72">
        <f>DatosDelitos!L5+DatosDelitos!L13-DatosDelitos!L17</f>
        <v>8</v>
      </c>
      <c r="J11" s="72">
        <f>DatosDelitos!M5+DatosDelitos!M13-DatosDelitos!M17</f>
        <v>5</v>
      </c>
      <c r="K11" s="72">
        <f>DatosDelitos!O5+DatosDelitos!O13-DatosDelitos!O17</f>
        <v>11</v>
      </c>
      <c r="L11" s="73">
        <f>DatosDelitos!P5+DatosDelitos!P13-DatosDelitos!P17</f>
        <v>508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1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15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1</v>
      </c>
    </row>
    <row r="15" spans="2:13" ht="13.15" customHeight="1" x14ac:dyDescent="0.2">
      <c r="B15" s="214" t="s">
        <v>1618</v>
      </c>
      <c r="C15" s="214"/>
      <c r="D15" s="74">
        <f>DatosDelitos!C17+DatosDelitos!C44</f>
        <v>1468</v>
      </c>
      <c r="E15" s="75">
        <f>DatosDelitos!H17+DatosDelitos!H44</f>
        <v>252</v>
      </c>
      <c r="F15" s="75">
        <f>DatosDelitos!I16+DatosDelitos!I44</f>
        <v>69</v>
      </c>
      <c r="G15" s="75">
        <f>DatosDelitos!J17+DatosDelitos!J44</f>
        <v>0</v>
      </c>
      <c r="H15" s="75">
        <f>DatosDelitos!K17+DatosDelitos!K44</f>
        <v>3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10</v>
      </c>
      <c r="L15" s="76">
        <f>DatosDelitos!P17+DatosDelitos!P44</f>
        <v>467</v>
      </c>
    </row>
    <row r="16" spans="2:13" ht="13.15" customHeight="1" x14ac:dyDescent="0.2">
      <c r="B16" s="214" t="s">
        <v>1619</v>
      </c>
      <c r="C16" s="214"/>
      <c r="D16" s="74">
        <f>DatosDelitos!C30</f>
        <v>1050</v>
      </c>
      <c r="E16" s="75">
        <f>DatosDelitos!H30</f>
        <v>117</v>
      </c>
      <c r="F16" s="75">
        <f>DatosDelitos!I30</f>
        <v>105</v>
      </c>
      <c r="G16" s="75">
        <f>DatosDelitos!J30</f>
        <v>2</v>
      </c>
      <c r="H16" s="75">
        <f>DatosDelitos!K30</f>
        <v>0</v>
      </c>
      <c r="I16" s="75">
        <f>DatosDelitos!L30</f>
        <v>0</v>
      </c>
      <c r="J16" s="75">
        <f>DatosDelitos!M30</f>
        <v>0</v>
      </c>
      <c r="K16" s="75">
        <f>DatosDelitos!O30</f>
        <v>2</v>
      </c>
      <c r="L16" s="76">
        <f>DatosDelitos!P30</f>
        <v>326</v>
      </c>
    </row>
    <row r="17" spans="2:12" ht="13.15" customHeight="1" x14ac:dyDescent="0.2">
      <c r="B17" s="215" t="s">
        <v>1620</v>
      </c>
      <c r="C17" s="215"/>
      <c r="D17" s="74">
        <f>DatosDelitos!C42-DatosDelitos!C44</f>
        <v>4</v>
      </c>
      <c r="E17" s="75">
        <f>DatosDelitos!H42-DatosDelitos!H44</f>
        <v>6</v>
      </c>
      <c r="F17" s="75">
        <f>DatosDelitos!I42-DatosDelitos!I44</f>
        <v>2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2</v>
      </c>
    </row>
    <row r="18" spans="2:12" ht="13.15" customHeight="1" x14ac:dyDescent="0.2">
      <c r="B18" s="214" t="s">
        <v>1621</v>
      </c>
      <c r="C18" s="214"/>
      <c r="D18" s="74">
        <f>DatosDelitos!C50</f>
        <v>338</v>
      </c>
      <c r="E18" s="75">
        <f>DatosDelitos!H50</f>
        <v>54</v>
      </c>
      <c r="F18" s="75">
        <f>DatosDelitos!I50</f>
        <v>39</v>
      </c>
      <c r="G18" s="75">
        <f>DatosDelitos!J50</f>
        <v>31</v>
      </c>
      <c r="H18" s="75">
        <f>DatosDelitos!K50</f>
        <v>26</v>
      </c>
      <c r="I18" s="75">
        <f>DatosDelitos!L50</f>
        <v>0</v>
      </c>
      <c r="J18" s="75">
        <f>DatosDelitos!M50</f>
        <v>0</v>
      </c>
      <c r="K18" s="75">
        <f>DatosDelitos!O50</f>
        <v>9</v>
      </c>
      <c r="L18" s="76">
        <f>DatosDelitos!P50</f>
        <v>51</v>
      </c>
    </row>
    <row r="19" spans="2:12" ht="13.15" customHeight="1" x14ac:dyDescent="0.2">
      <c r="B19" s="214" t="s">
        <v>1622</v>
      </c>
      <c r="C19" s="214"/>
      <c r="D19" s="74">
        <f>DatosDelitos!C72</f>
        <v>3</v>
      </c>
      <c r="E19" s="75">
        <f>DatosDelitos!H72</f>
        <v>0</v>
      </c>
      <c r="F19" s="75">
        <f>DatosDelitos!I72</f>
        <v>0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1</v>
      </c>
      <c r="K19" s="75">
        <f>DatosDelitos!O72</f>
        <v>0</v>
      </c>
      <c r="L19" s="76">
        <f>DatosDelitos!P72</f>
        <v>0</v>
      </c>
    </row>
    <row r="20" spans="2:12" ht="27" customHeight="1" x14ac:dyDescent="0.2">
      <c r="B20" s="214" t="s">
        <v>1623</v>
      </c>
      <c r="C20" s="214"/>
      <c r="D20" s="74">
        <f>DatosDelitos!C74</f>
        <v>58</v>
      </c>
      <c r="E20" s="75">
        <f>DatosDelitos!H74</f>
        <v>11</v>
      </c>
      <c r="F20" s="75">
        <f>DatosDelitos!I74</f>
        <v>5</v>
      </c>
      <c r="G20" s="75">
        <f>DatosDelitos!J74</f>
        <v>0</v>
      </c>
      <c r="H20" s="75">
        <f>DatosDelitos!K74</f>
        <v>0</v>
      </c>
      <c r="I20" s="75">
        <f>DatosDelitos!L74</f>
        <v>2</v>
      </c>
      <c r="J20" s="75">
        <f>DatosDelitos!M74</f>
        <v>0</v>
      </c>
      <c r="K20" s="75">
        <f>DatosDelitos!O74</f>
        <v>0</v>
      </c>
      <c r="L20" s="76">
        <f>DatosDelitos!P74</f>
        <v>5</v>
      </c>
    </row>
    <row r="21" spans="2:12" ht="13.15" customHeight="1" x14ac:dyDescent="0.2">
      <c r="B21" s="215" t="s">
        <v>1624</v>
      </c>
      <c r="C21" s="215"/>
      <c r="D21" s="74">
        <f>DatosDelitos!C82</f>
        <v>107</v>
      </c>
      <c r="E21" s="75">
        <f>DatosDelitos!H82</f>
        <v>10</v>
      </c>
      <c r="F21" s="75">
        <f>DatosDelitos!I82</f>
        <v>8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29</v>
      </c>
    </row>
    <row r="22" spans="2:12" ht="13.15" customHeight="1" x14ac:dyDescent="0.2">
      <c r="B22" s="214" t="s">
        <v>1625</v>
      </c>
      <c r="C22" s="214"/>
      <c r="D22" s="74">
        <f>DatosDelitos!C85</f>
        <v>499</v>
      </c>
      <c r="E22" s="75">
        <f>DatosDelitos!H85</f>
        <v>311</v>
      </c>
      <c r="F22" s="75">
        <f>DatosDelitos!I85</f>
        <v>252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1</v>
      </c>
      <c r="L22" s="76">
        <f>DatosDelitos!P85</f>
        <v>113</v>
      </c>
    </row>
    <row r="23" spans="2:12" ht="13.15" customHeight="1" x14ac:dyDescent="0.2">
      <c r="B23" s="214" t="s">
        <v>995</v>
      </c>
      <c r="C23" s="214"/>
      <c r="D23" s="74">
        <f>DatosDelitos!C97</f>
        <v>5082</v>
      </c>
      <c r="E23" s="75">
        <f>DatosDelitos!H97</f>
        <v>1417</v>
      </c>
      <c r="F23" s="75">
        <f>DatosDelitos!I97</f>
        <v>1373</v>
      </c>
      <c r="G23" s="75">
        <f>DatosDelitos!J97</f>
        <v>0</v>
      </c>
      <c r="H23" s="75">
        <f>DatosDelitos!K97</f>
        <v>1</v>
      </c>
      <c r="I23" s="75">
        <f>DatosDelitos!L97</f>
        <v>0</v>
      </c>
      <c r="J23" s="75">
        <f>DatosDelitos!M97</f>
        <v>1</v>
      </c>
      <c r="K23" s="75">
        <f>DatosDelitos!O97</f>
        <v>51</v>
      </c>
      <c r="L23" s="76">
        <f>DatosDelitos!P97</f>
        <v>1103</v>
      </c>
    </row>
    <row r="24" spans="2:12" ht="27" customHeight="1" x14ac:dyDescent="0.2">
      <c r="B24" s="214" t="s">
        <v>1626</v>
      </c>
      <c r="C24" s="214"/>
      <c r="D24" s="74">
        <f>DatosDelitos!C131</f>
        <v>23</v>
      </c>
      <c r="E24" s="75">
        <f>DatosDelitos!H131</f>
        <v>16</v>
      </c>
      <c r="F24" s="75">
        <f>DatosDelitos!I131</f>
        <v>19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16</v>
      </c>
    </row>
    <row r="25" spans="2:12" ht="13.15" customHeight="1" x14ac:dyDescent="0.2">
      <c r="B25" s="214" t="s">
        <v>1627</v>
      </c>
      <c r="C25" s="214"/>
      <c r="D25" s="74">
        <f>DatosDelitos!C137</f>
        <v>11</v>
      </c>
      <c r="E25" s="75">
        <f>DatosDelitos!H137</f>
        <v>4</v>
      </c>
      <c r="F25" s="75">
        <f>DatosDelitos!I137</f>
        <v>3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7</v>
      </c>
    </row>
    <row r="26" spans="2:12" ht="13.15" customHeight="1" x14ac:dyDescent="0.2">
      <c r="B26" s="215" t="s">
        <v>1628</v>
      </c>
      <c r="C26" s="215"/>
      <c r="D26" s="74">
        <f>DatosDelitos!C144</f>
        <v>152</v>
      </c>
      <c r="E26" s="75">
        <f>DatosDelitos!H144</f>
        <v>0</v>
      </c>
      <c r="F26" s="75">
        <f>DatosDelitos!I144</f>
        <v>1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1</v>
      </c>
      <c r="L26" s="76">
        <f>DatosDelitos!P144</f>
        <v>4</v>
      </c>
    </row>
    <row r="27" spans="2:12" ht="38.25" customHeight="1" x14ac:dyDescent="0.2">
      <c r="B27" s="214" t="s">
        <v>1629</v>
      </c>
      <c r="C27" s="214"/>
      <c r="D27" s="74">
        <f>DatosDelitos!C147</f>
        <v>107</v>
      </c>
      <c r="E27" s="75">
        <f>DatosDelitos!H147</f>
        <v>75</v>
      </c>
      <c r="F27" s="75">
        <f>DatosDelitos!I147</f>
        <v>44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27</v>
      </c>
    </row>
    <row r="28" spans="2:12" ht="13.15" customHeight="1" x14ac:dyDescent="0.2">
      <c r="B28" s="214" t="s">
        <v>1630</v>
      </c>
      <c r="C28" s="214"/>
      <c r="D28" s="74">
        <f>DatosDelitos!C156+SUM(DatosDelitos!C167:C172)</f>
        <v>116</v>
      </c>
      <c r="E28" s="75">
        <f>DatosDelitos!H156+SUM(DatosDelitos!H167:H172)</f>
        <v>25</v>
      </c>
      <c r="F28" s="75">
        <f>DatosDelitos!I156+SUM(DatosDelitos!I167:I172)</f>
        <v>15</v>
      </c>
      <c r="G28" s="75">
        <f>DatosDelitos!J156+SUM(DatosDelitos!J167:J172)</f>
        <v>0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0</v>
      </c>
      <c r="L28" s="75">
        <f>DatosDelitos!P156+SUM(DatosDelitos!P167:Q172)</f>
        <v>4</v>
      </c>
    </row>
    <row r="29" spans="2:12" ht="13.15" customHeight="1" x14ac:dyDescent="0.2">
      <c r="B29" s="214" t="s">
        <v>1631</v>
      </c>
      <c r="C29" s="214"/>
      <c r="D29" s="74">
        <f>SUM(DatosDelitos!C173:C177)</f>
        <v>941</v>
      </c>
      <c r="E29" s="75">
        <f>SUM(DatosDelitos!H173:H177)</f>
        <v>612</v>
      </c>
      <c r="F29" s="75">
        <f>SUM(DatosDelitos!I173:I177)</f>
        <v>598</v>
      </c>
      <c r="G29" s="75">
        <f>SUM(DatosDelitos!J173:J177)</f>
        <v>6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64</v>
      </c>
      <c r="L29" s="75">
        <f>SUM(DatosDelitos!P173:P177)</f>
        <v>493</v>
      </c>
    </row>
    <row r="30" spans="2:12" ht="13.15" customHeight="1" x14ac:dyDescent="0.2">
      <c r="B30" s="214" t="s">
        <v>1632</v>
      </c>
      <c r="C30" s="214"/>
      <c r="D30" s="74">
        <f>DatosDelitos!C178</f>
        <v>491</v>
      </c>
      <c r="E30" s="75">
        <f>DatosDelitos!H178</f>
        <v>344</v>
      </c>
      <c r="F30" s="75">
        <f>DatosDelitos!I178</f>
        <v>318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1</v>
      </c>
      <c r="L30" s="75">
        <f>DatosDelitos!P178</f>
        <v>1713</v>
      </c>
    </row>
    <row r="31" spans="2:12" ht="13.15" customHeight="1" x14ac:dyDescent="0.2">
      <c r="B31" s="214" t="s">
        <v>1633</v>
      </c>
      <c r="C31" s="214"/>
      <c r="D31" s="74">
        <f>DatosDelitos!C186</f>
        <v>239</v>
      </c>
      <c r="E31" s="75">
        <f>DatosDelitos!H186</f>
        <v>107</v>
      </c>
      <c r="F31" s="75">
        <f>DatosDelitos!I186</f>
        <v>82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93</v>
      </c>
    </row>
    <row r="32" spans="2:12" ht="13.15" customHeight="1" x14ac:dyDescent="0.2">
      <c r="B32" s="214" t="s">
        <v>1634</v>
      </c>
      <c r="C32" s="214"/>
      <c r="D32" s="74">
        <f>DatosDelitos!C201</f>
        <v>96</v>
      </c>
      <c r="E32" s="75">
        <f>DatosDelitos!H201</f>
        <v>34</v>
      </c>
      <c r="F32" s="75">
        <f>DatosDelitos!I201</f>
        <v>17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5">
        <f>DatosDelitos!P201</f>
        <v>44</v>
      </c>
    </row>
    <row r="33" spans="2:13" ht="13.15" customHeight="1" x14ac:dyDescent="0.2">
      <c r="B33" s="214" t="s">
        <v>1635</v>
      </c>
      <c r="C33" s="214"/>
      <c r="D33" s="74">
        <f>DatosDelitos!C223</f>
        <v>1734</v>
      </c>
      <c r="E33" s="75">
        <f>DatosDelitos!H223</f>
        <v>337</v>
      </c>
      <c r="F33" s="75">
        <f>DatosDelitos!I223</f>
        <v>302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0</v>
      </c>
      <c r="K33" s="75">
        <f>DatosDelitos!O223</f>
        <v>4</v>
      </c>
      <c r="L33" s="75">
        <f>DatosDelitos!P223</f>
        <v>416</v>
      </c>
    </row>
    <row r="34" spans="2:13" ht="13.15" customHeight="1" x14ac:dyDescent="0.2">
      <c r="B34" s="214" t="s">
        <v>1636</v>
      </c>
      <c r="C34" s="214"/>
      <c r="D34" s="74">
        <f>DatosDelitos!C244</f>
        <v>3</v>
      </c>
      <c r="E34" s="75">
        <f>DatosDelitos!H244</f>
        <v>2</v>
      </c>
      <c r="F34" s="75">
        <f>DatosDelitos!I244</f>
        <v>1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2</v>
      </c>
    </row>
    <row r="35" spans="2:13" ht="13.15" customHeight="1" x14ac:dyDescent="0.2">
      <c r="B35" s="214" t="s">
        <v>1637</v>
      </c>
      <c r="C35" s="214"/>
      <c r="D35" s="74">
        <f>DatosDelitos!C271</f>
        <v>196</v>
      </c>
      <c r="E35" s="75">
        <f>DatosDelitos!H271</f>
        <v>156</v>
      </c>
      <c r="F35" s="75">
        <f>DatosDelitos!I271</f>
        <v>150</v>
      </c>
      <c r="G35" s="75">
        <f>DatosDelitos!J271</f>
        <v>1</v>
      </c>
      <c r="H35" s="75">
        <f>DatosDelitos!K271</f>
        <v>10</v>
      </c>
      <c r="I35" s="75">
        <f>DatosDelitos!L271</f>
        <v>0</v>
      </c>
      <c r="J35" s="75">
        <f>DatosDelitos!M271</f>
        <v>0</v>
      </c>
      <c r="K35" s="75">
        <f>DatosDelitos!O271</f>
        <v>5</v>
      </c>
      <c r="L35" s="75">
        <f>DatosDelitos!P271</f>
        <v>327</v>
      </c>
    </row>
    <row r="36" spans="2:13" ht="38.25" customHeight="1" x14ac:dyDescent="0.2">
      <c r="B36" s="214" t="s">
        <v>1638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1639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1640</v>
      </c>
      <c r="C38" s="214"/>
      <c r="D38" s="74">
        <f>DatosDelitos!C312+DatosDelitos!C318+DatosDelitos!C320</f>
        <v>7</v>
      </c>
      <c r="E38" s="75">
        <f>DatosDelitos!H312+DatosDelitos!H318+DatosDelitos!H320</f>
        <v>3</v>
      </c>
      <c r="F38" s="75">
        <f>DatosDelitos!I312+DatosDelitos!I318+DatosDelitos!I320</f>
        <v>2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0</v>
      </c>
    </row>
    <row r="39" spans="2:13" ht="13.15" customHeight="1" x14ac:dyDescent="0.2">
      <c r="B39" s="214" t="s">
        <v>1641</v>
      </c>
      <c r="C39" s="214"/>
      <c r="D39" s="74">
        <f>DatosDelitos!C323</f>
        <v>7042</v>
      </c>
      <c r="E39" s="75">
        <f>DatosDelitos!H323</f>
        <v>0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6</v>
      </c>
    </row>
    <row r="40" spans="2:13" ht="13.15" customHeight="1" x14ac:dyDescent="0.2">
      <c r="B40" s="214" t="s">
        <v>1642</v>
      </c>
      <c r="C40" s="214"/>
      <c r="D40" s="74">
        <f>DatosDelitos!C325</f>
        <v>3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7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2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1643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36852</v>
      </c>
      <c r="E43" s="77">
        <f t="shared" ref="E43:L43" si="0">SUM(E11:E42)</f>
        <v>4238</v>
      </c>
      <c r="F43" s="77">
        <f t="shared" si="0"/>
        <v>3593</v>
      </c>
      <c r="G43" s="77">
        <f t="shared" si="0"/>
        <v>52</v>
      </c>
      <c r="H43" s="77">
        <f t="shared" si="0"/>
        <v>47</v>
      </c>
      <c r="I43" s="77">
        <f t="shared" si="0"/>
        <v>10</v>
      </c>
      <c r="J43" s="77">
        <f t="shared" si="0"/>
        <v>7</v>
      </c>
      <c r="K43" s="77">
        <f t="shared" si="0"/>
        <v>166</v>
      </c>
      <c r="L43" s="77">
        <f t="shared" si="0"/>
        <v>5757</v>
      </c>
    </row>
    <row r="46" spans="2:13" ht="15.75" x14ac:dyDescent="0.25">
      <c r="B46" s="78" t="s">
        <v>1644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1607</v>
      </c>
      <c r="E48" s="56" t="s">
        <v>1608</v>
      </c>
    </row>
    <row r="49" spans="2:5" ht="13.15" customHeight="1" x14ac:dyDescent="0.25">
      <c r="B49" s="216" t="s">
        <v>1645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1646</v>
      </c>
      <c r="C50" s="216"/>
      <c r="D50" s="80">
        <f>DatosDelitos!F13-DatosDelitos!F17</f>
        <v>117</v>
      </c>
      <c r="E50" s="80">
        <f>DatosDelitos!G13-DatosDelitos!G17</f>
        <v>172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1618</v>
      </c>
      <c r="C54" s="216"/>
      <c r="D54" s="80">
        <f>DatosDelitos!F17+DatosDelitos!F44</f>
        <v>1086</v>
      </c>
      <c r="E54" s="80">
        <f>DatosDelitos!G17+DatosDelitos!G44</f>
        <v>562</v>
      </c>
    </row>
    <row r="55" spans="2:5" ht="13.15" customHeight="1" x14ac:dyDescent="0.25">
      <c r="B55" s="216" t="s">
        <v>1619</v>
      </c>
      <c r="C55" s="216"/>
      <c r="D55" s="80">
        <f>DatosDelitos!F30</f>
        <v>183</v>
      </c>
      <c r="E55" s="80">
        <f>DatosDelitos!G30</f>
        <v>202</v>
      </c>
    </row>
    <row r="56" spans="2:5" ht="13.15" customHeight="1" x14ac:dyDescent="0.25">
      <c r="B56" s="216" t="s">
        <v>1620</v>
      </c>
      <c r="C56" s="216"/>
      <c r="D56" s="80">
        <f>DatosDelitos!F42-DatosDelitos!F44</f>
        <v>1</v>
      </c>
      <c r="E56" s="80">
        <f>DatosDelitos!G42-DatosDelitos!G44</f>
        <v>0</v>
      </c>
    </row>
    <row r="57" spans="2:5" ht="13.15" customHeight="1" x14ac:dyDescent="0.25">
      <c r="B57" s="216" t="s">
        <v>1621</v>
      </c>
      <c r="C57" s="216"/>
      <c r="D57" s="80">
        <f>DatosDelitos!F50</f>
        <v>15</v>
      </c>
      <c r="E57" s="80">
        <f>DatosDelitos!G50</f>
        <v>11</v>
      </c>
    </row>
    <row r="58" spans="2:5" ht="13.15" customHeight="1" x14ac:dyDescent="0.25">
      <c r="B58" s="216" t="s">
        <v>1622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1647</v>
      </c>
      <c r="C59" s="216"/>
      <c r="D59" s="80">
        <f>DatosDelitos!F74</f>
        <v>4</v>
      </c>
      <c r="E59" s="80">
        <f>DatosDelitos!G74</f>
        <v>0</v>
      </c>
    </row>
    <row r="60" spans="2:5" ht="13.15" customHeight="1" x14ac:dyDescent="0.25">
      <c r="B60" s="216" t="s">
        <v>1624</v>
      </c>
      <c r="C60" s="216"/>
      <c r="D60" s="80">
        <f>DatosDelitos!F82</f>
        <v>115</v>
      </c>
      <c r="E60" s="80">
        <f>DatosDelitos!G82</f>
        <v>121</v>
      </c>
    </row>
    <row r="61" spans="2:5" ht="13.15" customHeight="1" x14ac:dyDescent="0.25">
      <c r="B61" s="216" t="s">
        <v>1625</v>
      </c>
      <c r="C61" s="216"/>
      <c r="D61" s="80">
        <f>DatosDelitos!F85</f>
        <v>7</v>
      </c>
      <c r="E61" s="80">
        <f>DatosDelitos!G85</f>
        <v>3</v>
      </c>
    </row>
    <row r="62" spans="2:5" ht="13.15" customHeight="1" x14ac:dyDescent="0.25">
      <c r="B62" s="216" t="s">
        <v>995</v>
      </c>
      <c r="C62" s="216"/>
      <c r="D62" s="80">
        <f>DatosDelitos!F97</f>
        <v>253</v>
      </c>
      <c r="E62" s="80">
        <f>DatosDelitos!G97</f>
        <v>163</v>
      </c>
    </row>
    <row r="63" spans="2:5" ht="27" customHeight="1" x14ac:dyDescent="0.25">
      <c r="B63" s="216" t="s">
        <v>1648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1627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1628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1629</v>
      </c>
      <c r="C66" s="216"/>
      <c r="D66" s="80">
        <f>DatosDelitos!F147</f>
        <v>4</v>
      </c>
      <c r="E66" s="80">
        <f>DatosDelitos!G147</f>
        <v>4</v>
      </c>
    </row>
    <row r="67" spans="2:5" ht="13.15" customHeight="1" x14ac:dyDescent="0.25">
      <c r="B67" s="216" t="s">
        <v>1630</v>
      </c>
      <c r="C67" s="216"/>
      <c r="D67" s="80">
        <f>DatosDelitos!F156+SUM(DatosDelitos!F167:G172)</f>
        <v>1</v>
      </c>
      <c r="E67" s="80">
        <f>DatosDelitos!G156+SUM(DatosDelitos!G167:H172)</f>
        <v>2</v>
      </c>
    </row>
    <row r="68" spans="2:5" ht="13.15" customHeight="1" x14ac:dyDescent="0.25">
      <c r="B68" s="216" t="s">
        <v>1631</v>
      </c>
      <c r="C68" s="216"/>
      <c r="D68" s="80">
        <f>SUM(DatosDelitos!F173:G177)</f>
        <v>108</v>
      </c>
      <c r="E68" s="80">
        <f>SUM(DatosDelitos!G173:H177)</f>
        <v>659</v>
      </c>
    </row>
    <row r="69" spans="2:5" ht="13.15" customHeight="1" x14ac:dyDescent="0.25">
      <c r="B69" s="216" t="s">
        <v>1632</v>
      </c>
      <c r="C69" s="216"/>
      <c r="D69" s="80">
        <f>DatosDelitos!F178</f>
        <v>1551</v>
      </c>
      <c r="E69" s="80">
        <f>DatosDelitos!G178</f>
        <v>1246</v>
      </c>
    </row>
    <row r="70" spans="2:5" ht="13.15" customHeight="1" x14ac:dyDescent="0.25">
      <c r="B70" s="216" t="s">
        <v>1633</v>
      </c>
      <c r="C70" s="216"/>
      <c r="D70" s="80">
        <f>DatosDelitos!F186</f>
        <v>20</v>
      </c>
      <c r="E70" s="80">
        <f>DatosDelitos!G186</f>
        <v>14</v>
      </c>
    </row>
    <row r="71" spans="2:5" ht="13.15" customHeight="1" x14ac:dyDescent="0.25">
      <c r="B71" s="216" t="s">
        <v>1634</v>
      </c>
      <c r="C71" s="216"/>
      <c r="D71" s="80">
        <f>DatosDelitos!F201</f>
        <v>23</v>
      </c>
      <c r="E71" s="80">
        <f>DatosDelitos!G201</f>
        <v>18</v>
      </c>
    </row>
    <row r="72" spans="2:5" ht="13.15" customHeight="1" x14ac:dyDescent="0.25">
      <c r="B72" s="216" t="s">
        <v>1635</v>
      </c>
      <c r="C72" s="216"/>
      <c r="D72" s="80">
        <f>DatosDelitos!F223</f>
        <v>382</v>
      </c>
      <c r="E72" s="80">
        <f>DatosDelitos!G223</f>
        <v>328</v>
      </c>
    </row>
    <row r="73" spans="2:5" ht="13.15" customHeight="1" x14ac:dyDescent="0.25">
      <c r="B73" s="216" t="s">
        <v>1636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1637</v>
      </c>
      <c r="C74" s="216"/>
      <c r="D74" s="80">
        <f>DatosDelitos!F271</f>
        <v>211</v>
      </c>
      <c r="E74" s="80">
        <f>DatosDelitos!G271</f>
        <v>172</v>
      </c>
    </row>
    <row r="75" spans="2:5" ht="38.25" customHeight="1" x14ac:dyDescent="0.25">
      <c r="B75" s="216" t="s">
        <v>1638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1639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1640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1641</v>
      </c>
      <c r="C78" s="216"/>
      <c r="D78" s="80">
        <f>DatosDelitos!F323</f>
        <v>79</v>
      </c>
      <c r="E78" s="80">
        <f>DatosDelitos!G323</f>
        <v>0</v>
      </c>
    </row>
    <row r="79" spans="2:5" ht="15" customHeight="1" x14ac:dyDescent="0.25">
      <c r="B79" s="218" t="s">
        <v>1642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1643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1649</v>
      </c>
      <c r="C82" s="218"/>
      <c r="D82" s="80">
        <f>SUM(D49:D81)</f>
        <v>4160</v>
      </c>
      <c r="E82" s="80">
        <f>SUM(E49:E81)</f>
        <v>3677</v>
      </c>
    </row>
    <row r="84" spans="2:13" s="83" customFormat="1" ht="15.75" x14ac:dyDescent="0.25">
      <c r="B84" s="81" t="s">
        <v>1650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1617</v>
      </c>
      <c r="C87" s="216"/>
      <c r="D87" s="80">
        <f>DatosDelitos!N5+DatosDelitos!N13-DatosDelitos!N17</f>
        <v>36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1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1651</v>
      </c>
      <c r="C91" s="216"/>
      <c r="D91" s="80">
        <f>SUM(DatosDelitos!N17,DatosDelitos!N44)</f>
        <v>25</v>
      </c>
    </row>
    <row r="92" spans="2:13" ht="13.15" customHeight="1" x14ac:dyDescent="0.25">
      <c r="B92" s="216" t="s">
        <v>1619</v>
      </c>
      <c r="C92" s="216"/>
      <c r="D92" s="80">
        <f>DatosDelitos!N30</f>
        <v>7</v>
      </c>
    </row>
    <row r="93" spans="2:13" ht="13.15" customHeight="1" x14ac:dyDescent="0.25">
      <c r="B93" s="216" t="s">
        <v>1620</v>
      </c>
      <c r="C93" s="216"/>
      <c r="D93" s="80">
        <f>DatosDelitos!N42-DatosDelitos!N44</f>
        <v>0</v>
      </c>
    </row>
    <row r="94" spans="2:13" ht="13.15" customHeight="1" x14ac:dyDescent="0.25">
      <c r="B94" s="216" t="s">
        <v>1621</v>
      </c>
      <c r="C94" s="216"/>
      <c r="D94" s="80">
        <f>DatosDelitos!N50</f>
        <v>4</v>
      </c>
    </row>
    <row r="95" spans="2:13" ht="13.15" customHeight="1" x14ac:dyDescent="0.25">
      <c r="B95" s="216" t="s">
        <v>1622</v>
      </c>
      <c r="C95" s="216"/>
      <c r="D95" s="80">
        <f>DatosDelitos!N72</f>
        <v>0</v>
      </c>
    </row>
    <row r="96" spans="2:13" ht="27" customHeight="1" x14ac:dyDescent="0.25">
      <c r="B96" s="216" t="s">
        <v>1647</v>
      </c>
      <c r="C96" s="216"/>
      <c r="D96" s="80">
        <f>DatosDelitos!N74</f>
        <v>0</v>
      </c>
    </row>
    <row r="97" spans="2:4" ht="13.15" customHeight="1" x14ac:dyDescent="0.25">
      <c r="B97" s="216" t="s">
        <v>1624</v>
      </c>
      <c r="C97" s="216"/>
      <c r="D97" s="80">
        <f>DatosDelitos!N82</f>
        <v>3</v>
      </c>
    </row>
    <row r="98" spans="2:4" ht="13.15" customHeight="1" x14ac:dyDescent="0.25">
      <c r="B98" s="216" t="s">
        <v>1625</v>
      </c>
      <c r="C98" s="216"/>
      <c r="D98" s="80">
        <f>DatosDelitos!N85</f>
        <v>3</v>
      </c>
    </row>
    <row r="99" spans="2:4" ht="13.15" customHeight="1" x14ac:dyDescent="0.25">
      <c r="B99" s="216" t="s">
        <v>995</v>
      </c>
      <c r="C99" s="216"/>
      <c r="D99" s="80">
        <f>DatosDelitos!N97</f>
        <v>28</v>
      </c>
    </row>
    <row r="100" spans="2:4" ht="27" customHeight="1" x14ac:dyDescent="0.25">
      <c r="B100" s="216" t="s">
        <v>1648</v>
      </c>
      <c r="C100" s="216"/>
      <c r="D100" s="80">
        <f>DatosDelitos!N131</f>
        <v>13</v>
      </c>
    </row>
    <row r="101" spans="2:4" ht="13.15" customHeight="1" x14ac:dyDescent="0.25">
      <c r="B101" s="216" t="s">
        <v>1627</v>
      </c>
      <c r="C101" s="216"/>
      <c r="D101" s="80">
        <f>DatosDelitos!N137</f>
        <v>8</v>
      </c>
    </row>
    <row r="102" spans="2:4" ht="13.15" customHeight="1" x14ac:dyDescent="0.25">
      <c r="B102" s="216" t="s">
        <v>1628</v>
      </c>
      <c r="C102" s="216"/>
      <c r="D102" s="80">
        <f>DatosDelitos!N144</f>
        <v>0</v>
      </c>
    </row>
    <row r="103" spans="2:4" ht="13.15" customHeight="1" x14ac:dyDescent="0.25">
      <c r="B103" s="216" t="s">
        <v>1652</v>
      </c>
      <c r="C103" s="216"/>
      <c r="D103" s="80">
        <f>DatosDelitos!N148</f>
        <v>33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5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20</v>
      </c>
    </row>
    <row r="106" spans="2:4" ht="13.15" customHeight="1" x14ac:dyDescent="0.25">
      <c r="B106" s="216" t="s">
        <v>1630</v>
      </c>
      <c r="C106" s="216"/>
      <c r="D106" s="80">
        <f>SUM(SUM(DatosDelitos!N157:N160),SUM(DatosDelitos!N167:N172))</f>
        <v>0</v>
      </c>
    </row>
    <row r="107" spans="2:4" ht="13.15" customHeight="1" x14ac:dyDescent="0.25">
      <c r="B107" s="216" t="s">
        <v>1653</v>
      </c>
      <c r="C107" s="216"/>
      <c r="D107" s="80">
        <f>SUM(DatosDelitos!N161:N165)</f>
        <v>1</v>
      </c>
    </row>
    <row r="108" spans="2:4" ht="13.15" customHeight="1" x14ac:dyDescent="0.25">
      <c r="B108" s="216" t="s">
        <v>1631</v>
      </c>
      <c r="C108" s="216"/>
      <c r="D108" s="80">
        <f>SUM(DatosDelitos!N173:N177)</f>
        <v>2</v>
      </c>
    </row>
    <row r="109" spans="2:4" ht="13.15" customHeight="1" x14ac:dyDescent="0.25">
      <c r="B109" s="216" t="s">
        <v>1632</v>
      </c>
      <c r="C109" s="216"/>
      <c r="D109" s="80">
        <f>DatosDelitos!N178</f>
        <v>5</v>
      </c>
    </row>
    <row r="110" spans="2:4" ht="13.15" customHeight="1" x14ac:dyDescent="0.25">
      <c r="B110" s="216" t="s">
        <v>1633</v>
      </c>
      <c r="C110" s="216"/>
      <c r="D110" s="80">
        <f>DatosDelitos!N186</f>
        <v>23</v>
      </c>
    </row>
    <row r="111" spans="2:4" ht="13.15" customHeight="1" x14ac:dyDescent="0.25">
      <c r="B111" s="216" t="s">
        <v>1634</v>
      </c>
      <c r="C111" s="216"/>
      <c r="D111" s="80">
        <f>DatosDelitos!N201</f>
        <v>41</v>
      </c>
    </row>
    <row r="112" spans="2:4" ht="13.15" customHeight="1" x14ac:dyDescent="0.25">
      <c r="B112" s="216" t="s">
        <v>1635</v>
      </c>
      <c r="C112" s="216"/>
      <c r="D112" s="80">
        <f>DatosDelitos!N223</f>
        <v>3</v>
      </c>
    </row>
    <row r="113" spans="2:4" ht="13.15" customHeight="1" x14ac:dyDescent="0.25">
      <c r="B113" s="216" t="s">
        <v>1636</v>
      </c>
      <c r="C113" s="216"/>
      <c r="D113" s="80">
        <f>DatosDelitos!N244</f>
        <v>1</v>
      </c>
    </row>
    <row r="114" spans="2:4" ht="13.15" customHeight="1" x14ac:dyDescent="0.25">
      <c r="B114" s="216" t="s">
        <v>1637</v>
      </c>
      <c r="C114" s="216"/>
      <c r="D114" s="80">
        <f>DatosDelitos!N271</f>
        <v>1</v>
      </c>
    </row>
    <row r="115" spans="2:4" ht="38.25" customHeight="1" x14ac:dyDescent="0.25">
      <c r="B115" s="216" t="s">
        <v>1638</v>
      </c>
      <c r="C115" s="216"/>
      <c r="D115" s="80">
        <f>DatosDelitos!N301</f>
        <v>0</v>
      </c>
    </row>
    <row r="116" spans="2:4" ht="13.15" customHeight="1" x14ac:dyDescent="0.25">
      <c r="B116" s="216" t="s">
        <v>1639</v>
      </c>
      <c r="C116" s="216"/>
      <c r="D116" s="80">
        <f>DatosDelitos!N305</f>
        <v>0</v>
      </c>
    </row>
    <row r="117" spans="2:4" ht="13.15" customHeight="1" x14ac:dyDescent="0.25">
      <c r="B117" s="216" t="s">
        <v>1640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1641</v>
      </c>
      <c r="C119" s="216"/>
      <c r="D119" s="80">
        <f>DatosDelitos!N323</f>
        <v>6</v>
      </c>
    </row>
    <row r="120" spans="2:4" ht="12.75" customHeight="1" x14ac:dyDescent="0.25">
      <c r="B120" s="218" t="s">
        <v>1642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1643</v>
      </c>
      <c r="C122" s="218"/>
      <c r="D122" s="80">
        <f>DatosDelitos!N339</f>
        <v>0</v>
      </c>
    </row>
    <row r="123" spans="2:4" ht="15" customHeight="1" x14ac:dyDescent="0.25">
      <c r="B123" s="216" t="s">
        <v>1649</v>
      </c>
      <c r="C123" s="216"/>
      <c r="D123" s="80">
        <f>SUM(D87:D122)</f>
        <v>269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1" t="s">
        <v>339</v>
      </c>
      <c r="B5" s="182"/>
      <c r="C5" s="26">
        <v>44</v>
      </c>
      <c r="D5" s="26">
        <v>49</v>
      </c>
      <c r="E5" s="27">
        <v>-0.102040816326531</v>
      </c>
      <c r="F5" s="26">
        <v>0</v>
      </c>
      <c r="G5" s="26">
        <v>0</v>
      </c>
      <c r="H5" s="26">
        <v>5</v>
      </c>
      <c r="I5" s="26">
        <v>4</v>
      </c>
      <c r="J5" s="26">
        <v>9</v>
      </c>
      <c r="K5" s="26">
        <v>7</v>
      </c>
      <c r="L5" s="26">
        <v>6</v>
      </c>
      <c r="M5" s="26">
        <v>5</v>
      </c>
      <c r="N5" s="26">
        <v>5</v>
      </c>
      <c r="O5" s="26">
        <v>11</v>
      </c>
      <c r="P5" s="28">
        <v>17</v>
      </c>
    </row>
    <row r="6" spans="1:16" x14ac:dyDescent="0.25">
      <c r="A6" s="29" t="s">
        <v>340</v>
      </c>
      <c r="B6" s="29" t="s">
        <v>341</v>
      </c>
      <c r="C6" s="14">
        <v>33</v>
      </c>
      <c r="D6" s="14">
        <v>35</v>
      </c>
      <c r="E6" s="30">
        <v>-5.7142857142857099E-2</v>
      </c>
      <c r="F6" s="14">
        <v>0</v>
      </c>
      <c r="G6" s="14">
        <v>0</v>
      </c>
      <c r="H6" s="14">
        <v>5</v>
      </c>
      <c r="I6" s="14">
        <v>0</v>
      </c>
      <c r="J6" s="14">
        <v>9</v>
      </c>
      <c r="K6" s="14">
        <v>6</v>
      </c>
      <c r="L6" s="14">
        <v>6</v>
      </c>
      <c r="M6" s="14">
        <v>3</v>
      </c>
      <c r="N6" s="14">
        <v>0</v>
      </c>
      <c r="O6" s="14">
        <v>11</v>
      </c>
      <c r="P6" s="23">
        <v>9</v>
      </c>
    </row>
    <row r="7" spans="1:16" x14ac:dyDescent="0.25">
      <c r="A7" s="29" t="s">
        <v>342</v>
      </c>
      <c r="B7" s="29" t="s">
        <v>343</v>
      </c>
      <c r="C7" s="14">
        <v>0</v>
      </c>
      <c r="D7" s="14">
        <v>9</v>
      </c>
      <c r="E7" s="30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2</v>
      </c>
      <c r="N7" s="14">
        <v>0</v>
      </c>
      <c r="O7" s="14">
        <v>0</v>
      </c>
      <c r="P7" s="23">
        <v>5</v>
      </c>
    </row>
    <row r="8" spans="1:16" x14ac:dyDescent="0.25">
      <c r="A8" s="29" t="s">
        <v>344</v>
      </c>
      <c r="B8" s="29" t="s">
        <v>345</v>
      </c>
      <c r="C8" s="14">
        <v>7</v>
      </c>
      <c r="D8" s="14">
        <v>5</v>
      </c>
      <c r="E8" s="30">
        <v>0.4</v>
      </c>
      <c r="F8" s="14">
        <v>0</v>
      </c>
      <c r="G8" s="14">
        <v>0</v>
      </c>
      <c r="H8" s="14">
        <v>0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5</v>
      </c>
      <c r="O8" s="14">
        <v>0</v>
      </c>
      <c r="P8" s="23">
        <v>3</v>
      </c>
    </row>
    <row r="9" spans="1:16" x14ac:dyDescent="0.25">
      <c r="A9" s="29" t="s">
        <v>346</v>
      </c>
      <c r="B9" s="29" t="s">
        <v>347</v>
      </c>
      <c r="C9" s="14">
        <v>4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348</v>
      </c>
      <c r="B10" s="182"/>
      <c r="C10" s="26">
        <v>0</v>
      </c>
      <c r="D10" s="26">
        <v>2</v>
      </c>
      <c r="E10" s="27">
        <v>-1</v>
      </c>
      <c r="F10" s="26">
        <v>0</v>
      </c>
      <c r="G10" s="26">
        <v>0</v>
      </c>
      <c r="H10" s="26">
        <v>0</v>
      </c>
      <c r="I10" s="26">
        <v>1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2</v>
      </c>
      <c r="E11" s="30">
        <v>-1</v>
      </c>
      <c r="F11" s="14">
        <v>0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352</v>
      </c>
      <c r="B13" s="182"/>
      <c r="C13" s="26">
        <v>17859</v>
      </c>
      <c r="D13" s="26">
        <v>14900</v>
      </c>
      <c r="E13" s="27">
        <v>0.198590604026846</v>
      </c>
      <c r="F13" s="26">
        <v>794</v>
      </c>
      <c r="G13" s="26">
        <v>554</v>
      </c>
      <c r="H13" s="26">
        <v>522</v>
      </c>
      <c r="I13" s="26">
        <v>349</v>
      </c>
      <c r="J13" s="26">
        <v>3</v>
      </c>
      <c r="K13" s="26">
        <v>3</v>
      </c>
      <c r="L13" s="26">
        <v>2</v>
      </c>
      <c r="M13" s="26">
        <v>0</v>
      </c>
      <c r="N13" s="26">
        <v>34</v>
      </c>
      <c r="O13" s="26">
        <v>10</v>
      </c>
      <c r="P13" s="28">
        <v>835</v>
      </c>
    </row>
    <row r="14" spans="1:16" x14ac:dyDescent="0.25">
      <c r="A14" s="29" t="s">
        <v>353</v>
      </c>
      <c r="B14" s="29" t="s">
        <v>354</v>
      </c>
      <c r="C14" s="14">
        <v>16392</v>
      </c>
      <c r="D14" s="14">
        <v>13688</v>
      </c>
      <c r="E14" s="30">
        <v>0.19754529514903599</v>
      </c>
      <c r="F14" s="14">
        <v>114</v>
      </c>
      <c r="G14" s="14">
        <v>171</v>
      </c>
      <c r="H14" s="14">
        <v>318</v>
      </c>
      <c r="I14" s="14">
        <v>166</v>
      </c>
      <c r="J14" s="14">
        <v>3</v>
      </c>
      <c r="K14" s="14">
        <v>0</v>
      </c>
      <c r="L14" s="14">
        <v>2</v>
      </c>
      <c r="M14" s="14">
        <v>0</v>
      </c>
      <c r="N14" s="14">
        <v>1</v>
      </c>
      <c r="O14" s="14">
        <v>0</v>
      </c>
      <c r="P14" s="23">
        <v>485</v>
      </c>
    </row>
    <row r="15" spans="1:16" x14ac:dyDescent="0.25">
      <c r="A15" s="29" t="s">
        <v>355</v>
      </c>
      <c r="B15" s="29" t="s">
        <v>356</v>
      </c>
      <c r="C15" s="14">
        <v>3</v>
      </c>
      <c r="D15" s="14">
        <v>6</v>
      </c>
      <c r="E15" s="30">
        <v>-0.5</v>
      </c>
      <c r="F15" s="14">
        <v>0</v>
      </c>
      <c r="G15" s="14">
        <v>1</v>
      </c>
      <c r="H15" s="14">
        <v>0</v>
      </c>
      <c r="I15" s="14">
        <v>7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2</v>
      </c>
    </row>
    <row r="16" spans="1:16" x14ac:dyDescent="0.25">
      <c r="A16" s="29" t="s">
        <v>357</v>
      </c>
      <c r="B16" s="29" t="s">
        <v>358</v>
      </c>
      <c r="C16" s="14">
        <v>621</v>
      </c>
      <c r="D16" s="14">
        <v>334</v>
      </c>
      <c r="E16" s="30">
        <v>0.859281437125748</v>
      </c>
      <c r="F16" s="14">
        <v>2</v>
      </c>
      <c r="G16" s="14">
        <v>0</v>
      </c>
      <c r="H16" s="14">
        <v>21</v>
      </c>
      <c r="I16" s="14">
        <v>10</v>
      </c>
      <c r="J16" s="14">
        <v>0</v>
      </c>
      <c r="K16" s="14">
        <v>0</v>
      </c>
      <c r="L16" s="14">
        <v>0</v>
      </c>
      <c r="M16" s="14">
        <v>0</v>
      </c>
      <c r="N16" s="14">
        <v>30</v>
      </c>
      <c r="O16" s="14">
        <v>0</v>
      </c>
      <c r="P16" s="23">
        <v>4</v>
      </c>
    </row>
    <row r="17" spans="1:16" ht="33.75" x14ac:dyDescent="0.25">
      <c r="A17" s="29" t="s">
        <v>359</v>
      </c>
      <c r="B17" s="29" t="s">
        <v>360</v>
      </c>
      <c r="C17" s="14">
        <v>838</v>
      </c>
      <c r="D17" s="14">
        <v>868</v>
      </c>
      <c r="E17" s="30">
        <v>-3.4562211981566802E-2</v>
      </c>
      <c r="F17" s="14">
        <v>677</v>
      </c>
      <c r="G17" s="14">
        <v>382</v>
      </c>
      <c r="H17" s="14">
        <v>182</v>
      </c>
      <c r="I17" s="14">
        <v>166</v>
      </c>
      <c r="J17" s="14">
        <v>0</v>
      </c>
      <c r="K17" s="14">
        <v>3</v>
      </c>
      <c r="L17" s="14">
        <v>0</v>
      </c>
      <c r="M17" s="14">
        <v>0</v>
      </c>
      <c r="N17" s="14">
        <v>3</v>
      </c>
      <c r="O17" s="14">
        <v>10</v>
      </c>
      <c r="P17" s="23">
        <v>344</v>
      </c>
    </row>
    <row r="18" spans="1:16" x14ac:dyDescent="0.25">
      <c r="A18" s="29" t="s">
        <v>361</v>
      </c>
      <c r="B18" s="29" t="s">
        <v>362</v>
      </c>
      <c r="C18" s="14">
        <v>4</v>
      </c>
      <c r="D18" s="14">
        <v>4</v>
      </c>
      <c r="E18" s="30">
        <v>0</v>
      </c>
      <c r="F18" s="14">
        <v>1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363</v>
      </c>
      <c r="B19" s="29" t="s">
        <v>364</v>
      </c>
      <c r="C19" s="14">
        <v>1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365</v>
      </c>
      <c r="B20" s="182"/>
      <c r="C20" s="26">
        <v>15</v>
      </c>
      <c r="D20" s="26">
        <v>12</v>
      </c>
      <c r="E20" s="27">
        <v>0.25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1</v>
      </c>
      <c r="O20" s="26">
        <v>0</v>
      </c>
      <c r="P20" s="28">
        <v>0</v>
      </c>
    </row>
    <row r="21" spans="1:16" x14ac:dyDescent="0.25">
      <c r="A21" s="29" t="s">
        <v>366</v>
      </c>
      <c r="B21" s="29" t="s">
        <v>367</v>
      </c>
      <c r="C21" s="14">
        <v>5</v>
      </c>
      <c r="D21" s="14">
        <v>11</v>
      </c>
      <c r="E21" s="30">
        <v>-0.54545454545454497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10</v>
      </c>
      <c r="D22" s="14">
        <v>1</v>
      </c>
      <c r="E22" s="30">
        <v>9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1</v>
      </c>
      <c r="O22" s="14">
        <v>0</v>
      </c>
      <c r="P22" s="23">
        <v>0</v>
      </c>
    </row>
    <row r="23" spans="1:16" x14ac:dyDescent="0.25">
      <c r="A23" s="181" t="s">
        <v>370</v>
      </c>
      <c r="B23" s="182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1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1</v>
      </c>
    </row>
    <row r="30" spans="1:16" x14ac:dyDescent="0.25">
      <c r="A30" s="181" t="s">
        <v>383</v>
      </c>
      <c r="B30" s="182"/>
      <c r="C30" s="26">
        <v>1050</v>
      </c>
      <c r="D30" s="26">
        <v>1009</v>
      </c>
      <c r="E30" s="27">
        <v>4.0634291377601599E-2</v>
      </c>
      <c r="F30" s="26">
        <v>183</v>
      </c>
      <c r="G30" s="26">
        <v>202</v>
      </c>
      <c r="H30" s="26">
        <v>117</v>
      </c>
      <c r="I30" s="26">
        <v>105</v>
      </c>
      <c r="J30" s="26">
        <v>2</v>
      </c>
      <c r="K30" s="26">
        <v>0</v>
      </c>
      <c r="L30" s="26">
        <v>0</v>
      </c>
      <c r="M30" s="26">
        <v>0</v>
      </c>
      <c r="N30" s="26">
        <v>7</v>
      </c>
      <c r="O30" s="26">
        <v>2</v>
      </c>
      <c r="P30" s="28">
        <v>326</v>
      </c>
    </row>
    <row r="31" spans="1:16" x14ac:dyDescent="0.25">
      <c r="A31" s="29" t="s">
        <v>384</v>
      </c>
      <c r="B31" s="29" t="s">
        <v>385</v>
      </c>
      <c r="C31" s="14">
        <v>8</v>
      </c>
      <c r="D31" s="14">
        <v>10</v>
      </c>
      <c r="E31" s="30">
        <v>-0.2</v>
      </c>
      <c r="F31" s="14">
        <v>0</v>
      </c>
      <c r="G31" s="14">
        <v>0</v>
      </c>
      <c r="H31" s="14">
        <v>2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25">
      <c r="A32" s="29" t="s">
        <v>386</v>
      </c>
      <c r="B32" s="29" t="s">
        <v>387</v>
      </c>
      <c r="C32" s="14">
        <v>5</v>
      </c>
      <c r="D32" s="14">
        <v>1</v>
      </c>
      <c r="E32" s="30">
        <v>4</v>
      </c>
      <c r="F32" s="14">
        <v>0</v>
      </c>
      <c r="G32" s="14">
        <v>0</v>
      </c>
      <c r="H32" s="14">
        <v>0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651</v>
      </c>
      <c r="D33" s="14">
        <v>670</v>
      </c>
      <c r="E33" s="30">
        <v>-2.8358208955223899E-2</v>
      </c>
      <c r="F33" s="14">
        <v>105</v>
      </c>
      <c r="G33" s="14">
        <v>81</v>
      </c>
      <c r="H33" s="14">
        <v>73</v>
      </c>
      <c r="I33" s="14">
        <v>54</v>
      </c>
      <c r="J33" s="14">
        <v>1</v>
      </c>
      <c r="K33" s="14">
        <v>0</v>
      </c>
      <c r="L33" s="14">
        <v>0</v>
      </c>
      <c r="M33" s="14">
        <v>0</v>
      </c>
      <c r="N33" s="14">
        <v>2</v>
      </c>
      <c r="O33" s="14">
        <v>1</v>
      </c>
      <c r="P33" s="23">
        <v>179</v>
      </c>
    </row>
    <row r="34" spans="1:16" x14ac:dyDescent="0.25">
      <c r="A34" s="29" t="s">
        <v>390</v>
      </c>
      <c r="B34" s="29" t="s">
        <v>391</v>
      </c>
      <c r="C34" s="14">
        <v>47</v>
      </c>
      <c r="D34" s="14">
        <v>78</v>
      </c>
      <c r="E34" s="30">
        <v>-0.39743589743589702</v>
      </c>
      <c r="F34" s="14">
        <v>6</v>
      </c>
      <c r="G34" s="14">
        <v>6</v>
      </c>
      <c r="H34" s="14">
        <v>5</v>
      </c>
      <c r="I34" s="14">
        <v>4</v>
      </c>
      <c r="J34" s="14">
        <v>1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14</v>
      </c>
    </row>
    <row r="35" spans="1:16" x14ac:dyDescent="0.25">
      <c r="A35" s="29" t="s">
        <v>392</v>
      </c>
      <c r="B35" s="29" t="s">
        <v>393</v>
      </c>
      <c r="C35" s="14">
        <v>173</v>
      </c>
      <c r="D35" s="14">
        <v>112</v>
      </c>
      <c r="E35" s="30">
        <v>0.54464285714285698</v>
      </c>
      <c r="F35" s="14">
        <v>12</v>
      </c>
      <c r="G35" s="14">
        <v>6</v>
      </c>
      <c r="H35" s="14">
        <v>11</v>
      </c>
      <c r="I35" s="14">
        <v>10</v>
      </c>
      <c r="J35" s="14">
        <v>0</v>
      </c>
      <c r="K35" s="14">
        <v>0</v>
      </c>
      <c r="L35" s="14">
        <v>0</v>
      </c>
      <c r="M35" s="14">
        <v>0</v>
      </c>
      <c r="N35" s="14">
        <v>4</v>
      </c>
      <c r="O35" s="14">
        <v>0</v>
      </c>
      <c r="P35" s="23">
        <v>32</v>
      </c>
    </row>
    <row r="36" spans="1:16" ht="22.5" x14ac:dyDescent="0.25">
      <c r="A36" s="29" t="s">
        <v>394</v>
      </c>
      <c r="B36" s="29" t="s">
        <v>395</v>
      </c>
      <c r="C36" s="14">
        <v>32</v>
      </c>
      <c r="D36" s="14">
        <v>40</v>
      </c>
      <c r="E36" s="30">
        <v>-0.2</v>
      </c>
      <c r="F36" s="14">
        <v>39</v>
      </c>
      <c r="G36" s="14">
        <v>84</v>
      </c>
      <c r="H36" s="14">
        <v>3</v>
      </c>
      <c r="I36" s="14">
        <v>22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23">
        <v>74</v>
      </c>
    </row>
    <row r="37" spans="1:16" ht="22.5" x14ac:dyDescent="0.25">
      <c r="A37" s="29" t="s">
        <v>396</v>
      </c>
      <c r="B37" s="29" t="s">
        <v>397</v>
      </c>
      <c r="C37" s="14">
        <v>25</v>
      </c>
      <c r="D37" s="14">
        <v>30</v>
      </c>
      <c r="E37" s="30">
        <v>-0.16666666666666699</v>
      </c>
      <c r="F37" s="14">
        <v>11</v>
      </c>
      <c r="G37" s="14">
        <v>13</v>
      </c>
      <c r="H37" s="14">
        <v>2</v>
      </c>
      <c r="I37" s="14">
        <v>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7</v>
      </c>
    </row>
    <row r="38" spans="1:16" ht="22.5" x14ac:dyDescent="0.25">
      <c r="A38" s="29" t="s">
        <v>398</v>
      </c>
      <c r="B38" s="29" t="s">
        <v>399</v>
      </c>
      <c r="C38" s="14">
        <v>11</v>
      </c>
      <c r="D38" s="14">
        <v>6</v>
      </c>
      <c r="E38" s="30">
        <v>0.83333333333333304</v>
      </c>
      <c r="F38" s="14">
        <v>6</v>
      </c>
      <c r="G38" s="14">
        <v>2</v>
      </c>
      <c r="H38" s="14">
        <v>2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3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98</v>
      </c>
      <c r="D41" s="14">
        <v>62</v>
      </c>
      <c r="E41" s="30">
        <v>0.58064516129032295</v>
      </c>
      <c r="F41" s="14">
        <v>4</v>
      </c>
      <c r="G41" s="14">
        <v>10</v>
      </c>
      <c r="H41" s="14">
        <v>19</v>
      </c>
      <c r="I41" s="14">
        <v>6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16</v>
      </c>
    </row>
    <row r="42" spans="1:16" x14ac:dyDescent="0.25">
      <c r="A42" s="181" t="s">
        <v>406</v>
      </c>
      <c r="B42" s="182"/>
      <c r="C42" s="26">
        <v>634</v>
      </c>
      <c r="D42" s="26">
        <v>625</v>
      </c>
      <c r="E42" s="27">
        <v>1.44E-2</v>
      </c>
      <c r="F42" s="26">
        <v>410</v>
      </c>
      <c r="G42" s="26">
        <v>180</v>
      </c>
      <c r="H42" s="26">
        <v>76</v>
      </c>
      <c r="I42" s="26">
        <v>61</v>
      </c>
      <c r="J42" s="26">
        <v>0</v>
      </c>
      <c r="K42" s="26">
        <v>0</v>
      </c>
      <c r="L42" s="26">
        <v>0</v>
      </c>
      <c r="M42" s="26">
        <v>0</v>
      </c>
      <c r="N42" s="26">
        <v>22</v>
      </c>
      <c r="O42" s="26">
        <v>0</v>
      </c>
      <c r="P42" s="28">
        <v>125</v>
      </c>
    </row>
    <row r="43" spans="1:16" x14ac:dyDescent="0.25">
      <c r="A43" s="29" t="s">
        <v>407</v>
      </c>
      <c r="B43" s="29" t="s">
        <v>408</v>
      </c>
      <c r="C43" s="14">
        <v>1</v>
      </c>
      <c r="D43" s="14">
        <v>2</v>
      </c>
      <c r="E43" s="30">
        <v>-0.5</v>
      </c>
      <c r="F43" s="14">
        <v>1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2.5" x14ac:dyDescent="0.25">
      <c r="A44" s="29" t="s">
        <v>409</v>
      </c>
      <c r="B44" s="29" t="s">
        <v>410</v>
      </c>
      <c r="C44" s="14">
        <v>630</v>
      </c>
      <c r="D44" s="14">
        <v>617</v>
      </c>
      <c r="E44" s="30">
        <v>2.1069692058346801E-2</v>
      </c>
      <c r="F44" s="14">
        <v>409</v>
      </c>
      <c r="G44" s="14">
        <v>180</v>
      </c>
      <c r="H44" s="14">
        <v>70</v>
      </c>
      <c r="I44" s="14">
        <v>59</v>
      </c>
      <c r="J44" s="14">
        <v>0</v>
      </c>
      <c r="K44" s="14">
        <v>0</v>
      </c>
      <c r="L44" s="14">
        <v>0</v>
      </c>
      <c r="M44" s="14">
        <v>0</v>
      </c>
      <c r="N44" s="14">
        <v>22</v>
      </c>
      <c r="O44" s="14">
        <v>0</v>
      </c>
      <c r="P44" s="23">
        <v>123</v>
      </c>
    </row>
    <row r="45" spans="1:16" x14ac:dyDescent="0.25">
      <c r="A45" s="29" t="s">
        <v>411</v>
      </c>
      <c r="B45" s="29" t="s">
        <v>412</v>
      </c>
      <c r="C45" s="14">
        <v>0</v>
      </c>
      <c r="D45" s="14">
        <v>2</v>
      </c>
      <c r="E45" s="30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2</v>
      </c>
      <c r="D46" s="14">
        <v>1</v>
      </c>
      <c r="E46" s="30">
        <v>1</v>
      </c>
      <c r="F46" s="14">
        <v>0</v>
      </c>
      <c r="G46" s="14">
        <v>0</v>
      </c>
      <c r="H46" s="14">
        <v>5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1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1</v>
      </c>
      <c r="D48" s="14">
        <v>3</v>
      </c>
      <c r="E48" s="30">
        <v>-0.66666666666666696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421</v>
      </c>
      <c r="B50" s="182"/>
      <c r="C50" s="26">
        <v>338</v>
      </c>
      <c r="D50" s="26">
        <v>265</v>
      </c>
      <c r="E50" s="27">
        <v>0.27547169811320699</v>
      </c>
      <c r="F50" s="26">
        <v>15</v>
      </c>
      <c r="G50" s="26">
        <v>11</v>
      </c>
      <c r="H50" s="26">
        <v>54</v>
      </c>
      <c r="I50" s="26">
        <v>39</v>
      </c>
      <c r="J50" s="26">
        <v>31</v>
      </c>
      <c r="K50" s="26">
        <v>26</v>
      </c>
      <c r="L50" s="26">
        <v>0</v>
      </c>
      <c r="M50" s="26">
        <v>0</v>
      </c>
      <c r="N50" s="26">
        <v>4</v>
      </c>
      <c r="O50" s="26">
        <v>9</v>
      </c>
      <c r="P50" s="28">
        <v>51</v>
      </c>
    </row>
    <row r="51" spans="1:16" x14ac:dyDescent="0.25">
      <c r="A51" s="29" t="s">
        <v>422</v>
      </c>
      <c r="B51" s="29" t="s">
        <v>423</v>
      </c>
      <c r="C51" s="14">
        <v>123</v>
      </c>
      <c r="D51" s="14">
        <v>95</v>
      </c>
      <c r="E51" s="30">
        <v>0.29473684210526302</v>
      </c>
      <c r="F51" s="14">
        <v>6</v>
      </c>
      <c r="G51" s="14">
        <v>2</v>
      </c>
      <c r="H51" s="14">
        <v>7</v>
      </c>
      <c r="I51" s="14">
        <v>5</v>
      </c>
      <c r="J51" s="14">
        <v>18</v>
      </c>
      <c r="K51" s="14">
        <v>16</v>
      </c>
      <c r="L51" s="14">
        <v>0</v>
      </c>
      <c r="M51" s="14">
        <v>0</v>
      </c>
      <c r="N51" s="14">
        <v>0</v>
      </c>
      <c r="O51" s="14">
        <v>1</v>
      </c>
      <c r="P51" s="23">
        <v>4</v>
      </c>
    </row>
    <row r="52" spans="1:16" x14ac:dyDescent="0.25">
      <c r="A52" s="29" t="s">
        <v>424</v>
      </c>
      <c r="B52" s="29" t="s">
        <v>425</v>
      </c>
      <c r="C52" s="14">
        <v>3</v>
      </c>
      <c r="D52" s="14">
        <v>4</v>
      </c>
      <c r="E52" s="30">
        <v>-0.25</v>
      </c>
      <c r="F52" s="14">
        <v>0</v>
      </c>
      <c r="G52" s="14">
        <v>0</v>
      </c>
      <c r="H52" s="14">
        <v>1</v>
      </c>
      <c r="I52" s="14">
        <v>0</v>
      </c>
      <c r="J52" s="14">
        <v>2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9" t="s">
        <v>426</v>
      </c>
      <c r="B53" s="29" t="s">
        <v>427</v>
      </c>
      <c r="C53" s="14">
        <v>113</v>
      </c>
      <c r="D53" s="14">
        <v>85</v>
      </c>
      <c r="E53" s="30">
        <v>0.32941176470588202</v>
      </c>
      <c r="F53" s="14">
        <v>4</v>
      </c>
      <c r="G53" s="14">
        <v>4</v>
      </c>
      <c r="H53" s="14">
        <v>19</v>
      </c>
      <c r="I53" s="14">
        <v>15</v>
      </c>
      <c r="J53" s="14">
        <v>6</v>
      </c>
      <c r="K53" s="14">
        <v>0</v>
      </c>
      <c r="L53" s="14">
        <v>0</v>
      </c>
      <c r="M53" s="14">
        <v>0</v>
      </c>
      <c r="N53" s="14">
        <v>3</v>
      </c>
      <c r="O53" s="14">
        <v>2</v>
      </c>
      <c r="P53" s="23">
        <v>17</v>
      </c>
    </row>
    <row r="54" spans="1:16" ht="22.5" x14ac:dyDescent="0.25">
      <c r="A54" s="29" t="s">
        <v>428</v>
      </c>
      <c r="B54" s="29" t="s">
        <v>429</v>
      </c>
      <c r="C54" s="14">
        <v>7</v>
      </c>
      <c r="D54" s="14">
        <v>6</v>
      </c>
      <c r="E54" s="30">
        <v>0.16666666666666699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2</v>
      </c>
      <c r="P54" s="23">
        <v>1</v>
      </c>
    </row>
    <row r="55" spans="1:16" x14ac:dyDescent="0.25">
      <c r="A55" s="29" t="s">
        <v>430</v>
      </c>
      <c r="B55" s="29" t="s">
        <v>431</v>
      </c>
      <c r="C55" s="14">
        <v>9</v>
      </c>
      <c r="D55" s="14">
        <v>3</v>
      </c>
      <c r="E55" s="30">
        <v>2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15</v>
      </c>
      <c r="D56" s="14">
        <v>13</v>
      </c>
      <c r="E56" s="30">
        <v>0.15384615384615399</v>
      </c>
      <c r="F56" s="14">
        <v>0</v>
      </c>
      <c r="G56" s="14">
        <v>0</v>
      </c>
      <c r="H56" s="14">
        <v>2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3</v>
      </c>
    </row>
    <row r="57" spans="1:16" ht="22.5" x14ac:dyDescent="0.25">
      <c r="A57" s="29" t="s">
        <v>434</v>
      </c>
      <c r="B57" s="29" t="s">
        <v>435</v>
      </c>
      <c r="C57" s="14">
        <v>7</v>
      </c>
      <c r="D57" s="14">
        <v>9</v>
      </c>
      <c r="E57" s="30">
        <v>-0.22222222222222199</v>
      </c>
      <c r="F57" s="14">
        <v>5</v>
      </c>
      <c r="G57" s="14">
        <v>5</v>
      </c>
      <c r="H57" s="14">
        <v>4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8</v>
      </c>
    </row>
    <row r="58" spans="1:16" ht="22.5" x14ac:dyDescent="0.25">
      <c r="A58" s="29" t="s">
        <v>436</v>
      </c>
      <c r="B58" s="29" t="s">
        <v>437</v>
      </c>
      <c r="C58" s="14">
        <v>1</v>
      </c>
      <c r="D58" s="14">
        <v>5</v>
      </c>
      <c r="E58" s="30">
        <v>-0.8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438</v>
      </c>
      <c r="B59" s="29" t="s">
        <v>439</v>
      </c>
      <c r="C59" s="14">
        <v>4</v>
      </c>
      <c r="D59" s="14">
        <v>2</v>
      </c>
      <c r="E59" s="30">
        <v>1</v>
      </c>
      <c r="F59" s="14">
        <v>0</v>
      </c>
      <c r="G59" s="14">
        <v>0</v>
      </c>
      <c r="H59" s="14">
        <v>3</v>
      </c>
      <c r="I59" s="14">
        <v>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2</v>
      </c>
      <c r="P59" s="23">
        <v>1</v>
      </c>
    </row>
    <row r="60" spans="1:16" ht="22.5" x14ac:dyDescent="0.25">
      <c r="A60" s="29" t="s">
        <v>440</v>
      </c>
      <c r="B60" s="29" t="s">
        <v>441</v>
      </c>
      <c r="C60" s="14">
        <v>1</v>
      </c>
      <c r="D60" s="14">
        <v>0</v>
      </c>
      <c r="E60" s="30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442</v>
      </c>
      <c r="B61" s="29" t="s">
        <v>443</v>
      </c>
      <c r="C61" s="14">
        <v>5</v>
      </c>
      <c r="D61" s="14">
        <v>10</v>
      </c>
      <c r="E61" s="30">
        <v>-0.5</v>
      </c>
      <c r="F61" s="14">
        <v>0</v>
      </c>
      <c r="G61" s="14">
        <v>0</v>
      </c>
      <c r="H61" s="14">
        <v>4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25">
      <c r="A62" s="29" t="s">
        <v>444</v>
      </c>
      <c r="B62" s="29" t="s">
        <v>445</v>
      </c>
      <c r="C62" s="14">
        <v>5</v>
      </c>
      <c r="D62" s="14">
        <v>2</v>
      </c>
      <c r="E62" s="30">
        <v>1.5</v>
      </c>
      <c r="F62" s="14">
        <v>0</v>
      </c>
      <c r="G62" s="14">
        <v>0</v>
      </c>
      <c r="H62" s="14">
        <v>2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2.5" x14ac:dyDescent="0.25">
      <c r="A63" s="29" t="s">
        <v>446</v>
      </c>
      <c r="B63" s="29" t="s">
        <v>447</v>
      </c>
      <c r="C63" s="14">
        <v>24</v>
      </c>
      <c r="D63" s="14">
        <v>26</v>
      </c>
      <c r="E63" s="30">
        <v>-7.69230769230769E-2</v>
      </c>
      <c r="F63" s="14">
        <v>0</v>
      </c>
      <c r="G63" s="14">
        <v>0</v>
      </c>
      <c r="H63" s="14">
        <v>8</v>
      </c>
      <c r="I63" s="14">
        <v>5</v>
      </c>
      <c r="J63" s="14">
        <v>3</v>
      </c>
      <c r="K63" s="14">
        <v>6</v>
      </c>
      <c r="L63" s="14">
        <v>0</v>
      </c>
      <c r="M63" s="14">
        <v>0</v>
      </c>
      <c r="N63" s="14">
        <v>0</v>
      </c>
      <c r="O63" s="14">
        <v>2</v>
      </c>
      <c r="P63" s="23">
        <v>13</v>
      </c>
    </row>
    <row r="64" spans="1:16" ht="22.5" x14ac:dyDescent="0.25">
      <c r="A64" s="29" t="s">
        <v>448</v>
      </c>
      <c r="B64" s="29" t="s">
        <v>449</v>
      </c>
      <c r="C64" s="14">
        <v>10</v>
      </c>
      <c r="D64" s="14">
        <v>2</v>
      </c>
      <c r="E64" s="30">
        <v>4</v>
      </c>
      <c r="F64" s="14">
        <v>0</v>
      </c>
      <c r="G64" s="14">
        <v>0</v>
      </c>
      <c r="H64" s="14">
        <v>1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33.75" x14ac:dyDescent="0.25">
      <c r="A65" s="29" t="s">
        <v>450</v>
      </c>
      <c r="B65" s="29" t="s">
        <v>451</v>
      </c>
      <c r="C65" s="14">
        <v>3</v>
      </c>
      <c r="D65" s="14">
        <v>1</v>
      </c>
      <c r="E65" s="30">
        <v>2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452</v>
      </c>
      <c r="B66" s="29" t="s">
        <v>453</v>
      </c>
      <c r="C66" s="14">
        <v>1</v>
      </c>
      <c r="D66" s="14">
        <v>1</v>
      </c>
      <c r="E66" s="30">
        <v>0</v>
      </c>
      <c r="F66" s="14">
        <v>0</v>
      </c>
      <c r="G66" s="14">
        <v>0</v>
      </c>
      <c r="H66" s="14">
        <v>1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1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4</v>
      </c>
      <c r="D67" s="14">
        <v>1</v>
      </c>
      <c r="E67" s="30">
        <v>3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3</v>
      </c>
      <c r="D71" s="14">
        <v>0</v>
      </c>
      <c r="E71" s="30">
        <v>0</v>
      </c>
      <c r="F71" s="14">
        <v>0</v>
      </c>
      <c r="G71" s="14">
        <v>0</v>
      </c>
      <c r="H71" s="14">
        <v>1</v>
      </c>
      <c r="I71" s="14">
        <v>2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464</v>
      </c>
      <c r="B72" s="182"/>
      <c r="C72" s="26">
        <v>3</v>
      </c>
      <c r="D72" s="26">
        <v>5</v>
      </c>
      <c r="E72" s="27">
        <v>-0.4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1</v>
      </c>
      <c r="N72" s="26">
        <v>0</v>
      </c>
      <c r="O72" s="26">
        <v>0</v>
      </c>
      <c r="P72" s="28">
        <v>0</v>
      </c>
    </row>
    <row r="73" spans="1:16" x14ac:dyDescent="0.25">
      <c r="A73" s="29" t="s">
        <v>465</v>
      </c>
      <c r="B73" s="29" t="s">
        <v>466</v>
      </c>
      <c r="C73" s="14">
        <v>3</v>
      </c>
      <c r="D73" s="14">
        <v>5</v>
      </c>
      <c r="E73" s="30">
        <v>-0.4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1</v>
      </c>
      <c r="N73" s="14">
        <v>0</v>
      </c>
      <c r="O73" s="14">
        <v>0</v>
      </c>
      <c r="P73" s="23">
        <v>0</v>
      </c>
    </row>
    <row r="74" spans="1:16" x14ac:dyDescent="0.25">
      <c r="A74" s="181" t="s">
        <v>467</v>
      </c>
      <c r="B74" s="182"/>
      <c r="C74" s="26">
        <v>58</v>
      </c>
      <c r="D74" s="26">
        <v>36</v>
      </c>
      <c r="E74" s="27">
        <v>0.61111111111111105</v>
      </c>
      <c r="F74" s="26">
        <v>4</v>
      </c>
      <c r="G74" s="26">
        <v>0</v>
      </c>
      <c r="H74" s="26">
        <v>11</v>
      </c>
      <c r="I74" s="26">
        <v>5</v>
      </c>
      <c r="J74" s="26">
        <v>0</v>
      </c>
      <c r="K74" s="26">
        <v>0</v>
      </c>
      <c r="L74" s="26">
        <v>2</v>
      </c>
      <c r="M74" s="26">
        <v>0</v>
      </c>
      <c r="N74" s="26">
        <v>0</v>
      </c>
      <c r="O74" s="26">
        <v>0</v>
      </c>
      <c r="P74" s="28">
        <v>5</v>
      </c>
    </row>
    <row r="75" spans="1:16" x14ac:dyDescent="0.25">
      <c r="A75" s="29" t="s">
        <v>468</v>
      </c>
      <c r="B75" s="29" t="s">
        <v>469</v>
      </c>
      <c r="C75" s="14">
        <v>13</v>
      </c>
      <c r="D75" s="14">
        <v>11</v>
      </c>
      <c r="E75" s="30">
        <v>0.18181818181818199</v>
      </c>
      <c r="F75" s="14">
        <v>0</v>
      </c>
      <c r="G75" s="14">
        <v>0</v>
      </c>
      <c r="H75" s="14">
        <v>4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3</v>
      </c>
    </row>
    <row r="76" spans="1:16" ht="33.75" x14ac:dyDescent="0.25">
      <c r="A76" s="29" t="s">
        <v>470</v>
      </c>
      <c r="B76" s="29" t="s">
        <v>471</v>
      </c>
      <c r="C76" s="14">
        <v>3</v>
      </c>
      <c r="D76" s="14">
        <v>1</v>
      </c>
      <c r="E76" s="30">
        <v>2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472</v>
      </c>
      <c r="B77" s="29" t="s">
        <v>473</v>
      </c>
      <c r="C77" s="14">
        <v>24</v>
      </c>
      <c r="D77" s="14">
        <v>15</v>
      </c>
      <c r="E77" s="30">
        <v>0.6</v>
      </c>
      <c r="F77" s="14">
        <v>3</v>
      </c>
      <c r="G77" s="14">
        <v>0</v>
      </c>
      <c r="H77" s="14">
        <v>4</v>
      </c>
      <c r="I77" s="14">
        <v>0</v>
      </c>
      <c r="J77" s="14">
        <v>0</v>
      </c>
      <c r="K77" s="14">
        <v>0</v>
      </c>
      <c r="L77" s="14">
        <v>2</v>
      </c>
      <c r="M77" s="14">
        <v>0</v>
      </c>
      <c r="N77" s="14">
        <v>0</v>
      </c>
      <c r="O77" s="14">
        <v>0</v>
      </c>
      <c r="P77" s="23">
        <v>1</v>
      </c>
    </row>
    <row r="78" spans="1:16" x14ac:dyDescent="0.25">
      <c r="A78" s="29" t="s">
        <v>474</v>
      </c>
      <c r="B78" s="29" t="s">
        <v>475</v>
      </c>
      <c r="C78" s="14">
        <v>0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15</v>
      </c>
      <c r="D79" s="14">
        <v>9</v>
      </c>
      <c r="E79" s="30">
        <v>0.66666666666666696</v>
      </c>
      <c r="F79" s="14">
        <v>0</v>
      </c>
      <c r="G79" s="14">
        <v>0</v>
      </c>
      <c r="H79" s="14">
        <v>1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29" t="s">
        <v>478</v>
      </c>
      <c r="B80" s="29" t="s">
        <v>479</v>
      </c>
      <c r="C80" s="14">
        <v>1</v>
      </c>
      <c r="D80" s="14">
        <v>0</v>
      </c>
      <c r="E80" s="30">
        <v>0</v>
      </c>
      <c r="F80" s="14">
        <v>1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2</v>
      </c>
      <c r="D81" s="14">
        <v>0</v>
      </c>
      <c r="E81" s="30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1" t="s">
        <v>482</v>
      </c>
      <c r="B82" s="182"/>
      <c r="C82" s="26">
        <v>107</v>
      </c>
      <c r="D82" s="26">
        <v>97</v>
      </c>
      <c r="E82" s="27">
        <v>0.10309278350515499</v>
      </c>
      <c r="F82" s="26">
        <v>115</v>
      </c>
      <c r="G82" s="26">
        <v>121</v>
      </c>
      <c r="H82" s="26">
        <v>10</v>
      </c>
      <c r="I82" s="26">
        <v>8</v>
      </c>
      <c r="J82" s="26">
        <v>0</v>
      </c>
      <c r="K82" s="26">
        <v>0</v>
      </c>
      <c r="L82" s="26">
        <v>0</v>
      </c>
      <c r="M82" s="26">
        <v>0</v>
      </c>
      <c r="N82" s="26">
        <v>3</v>
      </c>
      <c r="O82" s="26">
        <v>0</v>
      </c>
      <c r="P82" s="28">
        <v>29</v>
      </c>
    </row>
    <row r="83" spans="1:16" x14ac:dyDescent="0.25">
      <c r="A83" s="29" t="s">
        <v>483</v>
      </c>
      <c r="B83" s="29" t="s">
        <v>484</v>
      </c>
      <c r="C83" s="14">
        <v>27</v>
      </c>
      <c r="D83" s="14">
        <v>23</v>
      </c>
      <c r="E83" s="30">
        <v>0.173913043478261</v>
      </c>
      <c r="F83" s="14">
        <v>0</v>
      </c>
      <c r="G83" s="14">
        <v>0</v>
      </c>
      <c r="H83" s="14">
        <v>4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3</v>
      </c>
    </row>
    <row r="84" spans="1:16" x14ac:dyDescent="0.25">
      <c r="A84" s="29" t="s">
        <v>485</v>
      </c>
      <c r="B84" s="29" t="s">
        <v>486</v>
      </c>
      <c r="C84" s="14">
        <v>80</v>
      </c>
      <c r="D84" s="14">
        <v>74</v>
      </c>
      <c r="E84" s="30">
        <v>8.1081081081081099E-2</v>
      </c>
      <c r="F84" s="14">
        <v>115</v>
      </c>
      <c r="G84" s="14">
        <v>121</v>
      </c>
      <c r="H84" s="14">
        <v>6</v>
      </c>
      <c r="I84" s="14">
        <v>7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3">
        <v>26</v>
      </c>
    </row>
    <row r="85" spans="1:16" x14ac:dyDescent="0.25">
      <c r="A85" s="181" t="s">
        <v>487</v>
      </c>
      <c r="B85" s="182"/>
      <c r="C85" s="26">
        <v>499</v>
      </c>
      <c r="D85" s="26">
        <v>345</v>
      </c>
      <c r="E85" s="27">
        <v>0.446376811594203</v>
      </c>
      <c r="F85" s="26">
        <v>7</v>
      </c>
      <c r="G85" s="26">
        <v>3</v>
      </c>
      <c r="H85" s="26">
        <v>311</v>
      </c>
      <c r="I85" s="26">
        <v>252</v>
      </c>
      <c r="J85" s="26">
        <v>0</v>
      </c>
      <c r="K85" s="26">
        <v>0</v>
      </c>
      <c r="L85" s="26">
        <v>0</v>
      </c>
      <c r="M85" s="26">
        <v>0</v>
      </c>
      <c r="N85" s="26">
        <v>3</v>
      </c>
      <c r="O85" s="26">
        <v>1</v>
      </c>
      <c r="P85" s="28">
        <v>113</v>
      </c>
    </row>
    <row r="86" spans="1:16" x14ac:dyDescent="0.25">
      <c r="A86" s="29" t="s">
        <v>488</v>
      </c>
      <c r="B86" s="29" t="s">
        <v>489</v>
      </c>
      <c r="C86" s="14">
        <v>3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1</v>
      </c>
      <c r="E88" s="30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13</v>
      </c>
      <c r="D89" s="14">
        <v>3</v>
      </c>
      <c r="E89" s="30">
        <v>3.3333333333333299</v>
      </c>
      <c r="F89" s="14">
        <v>4</v>
      </c>
      <c r="G89" s="14">
        <v>1</v>
      </c>
      <c r="H89" s="14">
        <v>4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1</v>
      </c>
      <c r="P89" s="23">
        <v>1</v>
      </c>
    </row>
    <row r="90" spans="1:16" ht="22.5" x14ac:dyDescent="0.25">
      <c r="A90" s="29" t="s">
        <v>496</v>
      </c>
      <c r="B90" s="29" t="s">
        <v>497</v>
      </c>
      <c r="C90" s="14">
        <v>1</v>
      </c>
      <c r="D90" s="14">
        <v>1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22</v>
      </c>
      <c r="D91" s="14">
        <v>14</v>
      </c>
      <c r="E91" s="30">
        <v>0.57142857142857095</v>
      </c>
      <c r="F91" s="14">
        <v>0</v>
      </c>
      <c r="G91" s="14">
        <v>0</v>
      </c>
      <c r="H91" s="14">
        <v>2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500</v>
      </c>
      <c r="B92" s="29" t="s">
        <v>501</v>
      </c>
      <c r="C92" s="14">
        <v>123</v>
      </c>
      <c r="D92" s="14">
        <v>67</v>
      </c>
      <c r="E92" s="30">
        <v>0.83582089552238803</v>
      </c>
      <c r="F92" s="14">
        <v>0</v>
      </c>
      <c r="G92" s="14">
        <v>0</v>
      </c>
      <c r="H92" s="14">
        <v>65</v>
      </c>
      <c r="I92" s="14">
        <v>74</v>
      </c>
      <c r="J92" s="14">
        <v>0</v>
      </c>
      <c r="K92" s="14">
        <v>0</v>
      </c>
      <c r="L92" s="14">
        <v>0</v>
      </c>
      <c r="M92" s="14">
        <v>0</v>
      </c>
      <c r="N92" s="14">
        <v>3</v>
      </c>
      <c r="O92" s="14">
        <v>0</v>
      </c>
      <c r="P92" s="23">
        <v>72</v>
      </c>
    </row>
    <row r="93" spans="1:16" x14ac:dyDescent="0.25">
      <c r="A93" s="29" t="s">
        <v>502</v>
      </c>
      <c r="B93" s="29" t="s">
        <v>503</v>
      </c>
      <c r="C93" s="14">
        <v>21</v>
      </c>
      <c r="D93" s="14">
        <v>17</v>
      </c>
      <c r="E93" s="30">
        <v>0.23529411764705899</v>
      </c>
      <c r="F93" s="14">
        <v>0</v>
      </c>
      <c r="G93" s="14">
        <v>0</v>
      </c>
      <c r="H93" s="14">
        <v>7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9" t="s">
        <v>504</v>
      </c>
      <c r="B94" s="29" t="s">
        <v>505</v>
      </c>
      <c r="C94" s="14">
        <v>311</v>
      </c>
      <c r="D94" s="14">
        <v>240</v>
      </c>
      <c r="E94" s="30">
        <v>0.295833333333333</v>
      </c>
      <c r="F94" s="14">
        <v>1</v>
      </c>
      <c r="G94" s="14">
        <v>1</v>
      </c>
      <c r="H94" s="14">
        <v>232</v>
      </c>
      <c r="I94" s="14">
        <v>174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40</v>
      </c>
    </row>
    <row r="95" spans="1:16" ht="22.5" x14ac:dyDescent="0.25">
      <c r="A95" s="29" t="s">
        <v>506</v>
      </c>
      <c r="B95" s="29" t="s">
        <v>507</v>
      </c>
      <c r="C95" s="14">
        <v>5</v>
      </c>
      <c r="D95" s="14">
        <v>2</v>
      </c>
      <c r="E95" s="30">
        <v>1.5</v>
      </c>
      <c r="F95" s="14">
        <v>2</v>
      </c>
      <c r="G95" s="14">
        <v>1</v>
      </c>
      <c r="H95" s="14">
        <v>1</v>
      </c>
      <c r="I95" s="14">
        <v>2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510</v>
      </c>
      <c r="B97" s="182"/>
      <c r="C97" s="26">
        <v>5082</v>
      </c>
      <c r="D97" s="26">
        <v>4382</v>
      </c>
      <c r="E97" s="27">
        <v>0.15974440894568701</v>
      </c>
      <c r="F97" s="26">
        <v>253</v>
      </c>
      <c r="G97" s="26">
        <v>163</v>
      </c>
      <c r="H97" s="26">
        <v>1417</v>
      </c>
      <c r="I97" s="26">
        <v>1373</v>
      </c>
      <c r="J97" s="26">
        <v>0</v>
      </c>
      <c r="K97" s="26">
        <v>1</v>
      </c>
      <c r="L97" s="26">
        <v>0</v>
      </c>
      <c r="M97" s="26">
        <v>1</v>
      </c>
      <c r="N97" s="26">
        <v>28</v>
      </c>
      <c r="O97" s="26">
        <v>51</v>
      </c>
      <c r="P97" s="28">
        <v>1103</v>
      </c>
    </row>
    <row r="98" spans="1:16" x14ac:dyDescent="0.25">
      <c r="A98" s="29" t="s">
        <v>511</v>
      </c>
      <c r="B98" s="29" t="s">
        <v>512</v>
      </c>
      <c r="C98" s="14">
        <v>841</v>
      </c>
      <c r="D98" s="14">
        <v>775</v>
      </c>
      <c r="E98" s="30">
        <v>8.5161290322580602E-2</v>
      </c>
      <c r="F98" s="14">
        <v>61</v>
      </c>
      <c r="G98" s="14">
        <v>39</v>
      </c>
      <c r="H98" s="14">
        <v>173</v>
      </c>
      <c r="I98" s="14">
        <v>167</v>
      </c>
      <c r="J98" s="14">
        <v>0</v>
      </c>
      <c r="K98" s="14">
        <v>1</v>
      </c>
      <c r="L98" s="14">
        <v>0</v>
      </c>
      <c r="M98" s="14">
        <v>0</v>
      </c>
      <c r="N98" s="14">
        <v>2</v>
      </c>
      <c r="O98" s="14">
        <v>1</v>
      </c>
      <c r="P98" s="23">
        <v>129</v>
      </c>
    </row>
    <row r="99" spans="1:16" x14ac:dyDescent="0.25">
      <c r="A99" s="29" t="s">
        <v>513</v>
      </c>
      <c r="B99" s="29" t="s">
        <v>514</v>
      </c>
      <c r="C99" s="14">
        <v>893</v>
      </c>
      <c r="D99" s="14">
        <v>766</v>
      </c>
      <c r="E99" s="30">
        <v>0.165796344647519</v>
      </c>
      <c r="F99" s="14">
        <v>67</v>
      </c>
      <c r="G99" s="14">
        <v>39</v>
      </c>
      <c r="H99" s="14">
        <v>431</v>
      </c>
      <c r="I99" s="14">
        <v>396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10</v>
      </c>
      <c r="P99" s="23">
        <v>172</v>
      </c>
    </row>
    <row r="100" spans="1:16" ht="33.75" x14ac:dyDescent="0.25">
      <c r="A100" s="29" t="s">
        <v>515</v>
      </c>
      <c r="B100" s="29" t="s">
        <v>516</v>
      </c>
      <c r="C100" s="14">
        <v>51</v>
      </c>
      <c r="D100" s="14">
        <v>44</v>
      </c>
      <c r="E100" s="30">
        <v>0.15909090909090901</v>
      </c>
      <c r="F100" s="14">
        <v>17</v>
      </c>
      <c r="G100" s="14">
        <v>13</v>
      </c>
      <c r="H100" s="14">
        <v>41</v>
      </c>
      <c r="I100" s="14">
        <v>107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4</v>
      </c>
      <c r="P100" s="23">
        <v>86</v>
      </c>
    </row>
    <row r="101" spans="1:16" ht="22.5" x14ac:dyDescent="0.25">
      <c r="A101" s="29" t="s">
        <v>517</v>
      </c>
      <c r="B101" s="29" t="s">
        <v>518</v>
      </c>
      <c r="C101" s="14">
        <v>426</v>
      </c>
      <c r="D101" s="14">
        <v>363</v>
      </c>
      <c r="E101" s="30">
        <v>0.173553719008264</v>
      </c>
      <c r="F101" s="14">
        <v>46</v>
      </c>
      <c r="G101" s="14">
        <v>27</v>
      </c>
      <c r="H101" s="14">
        <v>135</v>
      </c>
      <c r="I101" s="14">
        <v>132</v>
      </c>
      <c r="J101" s="14">
        <v>0</v>
      </c>
      <c r="K101" s="14">
        <v>0</v>
      </c>
      <c r="L101" s="14">
        <v>0</v>
      </c>
      <c r="M101" s="14">
        <v>1</v>
      </c>
      <c r="N101" s="14">
        <v>0</v>
      </c>
      <c r="O101" s="14">
        <v>33</v>
      </c>
      <c r="P101" s="23">
        <v>111</v>
      </c>
    </row>
    <row r="102" spans="1:16" x14ac:dyDescent="0.25">
      <c r="A102" s="29" t="s">
        <v>519</v>
      </c>
      <c r="B102" s="29" t="s">
        <v>520</v>
      </c>
      <c r="C102" s="14">
        <v>21</v>
      </c>
      <c r="D102" s="14">
        <v>8</v>
      </c>
      <c r="E102" s="30">
        <v>1.625</v>
      </c>
      <c r="F102" s="14">
        <v>0</v>
      </c>
      <c r="G102" s="14">
        <v>0</v>
      </c>
      <c r="H102" s="14">
        <v>3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2</v>
      </c>
    </row>
    <row r="103" spans="1:16" ht="22.5" x14ac:dyDescent="0.25">
      <c r="A103" s="29" t="s">
        <v>521</v>
      </c>
      <c r="B103" s="29" t="s">
        <v>522</v>
      </c>
      <c r="C103" s="14">
        <v>90</v>
      </c>
      <c r="D103" s="14">
        <v>69</v>
      </c>
      <c r="E103" s="30">
        <v>0.30434782608695599</v>
      </c>
      <c r="F103" s="14">
        <v>6</v>
      </c>
      <c r="G103" s="14">
        <v>1</v>
      </c>
      <c r="H103" s="14">
        <v>26</v>
      </c>
      <c r="I103" s="14">
        <v>13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3">
        <v>24</v>
      </c>
    </row>
    <row r="104" spans="1:16" x14ac:dyDescent="0.25">
      <c r="A104" s="29" t="s">
        <v>523</v>
      </c>
      <c r="B104" s="29" t="s">
        <v>524</v>
      </c>
      <c r="C104" s="14">
        <v>197</v>
      </c>
      <c r="D104" s="14">
        <v>208</v>
      </c>
      <c r="E104" s="30">
        <v>-5.2884615384615398E-2</v>
      </c>
      <c r="F104" s="14">
        <v>6</v>
      </c>
      <c r="G104" s="14">
        <v>0</v>
      </c>
      <c r="H104" s="14">
        <v>18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5</v>
      </c>
    </row>
    <row r="105" spans="1:16" x14ac:dyDescent="0.25">
      <c r="A105" s="29" t="s">
        <v>525</v>
      </c>
      <c r="B105" s="29" t="s">
        <v>526</v>
      </c>
      <c r="C105" s="14">
        <v>1157</v>
      </c>
      <c r="D105" s="14">
        <v>971</v>
      </c>
      <c r="E105" s="30">
        <v>0.191555097837281</v>
      </c>
      <c r="F105" s="14">
        <v>7</v>
      </c>
      <c r="G105" s="14">
        <v>4</v>
      </c>
      <c r="H105" s="14">
        <v>302</v>
      </c>
      <c r="I105" s="14">
        <v>285</v>
      </c>
      <c r="J105" s="14">
        <v>0</v>
      </c>
      <c r="K105" s="14">
        <v>0</v>
      </c>
      <c r="L105" s="14">
        <v>0</v>
      </c>
      <c r="M105" s="14">
        <v>0</v>
      </c>
      <c r="N105" s="14">
        <v>10</v>
      </c>
      <c r="O105" s="14">
        <v>2</v>
      </c>
      <c r="P105" s="23">
        <v>131</v>
      </c>
    </row>
    <row r="106" spans="1:16" ht="22.5" x14ac:dyDescent="0.25">
      <c r="A106" s="29" t="s">
        <v>527</v>
      </c>
      <c r="B106" s="29" t="s">
        <v>528</v>
      </c>
      <c r="C106" s="14">
        <v>323</v>
      </c>
      <c r="D106" s="14">
        <v>275</v>
      </c>
      <c r="E106" s="30">
        <v>0.174545454545455</v>
      </c>
      <c r="F106" s="14">
        <v>4</v>
      </c>
      <c r="G106" s="14">
        <v>1</v>
      </c>
      <c r="H106" s="14">
        <v>79</v>
      </c>
      <c r="I106" s="14">
        <v>74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3">
        <v>52</v>
      </c>
    </row>
    <row r="107" spans="1:16" ht="22.5" x14ac:dyDescent="0.25">
      <c r="A107" s="29" t="s">
        <v>529</v>
      </c>
      <c r="B107" s="29" t="s">
        <v>530</v>
      </c>
      <c r="C107" s="14">
        <v>169</v>
      </c>
      <c r="D107" s="14">
        <v>192</v>
      </c>
      <c r="E107" s="30">
        <v>-0.119791666666667</v>
      </c>
      <c r="F107" s="14">
        <v>3</v>
      </c>
      <c r="G107" s="14">
        <v>3</v>
      </c>
      <c r="H107" s="14">
        <v>52</v>
      </c>
      <c r="I107" s="14">
        <v>57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227</v>
      </c>
    </row>
    <row r="108" spans="1:16" x14ac:dyDescent="0.25">
      <c r="A108" s="29" t="s">
        <v>531</v>
      </c>
      <c r="B108" s="29" t="s">
        <v>532</v>
      </c>
      <c r="C108" s="14">
        <v>6</v>
      </c>
      <c r="D108" s="14">
        <v>6</v>
      </c>
      <c r="E108" s="30">
        <v>0</v>
      </c>
      <c r="F108" s="14">
        <v>0</v>
      </c>
      <c r="G108" s="14">
        <v>0</v>
      </c>
      <c r="H108" s="14">
        <v>7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1</v>
      </c>
    </row>
    <row r="109" spans="1:16" x14ac:dyDescent="0.25">
      <c r="A109" s="29" t="s">
        <v>533</v>
      </c>
      <c r="B109" s="29" t="s">
        <v>534</v>
      </c>
      <c r="C109" s="14">
        <v>11</v>
      </c>
      <c r="D109" s="14">
        <v>5</v>
      </c>
      <c r="E109" s="30">
        <v>1.2</v>
      </c>
      <c r="F109" s="14">
        <v>0</v>
      </c>
      <c r="G109" s="14">
        <v>0</v>
      </c>
      <c r="H109" s="14">
        <v>7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3</v>
      </c>
    </row>
    <row r="110" spans="1:16" ht="33.75" x14ac:dyDescent="0.25">
      <c r="A110" s="29" t="s">
        <v>535</v>
      </c>
      <c r="B110" s="29" t="s">
        <v>536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1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813</v>
      </c>
      <c r="D111" s="14">
        <v>649</v>
      </c>
      <c r="E111" s="30">
        <v>0.25269645608628599</v>
      </c>
      <c r="F111" s="14">
        <v>33</v>
      </c>
      <c r="G111" s="14">
        <v>33</v>
      </c>
      <c r="H111" s="14">
        <v>115</v>
      </c>
      <c r="I111" s="14">
        <v>104</v>
      </c>
      <c r="J111" s="14">
        <v>0</v>
      </c>
      <c r="K111" s="14">
        <v>0</v>
      </c>
      <c r="L111" s="14">
        <v>0</v>
      </c>
      <c r="M111" s="14">
        <v>0</v>
      </c>
      <c r="N111" s="14">
        <v>5</v>
      </c>
      <c r="O111" s="14">
        <v>0</v>
      </c>
      <c r="P111" s="23">
        <v>114</v>
      </c>
    </row>
    <row r="112" spans="1:16" ht="22.5" x14ac:dyDescent="0.25">
      <c r="A112" s="29" t="s">
        <v>539</v>
      </c>
      <c r="B112" s="29" t="s">
        <v>540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23</v>
      </c>
      <c r="D114" s="14">
        <v>19</v>
      </c>
      <c r="E114" s="30">
        <v>0.21052631578947401</v>
      </c>
      <c r="F114" s="14">
        <v>0</v>
      </c>
      <c r="G114" s="14">
        <v>0</v>
      </c>
      <c r="H114" s="14">
        <v>2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3</v>
      </c>
      <c r="D115" s="14">
        <v>2</v>
      </c>
      <c r="E115" s="30">
        <v>0.5</v>
      </c>
      <c r="F115" s="14">
        <v>0</v>
      </c>
      <c r="G115" s="14">
        <v>0</v>
      </c>
      <c r="H115" s="14">
        <v>3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2</v>
      </c>
    </row>
    <row r="116" spans="1:16" ht="33.75" x14ac:dyDescent="0.25">
      <c r="A116" s="29" t="s">
        <v>547</v>
      </c>
      <c r="B116" s="29" t="s">
        <v>548</v>
      </c>
      <c r="C116" s="14">
        <v>2</v>
      </c>
      <c r="D116" s="14">
        <v>1</v>
      </c>
      <c r="E116" s="30">
        <v>1</v>
      </c>
      <c r="F116" s="14">
        <v>0</v>
      </c>
      <c r="G116" s="14">
        <v>0</v>
      </c>
      <c r="H116" s="14">
        <v>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5</v>
      </c>
    </row>
    <row r="117" spans="1:16" ht="22.5" x14ac:dyDescent="0.25">
      <c r="A117" s="29" t="s">
        <v>549</v>
      </c>
      <c r="B117" s="29" t="s">
        <v>550</v>
      </c>
      <c r="C117" s="14">
        <v>1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551</v>
      </c>
      <c r="B118" s="29" t="s">
        <v>552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3">
        <v>0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1</v>
      </c>
      <c r="E119" s="30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6</v>
      </c>
      <c r="D120" s="14">
        <v>4</v>
      </c>
      <c r="E120" s="30">
        <v>0.5</v>
      </c>
      <c r="F120" s="14">
        <v>0</v>
      </c>
      <c r="G120" s="14">
        <v>0</v>
      </c>
      <c r="H120" s="14">
        <v>2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557</v>
      </c>
      <c r="B121" s="29" t="s">
        <v>558</v>
      </c>
      <c r="C121" s="14">
        <v>18</v>
      </c>
      <c r="D121" s="14">
        <v>9</v>
      </c>
      <c r="E121" s="30">
        <v>1</v>
      </c>
      <c r="F121" s="14">
        <v>3</v>
      </c>
      <c r="G121" s="14">
        <v>3</v>
      </c>
      <c r="H121" s="14">
        <v>6</v>
      </c>
      <c r="I121" s="14">
        <v>16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33</v>
      </c>
    </row>
    <row r="122" spans="1:16" x14ac:dyDescent="0.25">
      <c r="A122" s="29" t="s">
        <v>559</v>
      </c>
      <c r="B122" s="29" t="s">
        <v>560</v>
      </c>
      <c r="C122" s="14">
        <v>8</v>
      </c>
      <c r="D122" s="14">
        <v>4</v>
      </c>
      <c r="E122" s="30">
        <v>1</v>
      </c>
      <c r="F122" s="14">
        <v>0</v>
      </c>
      <c r="G122" s="14">
        <v>0</v>
      </c>
      <c r="H122" s="14">
        <v>3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3">
        <v>0</v>
      </c>
    </row>
    <row r="123" spans="1:16" x14ac:dyDescent="0.25">
      <c r="A123" s="29" t="s">
        <v>561</v>
      </c>
      <c r="B123" s="29" t="s">
        <v>562</v>
      </c>
      <c r="C123" s="14">
        <v>0</v>
      </c>
      <c r="D123" s="14">
        <v>2</v>
      </c>
      <c r="E123" s="30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3">
        <v>1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8</v>
      </c>
      <c r="D126" s="14">
        <v>3</v>
      </c>
      <c r="E126" s="30">
        <v>1.6666666666666701</v>
      </c>
      <c r="F126" s="14">
        <v>0</v>
      </c>
      <c r="G126" s="14">
        <v>0</v>
      </c>
      <c r="H126" s="14">
        <v>3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2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13</v>
      </c>
      <c r="D128" s="14">
        <v>4</v>
      </c>
      <c r="E128" s="30">
        <v>2.25</v>
      </c>
      <c r="F128" s="14">
        <v>0</v>
      </c>
      <c r="G128" s="14">
        <v>0</v>
      </c>
      <c r="H128" s="14">
        <v>7</v>
      </c>
      <c r="I128" s="14">
        <v>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2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2</v>
      </c>
      <c r="D130" s="14">
        <v>2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</v>
      </c>
    </row>
    <row r="131" spans="1:16" x14ac:dyDescent="0.25">
      <c r="A131" s="181" t="s">
        <v>577</v>
      </c>
      <c r="B131" s="182"/>
      <c r="C131" s="26">
        <v>23</v>
      </c>
      <c r="D131" s="26">
        <v>12</v>
      </c>
      <c r="E131" s="27">
        <v>0.91666666666666696</v>
      </c>
      <c r="F131" s="26">
        <v>0</v>
      </c>
      <c r="G131" s="26">
        <v>0</v>
      </c>
      <c r="H131" s="26">
        <v>16</v>
      </c>
      <c r="I131" s="26">
        <v>19</v>
      </c>
      <c r="J131" s="26">
        <v>0</v>
      </c>
      <c r="K131" s="26">
        <v>0</v>
      </c>
      <c r="L131" s="26">
        <v>0</v>
      </c>
      <c r="M131" s="26">
        <v>0</v>
      </c>
      <c r="N131" s="26">
        <v>13</v>
      </c>
      <c r="O131" s="26">
        <v>0</v>
      </c>
      <c r="P131" s="28">
        <v>16</v>
      </c>
    </row>
    <row r="132" spans="1:16" x14ac:dyDescent="0.25">
      <c r="A132" s="29" t="s">
        <v>578</v>
      </c>
      <c r="B132" s="29" t="s">
        <v>579</v>
      </c>
      <c r="C132" s="14">
        <v>3</v>
      </c>
      <c r="D132" s="14">
        <v>2</v>
      </c>
      <c r="E132" s="30">
        <v>0.5</v>
      </c>
      <c r="F132" s="14">
        <v>0</v>
      </c>
      <c r="G132" s="14">
        <v>0</v>
      </c>
      <c r="H132" s="14">
        <v>3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7</v>
      </c>
      <c r="O132" s="14">
        <v>0</v>
      </c>
      <c r="P132" s="23">
        <v>5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1</v>
      </c>
      <c r="E133" s="30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1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16</v>
      </c>
      <c r="D134" s="14">
        <v>6</v>
      </c>
      <c r="E134" s="30">
        <v>1.6666666666666701</v>
      </c>
      <c r="F134" s="14">
        <v>0</v>
      </c>
      <c r="G134" s="14">
        <v>0</v>
      </c>
      <c r="H134" s="14">
        <v>13</v>
      </c>
      <c r="I134" s="14">
        <v>16</v>
      </c>
      <c r="J134" s="14">
        <v>0</v>
      </c>
      <c r="K134" s="14">
        <v>0</v>
      </c>
      <c r="L134" s="14">
        <v>0</v>
      </c>
      <c r="M134" s="14">
        <v>0</v>
      </c>
      <c r="N134" s="14">
        <v>2</v>
      </c>
      <c r="O134" s="14">
        <v>0</v>
      </c>
      <c r="P134" s="23">
        <v>10</v>
      </c>
    </row>
    <row r="135" spans="1:16" x14ac:dyDescent="0.25">
      <c r="A135" s="29" t="s">
        <v>584</v>
      </c>
      <c r="B135" s="29" t="s">
        <v>585</v>
      </c>
      <c r="C135" s="14">
        <v>4</v>
      </c>
      <c r="D135" s="14">
        <v>3</v>
      </c>
      <c r="E135" s="30">
        <v>0.33333333333333298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3</v>
      </c>
      <c r="O135" s="14">
        <v>0</v>
      </c>
      <c r="P135" s="23">
        <v>1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588</v>
      </c>
      <c r="B137" s="182"/>
      <c r="C137" s="26">
        <v>11</v>
      </c>
      <c r="D137" s="26">
        <v>24</v>
      </c>
      <c r="E137" s="27">
        <v>-0.54166666666666696</v>
      </c>
      <c r="F137" s="26">
        <v>0</v>
      </c>
      <c r="G137" s="26">
        <v>0</v>
      </c>
      <c r="H137" s="26">
        <v>4</v>
      </c>
      <c r="I137" s="26">
        <v>3</v>
      </c>
      <c r="J137" s="26">
        <v>0</v>
      </c>
      <c r="K137" s="26">
        <v>0</v>
      </c>
      <c r="L137" s="26">
        <v>0</v>
      </c>
      <c r="M137" s="26">
        <v>0</v>
      </c>
      <c r="N137" s="26">
        <v>8</v>
      </c>
      <c r="O137" s="26">
        <v>0</v>
      </c>
      <c r="P137" s="28">
        <v>7</v>
      </c>
    </row>
    <row r="138" spans="1:16" ht="22.5" x14ac:dyDescent="0.25">
      <c r="A138" s="29" t="s">
        <v>589</v>
      </c>
      <c r="B138" s="29" t="s">
        <v>590</v>
      </c>
      <c r="C138" s="14">
        <v>0</v>
      </c>
      <c r="D138" s="14">
        <v>0</v>
      </c>
      <c r="E138" s="30">
        <v>0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1</v>
      </c>
      <c r="D139" s="14">
        <v>5</v>
      </c>
      <c r="E139" s="30">
        <v>-0.8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1</v>
      </c>
      <c r="E141" s="30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10</v>
      </c>
      <c r="D142" s="14">
        <v>17</v>
      </c>
      <c r="E142" s="30">
        <v>-0.41176470588235298</v>
      </c>
      <c r="F142" s="14">
        <v>0</v>
      </c>
      <c r="G142" s="14">
        <v>0</v>
      </c>
      <c r="H142" s="14">
        <v>4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8</v>
      </c>
      <c r="O142" s="14">
        <v>0</v>
      </c>
      <c r="P142" s="23">
        <v>5</v>
      </c>
    </row>
    <row r="143" spans="1:16" ht="33.75" x14ac:dyDescent="0.25">
      <c r="A143" s="29" t="s">
        <v>599</v>
      </c>
      <c r="B143" s="29" t="s">
        <v>600</v>
      </c>
      <c r="C143" s="14">
        <v>0</v>
      </c>
      <c r="D143" s="14">
        <v>1</v>
      </c>
      <c r="E143" s="30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2</v>
      </c>
    </row>
    <row r="144" spans="1:16" x14ac:dyDescent="0.25">
      <c r="A144" s="181" t="s">
        <v>601</v>
      </c>
      <c r="B144" s="182"/>
      <c r="C144" s="26">
        <v>152</v>
      </c>
      <c r="D144" s="26">
        <v>39</v>
      </c>
      <c r="E144" s="27">
        <v>2.8974358974359</v>
      </c>
      <c r="F144" s="26">
        <v>0</v>
      </c>
      <c r="G144" s="26">
        <v>0</v>
      </c>
      <c r="H144" s="26">
        <v>0</v>
      </c>
      <c r="I144" s="26">
        <v>1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1</v>
      </c>
      <c r="P144" s="28">
        <v>4</v>
      </c>
    </row>
    <row r="145" spans="1:16" ht="33.75" x14ac:dyDescent="0.25">
      <c r="A145" s="29" t="s">
        <v>602</v>
      </c>
      <c r="B145" s="29" t="s">
        <v>603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604</v>
      </c>
      <c r="B146" s="29" t="s">
        <v>605</v>
      </c>
      <c r="C146" s="14">
        <v>152</v>
      </c>
      <c r="D146" s="14">
        <v>39</v>
      </c>
      <c r="E146" s="30">
        <v>2.8974358974359</v>
      </c>
      <c r="F146" s="14">
        <v>0</v>
      </c>
      <c r="G146" s="14">
        <v>0</v>
      </c>
      <c r="H146" s="14">
        <v>0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1</v>
      </c>
      <c r="P146" s="23">
        <v>4</v>
      </c>
    </row>
    <row r="147" spans="1:16" x14ac:dyDescent="0.25">
      <c r="A147" s="181" t="s">
        <v>606</v>
      </c>
      <c r="B147" s="182"/>
      <c r="C147" s="26">
        <v>107</v>
      </c>
      <c r="D147" s="26">
        <v>86</v>
      </c>
      <c r="E147" s="27">
        <v>0.24418604651162801</v>
      </c>
      <c r="F147" s="26">
        <v>4</v>
      </c>
      <c r="G147" s="26">
        <v>4</v>
      </c>
      <c r="H147" s="26">
        <v>75</v>
      </c>
      <c r="I147" s="26">
        <v>44</v>
      </c>
      <c r="J147" s="26">
        <v>0</v>
      </c>
      <c r="K147" s="26">
        <v>0</v>
      </c>
      <c r="L147" s="26">
        <v>0</v>
      </c>
      <c r="M147" s="26">
        <v>0</v>
      </c>
      <c r="N147" s="26">
        <v>58</v>
      </c>
      <c r="O147" s="26">
        <v>0</v>
      </c>
      <c r="P147" s="28">
        <v>27</v>
      </c>
    </row>
    <row r="148" spans="1:16" ht="22.5" x14ac:dyDescent="0.25">
      <c r="A148" s="29" t="s">
        <v>607</v>
      </c>
      <c r="B148" s="29" t="s">
        <v>608</v>
      </c>
      <c r="C148" s="14">
        <v>32</v>
      </c>
      <c r="D148" s="14">
        <v>14</v>
      </c>
      <c r="E148" s="30">
        <v>1.28571428571429</v>
      </c>
      <c r="F148" s="14">
        <v>0</v>
      </c>
      <c r="G148" s="14">
        <v>0</v>
      </c>
      <c r="H148" s="14">
        <v>25</v>
      </c>
      <c r="I148" s="14">
        <v>17</v>
      </c>
      <c r="J148" s="14">
        <v>0</v>
      </c>
      <c r="K148" s="14">
        <v>0</v>
      </c>
      <c r="L148" s="14">
        <v>0</v>
      </c>
      <c r="M148" s="14">
        <v>0</v>
      </c>
      <c r="N148" s="14">
        <v>33</v>
      </c>
      <c r="O148" s="14">
        <v>0</v>
      </c>
      <c r="P148" s="23">
        <v>7</v>
      </c>
    </row>
    <row r="149" spans="1:16" ht="22.5" x14ac:dyDescent="0.25">
      <c r="A149" s="29" t="s">
        <v>609</v>
      </c>
      <c r="B149" s="29" t="s">
        <v>610</v>
      </c>
      <c r="C149" s="14">
        <v>22</v>
      </c>
      <c r="D149" s="14">
        <v>30</v>
      </c>
      <c r="E149" s="30">
        <v>-0.266666666666667</v>
      </c>
      <c r="F149" s="14">
        <v>0</v>
      </c>
      <c r="G149" s="14">
        <v>0</v>
      </c>
      <c r="H149" s="14">
        <v>10</v>
      </c>
      <c r="I149" s="14">
        <v>3</v>
      </c>
      <c r="J149" s="14">
        <v>0</v>
      </c>
      <c r="K149" s="14">
        <v>0</v>
      </c>
      <c r="L149" s="14">
        <v>0</v>
      </c>
      <c r="M149" s="14">
        <v>0</v>
      </c>
      <c r="N149" s="14">
        <v>5</v>
      </c>
      <c r="O149" s="14">
        <v>0</v>
      </c>
      <c r="P149" s="23">
        <v>1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3</v>
      </c>
      <c r="E150" s="30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6</v>
      </c>
      <c r="D151" s="14">
        <v>11</v>
      </c>
      <c r="E151" s="30">
        <v>-0.45454545454545398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15</v>
      </c>
      <c r="O151" s="14">
        <v>0</v>
      </c>
      <c r="P151" s="23">
        <v>2</v>
      </c>
    </row>
    <row r="152" spans="1:16" ht="33.75" x14ac:dyDescent="0.25">
      <c r="A152" s="29" t="s">
        <v>615</v>
      </c>
      <c r="B152" s="29" t="s">
        <v>616</v>
      </c>
      <c r="C152" s="14">
        <v>2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3</v>
      </c>
      <c r="D153" s="14">
        <v>3</v>
      </c>
      <c r="E153" s="30">
        <v>0</v>
      </c>
      <c r="F153" s="14">
        <v>0</v>
      </c>
      <c r="G153" s="14">
        <v>0</v>
      </c>
      <c r="H153" s="14">
        <v>4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619</v>
      </c>
      <c r="B154" s="29" t="s">
        <v>620</v>
      </c>
      <c r="C154" s="14">
        <v>17</v>
      </c>
      <c r="D154" s="14">
        <v>13</v>
      </c>
      <c r="E154" s="30">
        <v>0.30769230769230799</v>
      </c>
      <c r="F154" s="14">
        <v>3</v>
      </c>
      <c r="G154" s="14">
        <v>3</v>
      </c>
      <c r="H154" s="14">
        <v>19</v>
      </c>
      <c r="I154" s="14">
        <v>14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3">
        <v>8</v>
      </c>
    </row>
    <row r="155" spans="1:16" ht="22.5" x14ac:dyDescent="0.25">
      <c r="A155" s="29" t="s">
        <v>621</v>
      </c>
      <c r="B155" s="29" t="s">
        <v>622</v>
      </c>
      <c r="C155" s="14">
        <v>25</v>
      </c>
      <c r="D155" s="14">
        <v>12</v>
      </c>
      <c r="E155" s="30">
        <v>1.0833333333333299</v>
      </c>
      <c r="F155" s="14">
        <v>1</v>
      </c>
      <c r="G155" s="14">
        <v>1</v>
      </c>
      <c r="H155" s="14">
        <v>16</v>
      </c>
      <c r="I155" s="14">
        <v>9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3">
        <v>9</v>
      </c>
    </row>
    <row r="156" spans="1:16" x14ac:dyDescent="0.25">
      <c r="A156" s="181" t="s">
        <v>623</v>
      </c>
      <c r="B156" s="182"/>
      <c r="C156" s="26">
        <v>106</v>
      </c>
      <c r="D156" s="26">
        <v>79</v>
      </c>
      <c r="E156" s="27">
        <v>0.341772151898734</v>
      </c>
      <c r="F156" s="26">
        <v>0</v>
      </c>
      <c r="G156" s="26">
        <v>0</v>
      </c>
      <c r="H156" s="26">
        <v>23</v>
      </c>
      <c r="I156" s="26">
        <v>15</v>
      </c>
      <c r="J156" s="26">
        <v>0</v>
      </c>
      <c r="K156" s="26">
        <v>0</v>
      </c>
      <c r="L156" s="26">
        <v>0</v>
      </c>
      <c r="M156" s="26">
        <v>0</v>
      </c>
      <c r="N156" s="26">
        <v>1</v>
      </c>
      <c r="O156" s="26">
        <v>0</v>
      </c>
      <c r="P156" s="28">
        <v>4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3</v>
      </c>
      <c r="D161" s="14">
        <v>2</v>
      </c>
      <c r="E161" s="30">
        <v>0.5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2</v>
      </c>
    </row>
    <row r="162" spans="1:16" x14ac:dyDescent="0.25">
      <c r="A162" s="29" t="s">
        <v>634</v>
      </c>
      <c r="B162" s="29" t="s">
        <v>635</v>
      </c>
      <c r="C162" s="14">
        <v>65</v>
      </c>
      <c r="D162" s="14">
        <v>41</v>
      </c>
      <c r="E162" s="30">
        <v>0.585365853658536</v>
      </c>
      <c r="F162" s="14">
        <v>0</v>
      </c>
      <c r="G162" s="14">
        <v>0</v>
      </c>
      <c r="H162" s="14">
        <v>20</v>
      </c>
      <c r="I162" s="14">
        <v>12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3">
        <v>0</v>
      </c>
    </row>
    <row r="163" spans="1:16" ht="22.5" x14ac:dyDescent="0.25">
      <c r="A163" s="29" t="s">
        <v>636</v>
      </c>
      <c r="B163" s="29" t="s">
        <v>637</v>
      </c>
      <c r="C163" s="14">
        <v>9</v>
      </c>
      <c r="D163" s="14">
        <v>5</v>
      </c>
      <c r="E163" s="30">
        <v>0.8</v>
      </c>
      <c r="F163" s="14">
        <v>0</v>
      </c>
      <c r="G163" s="14">
        <v>0</v>
      </c>
      <c r="H163" s="14">
        <v>2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23</v>
      </c>
      <c r="D164" s="14">
        <v>24</v>
      </c>
      <c r="E164" s="30">
        <v>-4.1666666666666699E-2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640</v>
      </c>
      <c r="B165" s="29" t="s">
        <v>641</v>
      </c>
      <c r="C165" s="14">
        <v>6</v>
      </c>
      <c r="D165" s="14">
        <v>7</v>
      </c>
      <c r="E165" s="30">
        <v>-0.14285714285714299</v>
      </c>
      <c r="F165" s="14">
        <v>0</v>
      </c>
      <c r="G165" s="14">
        <v>0</v>
      </c>
      <c r="H165" s="14">
        <v>0</v>
      </c>
      <c r="I165" s="14">
        <v>3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2</v>
      </c>
    </row>
    <row r="166" spans="1:16" x14ac:dyDescent="0.25">
      <c r="A166" s="181" t="s">
        <v>642</v>
      </c>
      <c r="B166" s="182"/>
      <c r="C166" s="26">
        <v>951</v>
      </c>
      <c r="D166" s="26">
        <v>677</v>
      </c>
      <c r="E166" s="27">
        <v>0.40472673559822703</v>
      </c>
      <c r="F166" s="26">
        <v>62</v>
      </c>
      <c r="G166" s="26">
        <v>47</v>
      </c>
      <c r="H166" s="26">
        <v>614</v>
      </c>
      <c r="I166" s="26">
        <v>598</v>
      </c>
      <c r="J166" s="26">
        <v>6</v>
      </c>
      <c r="K166" s="26">
        <v>0</v>
      </c>
      <c r="L166" s="26">
        <v>0</v>
      </c>
      <c r="M166" s="26">
        <v>0</v>
      </c>
      <c r="N166" s="26">
        <v>2</v>
      </c>
      <c r="O166" s="26">
        <v>64</v>
      </c>
      <c r="P166" s="28">
        <v>493</v>
      </c>
    </row>
    <row r="167" spans="1:16" ht="22.5" x14ac:dyDescent="0.25">
      <c r="A167" s="29" t="s">
        <v>643</v>
      </c>
      <c r="B167" s="29" t="s">
        <v>644</v>
      </c>
      <c r="C167" s="14">
        <v>10</v>
      </c>
      <c r="D167" s="14">
        <v>4</v>
      </c>
      <c r="E167" s="30">
        <v>1.5</v>
      </c>
      <c r="F167" s="14">
        <v>1</v>
      </c>
      <c r="G167" s="14">
        <v>0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33.75" x14ac:dyDescent="0.25">
      <c r="A168" s="29" t="s">
        <v>645</v>
      </c>
      <c r="B168" s="29" t="s">
        <v>646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0</v>
      </c>
      <c r="D171" s="14">
        <v>1</v>
      </c>
      <c r="E171" s="30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56</v>
      </c>
      <c r="D173" s="14">
        <v>53</v>
      </c>
      <c r="E173" s="30">
        <v>5.6603773584905703E-2</v>
      </c>
      <c r="F173" s="14">
        <v>3</v>
      </c>
      <c r="G173" s="14">
        <v>0</v>
      </c>
      <c r="H173" s="14">
        <v>32</v>
      </c>
      <c r="I173" s="14">
        <v>59</v>
      </c>
      <c r="J173" s="14">
        <v>6</v>
      </c>
      <c r="K173" s="14">
        <v>0</v>
      </c>
      <c r="L173" s="14">
        <v>0</v>
      </c>
      <c r="M173" s="14">
        <v>0</v>
      </c>
      <c r="N173" s="14">
        <v>2</v>
      </c>
      <c r="O173" s="14">
        <v>2</v>
      </c>
      <c r="P173" s="23">
        <v>37</v>
      </c>
    </row>
    <row r="174" spans="1:16" ht="22.5" x14ac:dyDescent="0.25">
      <c r="A174" s="29" t="s">
        <v>657</v>
      </c>
      <c r="B174" s="29" t="s">
        <v>658</v>
      </c>
      <c r="C174" s="14">
        <v>835</v>
      </c>
      <c r="D174" s="14">
        <v>593</v>
      </c>
      <c r="E174" s="30">
        <v>0.408094435075885</v>
      </c>
      <c r="F174" s="14">
        <v>57</v>
      </c>
      <c r="G174" s="14">
        <v>47</v>
      </c>
      <c r="H174" s="14">
        <v>557</v>
      </c>
      <c r="I174" s="14">
        <v>504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49</v>
      </c>
      <c r="P174" s="23">
        <v>454</v>
      </c>
    </row>
    <row r="175" spans="1:16" x14ac:dyDescent="0.25">
      <c r="A175" s="29" t="s">
        <v>659</v>
      </c>
      <c r="B175" s="29" t="s">
        <v>660</v>
      </c>
      <c r="C175" s="14">
        <v>49</v>
      </c>
      <c r="D175" s="14">
        <v>26</v>
      </c>
      <c r="E175" s="30">
        <v>0.88461538461538503</v>
      </c>
      <c r="F175" s="14">
        <v>1</v>
      </c>
      <c r="G175" s="14">
        <v>0</v>
      </c>
      <c r="H175" s="14">
        <v>23</v>
      </c>
      <c r="I175" s="14">
        <v>35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13</v>
      </c>
      <c r="P175" s="23">
        <v>2</v>
      </c>
    </row>
    <row r="176" spans="1:16" ht="22.5" x14ac:dyDescent="0.25">
      <c r="A176" s="29" t="s">
        <v>661</v>
      </c>
      <c r="B176" s="29" t="s">
        <v>662</v>
      </c>
      <c r="C176" s="14">
        <v>1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665</v>
      </c>
      <c r="B178" s="182"/>
      <c r="C178" s="26">
        <v>491</v>
      </c>
      <c r="D178" s="26">
        <v>551</v>
      </c>
      <c r="E178" s="27">
        <v>-0.108892921960072</v>
      </c>
      <c r="F178" s="26">
        <v>1551</v>
      </c>
      <c r="G178" s="26">
        <v>1246</v>
      </c>
      <c r="H178" s="26">
        <v>344</v>
      </c>
      <c r="I178" s="26">
        <v>318</v>
      </c>
      <c r="J178" s="26">
        <v>0</v>
      </c>
      <c r="K178" s="26">
        <v>0</v>
      </c>
      <c r="L178" s="26">
        <v>0</v>
      </c>
      <c r="M178" s="26">
        <v>0</v>
      </c>
      <c r="N178" s="26">
        <v>5</v>
      </c>
      <c r="O178" s="26">
        <v>1</v>
      </c>
      <c r="P178" s="28">
        <v>1713</v>
      </c>
    </row>
    <row r="179" spans="1:16" ht="22.5" x14ac:dyDescent="0.25">
      <c r="A179" s="29" t="s">
        <v>666</v>
      </c>
      <c r="B179" s="29" t="s">
        <v>667</v>
      </c>
      <c r="C179" s="14">
        <v>7</v>
      </c>
      <c r="D179" s="14">
        <v>5</v>
      </c>
      <c r="E179" s="30">
        <v>0.4</v>
      </c>
      <c r="F179" s="14">
        <v>6</v>
      </c>
      <c r="G179" s="14">
        <v>6</v>
      </c>
      <c r="H179" s="14">
        <v>5</v>
      </c>
      <c r="I179" s="14">
        <v>3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8</v>
      </c>
    </row>
    <row r="180" spans="1:16" ht="22.5" x14ac:dyDescent="0.25">
      <c r="A180" s="29" t="s">
        <v>668</v>
      </c>
      <c r="B180" s="29" t="s">
        <v>669</v>
      </c>
      <c r="C180" s="14">
        <v>223</v>
      </c>
      <c r="D180" s="14">
        <v>218</v>
      </c>
      <c r="E180" s="30">
        <v>2.2935779816513801E-2</v>
      </c>
      <c r="F180" s="14">
        <v>689</v>
      </c>
      <c r="G180" s="14">
        <v>572</v>
      </c>
      <c r="H180" s="14">
        <v>144</v>
      </c>
      <c r="I180" s="14">
        <v>137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23">
        <v>783</v>
      </c>
    </row>
    <row r="181" spans="1:16" x14ac:dyDescent="0.25">
      <c r="A181" s="29" t="s">
        <v>670</v>
      </c>
      <c r="B181" s="29" t="s">
        <v>671</v>
      </c>
      <c r="C181" s="14">
        <v>61</v>
      </c>
      <c r="D181" s="14">
        <v>48</v>
      </c>
      <c r="E181" s="30">
        <v>0.27083333333333298</v>
      </c>
      <c r="F181" s="14">
        <v>39</v>
      </c>
      <c r="G181" s="14">
        <v>33</v>
      </c>
      <c r="H181" s="14">
        <v>32</v>
      </c>
      <c r="I181" s="14">
        <v>29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70</v>
      </c>
    </row>
    <row r="182" spans="1:16" ht="22.5" x14ac:dyDescent="0.25">
      <c r="A182" s="29" t="s">
        <v>672</v>
      </c>
      <c r="B182" s="29" t="s">
        <v>673</v>
      </c>
      <c r="C182" s="14">
        <v>3</v>
      </c>
      <c r="D182" s="14">
        <v>3</v>
      </c>
      <c r="E182" s="30">
        <v>0</v>
      </c>
      <c r="F182" s="14">
        <v>2</v>
      </c>
      <c r="G182" s="14">
        <v>2</v>
      </c>
      <c r="H182" s="14">
        <v>2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4</v>
      </c>
    </row>
    <row r="183" spans="1:16" ht="22.5" x14ac:dyDescent="0.25">
      <c r="A183" s="29" t="s">
        <v>674</v>
      </c>
      <c r="B183" s="29" t="s">
        <v>675</v>
      </c>
      <c r="C183" s="14">
        <v>9</v>
      </c>
      <c r="D183" s="14">
        <v>1</v>
      </c>
      <c r="E183" s="30">
        <v>8</v>
      </c>
      <c r="F183" s="14">
        <v>19</v>
      </c>
      <c r="G183" s="14">
        <v>19</v>
      </c>
      <c r="H183" s="14">
        <v>7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34</v>
      </c>
    </row>
    <row r="184" spans="1:16" ht="22.5" x14ac:dyDescent="0.25">
      <c r="A184" s="29" t="s">
        <v>676</v>
      </c>
      <c r="B184" s="29" t="s">
        <v>677</v>
      </c>
      <c r="C184" s="14">
        <v>186</v>
      </c>
      <c r="D184" s="14">
        <v>274</v>
      </c>
      <c r="E184" s="30">
        <v>-0.321167883211679</v>
      </c>
      <c r="F184" s="14">
        <v>796</v>
      </c>
      <c r="G184" s="14">
        <v>614</v>
      </c>
      <c r="H184" s="14">
        <v>153</v>
      </c>
      <c r="I184" s="14">
        <v>143</v>
      </c>
      <c r="J184" s="14">
        <v>0</v>
      </c>
      <c r="K184" s="14">
        <v>0</v>
      </c>
      <c r="L184" s="14">
        <v>0</v>
      </c>
      <c r="M184" s="14">
        <v>0</v>
      </c>
      <c r="N184" s="14">
        <v>5</v>
      </c>
      <c r="O184" s="14">
        <v>0</v>
      </c>
      <c r="P184" s="23">
        <v>814</v>
      </c>
    </row>
    <row r="185" spans="1:16" ht="22.5" x14ac:dyDescent="0.25">
      <c r="A185" s="29" t="s">
        <v>678</v>
      </c>
      <c r="B185" s="29" t="s">
        <v>679</v>
      </c>
      <c r="C185" s="14">
        <v>2</v>
      </c>
      <c r="D185" s="14">
        <v>2</v>
      </c>
      <c r="E185" s="30">
        <v>0</v>
      </c>
      <c r="F185" s="14">
        <v>0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1" t="s">
        <v>680</v>
      </c>
      <c r="B186" s="182"/>
      <c r="C186" s="26">
        <v>239</v>
      </c>
      <c r="D186" s="26">
        <v>159</v>
      </c>
      <c r="E186" s="27">
        <v>0.50314465408804998</v>
      </c>
      <c r="F186" s="26">
        <v>20</v>
      </c>
      <c r="G186" s="26">
        <v>14</v>
      </c>
      <c r="H186" s="26">
        <v>107</v>
      </c>
      <c r="I186" s="26">
        <v>82</v>
      </c>
      <c r="J186" s="26">
        <v>0</v>
      </c>
      <c r="K186" s="26">
        <v>0</v>
      </c>
      <c r="L186" s="26">
        <v>0</v>
      </c>
      <c r="M186" s="26">
        <v>0</v>
      </c>
      <c r="N186" s="26">
        <v>23</v>
      </c>
      <c r="O186" s="26">
        <v>0</v>
      </c>
      <c r="P186" s="28">
        <v>93</v>
      </c>
    </row>
    <row r="187" spans="1:16" x14ac:dyDescent="0.25">
      <c r="A187" s="29" t="s">
        <v>681</v>
      </c>
      <c r="B187" s="29" t="s">
        <v>682</v>
      </c>
      <c r="C187" s="14">
        <v>16</v>
      </c>
      <c r="D187" s="14">
        <v>13</v>
      </c>
      <c r="E187" s="30">
        <v>0.230769230769231</v>
      </c>
      <c r="F187" s="14">
        <v>1</v>
      </c>
      <c r="G187" s="14">
        <v>0</v>
      </c>
      <c r="H187" s="14">
        <v>1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2</v>
      </c>
    </row>
    <row r="188" spans="1:16" ht="22.5" x14ac:dyDescent="0.25">
      <c r="A188" s="29" t="s">
        <v>683</v>
      </c>
      <c r="B188" s="29" t="s">
        <v>684</v>
      </c>
      <c r="C188" s="14">
        <v>1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89</v>
      </c>
      <c r="D189" s="14">
        <v>43</v>
      </c>
      <c r="E189" s="30">
        <v>1.0697674418604699</v>
      </c>
      <c r="F189" s="14">
        <v>12</v>
      </c>
      <c r="G189" s="14">
        <v>3</v>
      </c>
      <c r="H189" s="14">
        <v>39</v>
      </c>
      <c r="I189" s="14">
        <v>31</v>
      </c>
      <c r="J189" s="14">
        <v>0</v>
      </c>
      <c r="K189" s="14">
        <v>0</v>
      </c>
      <c r="L189" s="14">
        <v>0</v>
      </c>
      <c r="M189" s="14">
        <v>0</v>
      </c>
      <c r="N189" s="14">
        <v>21</v>
      </c>
      <c r="O189" s="14">
        <v>0</v>
      </c>
      <c r="P189" s="23">
        <v>48</v>
      </c>
    </row>
    <row r="190" spans="1:16" ht="22.5" x14ac:dyDescent="0.25">
      <c r="A190" s="29" t="s">
        <v>687</v>
      </c>
      <c r="B190" s="29" t="s">
        <v>688</v>
      </c>
      <c r="C190" s="14">
        <v>7</v>
      </c>
      <c r="D190" s="14">
        <v>0</v>
      </c>
      <c r="E190" s="30">
        <v>0</v>
      </c>
      <c r="F190" s="14">
        <v>0</v>
      </c>
      <c r="G190" s="14">
        <v>0</v>
      </c>
      <c r="H190" s="14">
        <v>12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689</v>
      </c>
      <c r="B191" s="29" t="s">
        <v>690</v>
      </c>
      <c r="C191" s="14">
        <v>24</v>
      </c>
      <c r="D191" s="14">
        <v>8</v>
      </c>
      <c r="E191" s="30">
        <v>2</v>
      </c>
      <c r="F191" s="14">
        <v>3</v>
      </c>
      <c r="G191" s="14">
        <v>9</v>
      </c>
      <c r="H191" s="14">
        <v>18</v>
      </c>
      <c r="I191" s="14">
        <v>33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3">
        <v>29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2</v>
      </c>
      <c r="E192" s="30">
        <v>-1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48</v>
      </c>
      <c r="D193" s="14">
        <v>35</v>
      </c>
      <c r="E193" s="30">
        <v>0.371428571428571</v>
      </c>
      <c r="F193" s="14">
        <v>1</v>
      </c>
      <c r="G193" s="14">
        <v>1</v>
      </c>
      <c r="H193" s="14">
        <v>24</v>
      </c>
      <c r="I193" s="14">
        <v>10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12</v>
      </c>
    </row>
    <row r="194" spans="1:16" x14ac:dyDescent="0.25">
      <c r="A194" s="29" t="s">
        <v>695</v>
      </c>
      <c r="B194" s="29" t="s">
        <v>696</v>
      </c>
      <c r="C194" s="14">
        <v>4</v>
      </c>
      <c r="D194" s="14">
        <v>2</v>
      </c>
      <c r="E194" s="30">
        <v>1</v>
      </c>
      <c r="F194" s="14">
        <v>0</v>
      </c>
      <c r="G194" s="14">
        <v>0</v>
      </c>
      <c r="H194" s="14">
        <v>4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1</v>
      </c>
    </row>
    <row r="195" spans="1:16" ht="22.5" x14ac:dyDescent="0.25">
      <c r="A195" s="29" t="s">
        <v>697</v>
      </c>
      <c r="B195" s="29" t="s">
        <v>698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1</v>
      </c>
      <c r="D196" s="14">
        <v>2</v>
      </c>
      <c r="E196" s="30">
        <v>-0.5</v>
      </c>
      <c r="F196" s="14">
        <v>0</v>
      </c>
      <c r="G196" s="14">
        <v>1</v>
      </c>
      <c r="H196" s="14">
        <v>0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9" t="s">
        <v>701</v>
      </c>
      <c r="B197" s="29" t="s">
        <v>702</v>
      </c>
      <c r="C197" s="14">
        <v>45</v>
      </c>
      <c r="D197" s="14">
        <v>52</v>
      </c>
      <c r="E197" s="30">
        <v>-0.134615384615385</v>
      </c>
      <c r="F197" s="14">
        <v>3</v>
      </c>
      <c r="G197" s="14">
        <v>0</v>
      </c>
      <c r="H197" s="14">
        <v>7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9" t="s">
        <v>703</v>
      </c>
      <c r="B198" s="29" t="s">
        <v>704</v>
      </c>
      <c r="C198" s="14">
        <v>1</v>
      </c>
      <c r="D198" s="14">
        <v>0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3</v>
      </c>
      <c r="D199" s="14">
        <v>1</v>
      </c>
      <c r="E199" s="30">
        <v>2</v>
      </c>
      <c r="F199" s="14">
        <v>0</v>
      </c>
      <c r="G199" s="14">
        <v>0</v>
      </c>
      <c r="H199" s="14">
        <v>2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3">
        <v>0</v>
      </c>
    </row>
    <row r="200" spans="1:16" ht="22.5" x14ac:dyDescent="0.25">
      <c r="A200" s="29" t="s">
        <v>707</v>
      </c>
      <c r="B200" s="29" t="s">
        <v>708</v>
      </c>
      <c r="C200" s="14">
        <v>0</v>
      </c>
      <c r="D200" s="14">
        <v>1</v>
      </c>
      <c r="E200" s="30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709</v>
      </c>
      <c r="B201" s="182"/>
      <c r="C201" s="26">
        <v>96</v>
      </c>
      <c r="D201" s="26">
        <v>101</v>
      </c>
      <c r="E201" s="27">
        <v>-4.95049504950495E-2</v>
      </c>
      <c r="F201" s="26">
        <v>23</v>
      </c>
      <c r="G201" s="26">
        <v>18</v>
      </c>
      <c r="H201" s="26">
        <v>34</v>
      </c>
      <c r="I201" s="26">
        <v>17</v>
      </c>
      <c r="J201" s="26">
        <v>0</v>
      </c>
      <c r="K201" s="26">
        <v>0</v>
      </c>
      <c r="L201" s="26">
        <v>0</v>
      </c>
      <c r="M201" s="26">
        <v>0</v>
      </c>
      <c r="N201" s="26">
        <v>41</v>
      </c>
      <c r="O201" s="26">
        <v>0</v>
      </c>
      <c r="P201" s="28">
        <v>44</v>
      </c>
    </row>
    <row r="202" spans="1:16" x14ac:dyDescent="0.25">
      <c r="A202" s="29" t="s">
        <v>710</v>
      </c>
      <c r="B202" s="29" t="s">
        <v>711</v>
      </c>
      <c r="C202" s="14">
        <v>13</v>
      </c>
      <c r="D202" s="14">
        <v>16</v>
      </c>
      <c r="E202" s="30">
        <v>-0.1875</v>
      </c>
      <c r="F202" s="14">
        <v>0</v>
      </c>
      <c r="G202" s="14">
        <v>0</v>
      </c>
      <c r="H202" s="14">
        <v>3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30</v>
      </c>
      <c r="O202" s="14">
        <v>0</v>
      </c>
      <c r="P202" s="23">
        <v>2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74</v>
      </c>
      <c r="D206" s="14">
        <v>79</v>
      </c>
      <c r="E206" s="30">
        <v>-6.3291139240506306E-2</v>
      </c>
      <c r="F206" s="14">
        <v>23</v>
      </c>
      <c r="G206" s="14">
        <v>18</v>
      </c>
      <c r="H206" s="14">
        <v>25</v>
      </c>
      <c r="I206" s="14">
        <v>11</v>
      </c>
      <c r="J206" s="14">
        <v>0</v>
      </c>
      <c r="K206" s="14">
        <v>0</v>
      </c>
      <c r="L206" s="14">
        <v>0</v>
      </c>
      <c r="M206" s="14">
        <v>0</v>
      </c>
      <c r="N206" s="14">
        <v>8</v>
      </c>
      <c r="O206" s="14">
        <v>0</v>
      </c>
      <c r="P206" s="23">
        <v>39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1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1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1</v>
      </c>
      <c r="D212" s="14">
        <v>1</v>
      </c>
      <c r="E212" s="30">
        <v>0</v>
      </c>
      <c r="F212" s="14">
        <v>0</v>
      </c>
      <c r="G212" s="14">
        <v>0</v>
      </c>
      <c r="H212" s="14">
        <v>1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732</v>
      </c>
      <c r="B213" s="29" t="s">
        <v>733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3</v>
      </c>
      <c r="D214" s="14">
        <v>3</v>
      </c>
      <c r="E214" s="30">
        <v>0</v>
      </c>
      <c r="F214" s="14">
        <v>0</v>
      </c>
      <c r="G214" s="14">
        <v>0</v>
      </c>
      <c r="H214" s="14">
        <v>3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3</v>
      </c>
      <c r="O214" s="14">
        <v>0</v>
      </c>
      <c r="P214" s="23">
        <v>1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1</v>
      </c>
      <c r="E215" s="30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2</v>
      </c>
      <c r="D218" s="14">
        <v>0</v>
      </c>
      <c r="E218" s="30">
        <v>0</v>
      </c>
      <c r="F218" s="14">
        <v>0</v>
      </c>
      <c r="G218" s="14">
        <v>0</v>
      </c>
      <c r="H218" s="14">
        <v>1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1</v>
      </c>
      <c r="D222" s="14">
        <v>1</v>
      </c>
      <c r="E222" s="30">
        <v>0</v>
      </c>
      <c r="F222" s="14">
        <v>0</v>
      </c>
      <c r="G222" s="14">
        <v>0</v>
      </c>
      <c r="H222" s="14">
        <v>1</v>
      </c>
      <c r="I222" s="14">
        <v>3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1</v>
      </c>
    </row>
    <row r="223" spans="1:16" x14ac:dyDescent="0.25">
      <c r="A223" s="181" t="s">
        <v>752</v>
      </c>
      <c r="B223" s="182"/>
      <c r="C223" s="26">
        <v>1734</v>
      </c>
      <c r="D223" s="26">
        <v>1280</v>
      </c>
      <c r="E223" s="27">
        <v>0.35468749999999999</v>
      </c>
      <c r="F223" s="26">
        <v>382</v>
      </c>
      <c r="G223" s="26">
        <v>328</v>
      </c>
      <c r="H223" s="26">
        <v>337</v>
      </c>
      <c r="I223" s="26">
        <v>302</v>
      </c>
      <c r="J223" s="26">
        <v>0</v>
      </c>
      <c r="K223" s="26">
        <v>0</v>
      </c>
      <c r="L223" s="26">
        <v>0</v>
      </c>
      <c r="M223" s="26">
        <v>0</v>
      </c>
      <c r="N223" s="26">
        <v>3</v>
      </c>
      <c r="O223" s="26">
        <v>4</v>
      </c>
      <c r="P223" s="28">
        <v>416</v>
      </c>
    </row>
    <row r="224" spans="1:16" x14ac:dyDescent="0.25">
      <c r="A224" s="29" t="s">
        <v>753</v>
      </c>
      <c r="B224" s="29" t="s">
        <v>754</v>
      </c>
      <c r="C224" s="14">
        <v>0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0</v>
      </c>
      <c r="D229" s="14">
        <v>1</v>
      </c>
      <c r="E229" s="30">
        <v>-1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765</v>
      </c>
      <c r="B230" s="29" t="s">
        <v>766</v>
      </c>
      <c r="C230" s="14">
        <v>0</v>
      </c>
      <c r="D230" s="14">
        <v>1</v>
      </c>
      <c r="E230" s="30">
        <v>-1</v>
      </c>
      <c r="F230" s="14">
        <v>0</v>
      </c>
      <c r="G230" s="14">
        <v>0</v>
      </c>
      <c r="H230" s="14">
        <v>2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9" t="s">
        <v>767</v>
      </c>
      <c r="B231" s="29" t="s">
        <v>768</v>
      </c>
      <c r="C231" s="14">
        <v>44</v>
      </c>
      <c r="D231" s="14">
        <v>37</v>
      </c>
      <c r="E231" s="30">
        <v>0.18918918918918901</v>
      </c>
      <c r="F231" s="14">
        <v>4</v>
      </c>
      <c r="G231" s="14">
        <v>1</v>
      </c>
      <c r="H231" s="14">
        <v>17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25">
      <c r="A232" s="29" t="s">
        <v>769</v>
      </c>
      <c r="B232" s="29" t="s">
        <v>770</v>
      </c>
      <c r="C232" s="14">
        <v>71</v>
      </c>
      <c r="D232" s="14">
        <v>87</v>
      </c>
      <c r="E232" s="30">
        <v>-0.18390804597701099</v>
      </c>
      <c r="F232" s="14">
        <v>22</v>
      </c>
      <c r="G232" s="14">
        <v>18</v>
      </c>
      <c r="H232" s="14">
        <v>31</v>
      </c>
      <c r="I232" s="14">
        <v>21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42</v>
      </c>
    </row>
    <row r="233" spans="1:16" x14ac:dyDescent="0.25">
      <c r="A233" s="29" t="s">
        <v>771</v>
      </c>
      <c r="B233" s="29" t="s">
        <v>772</v>
      </c>
      <c r="C233" s="14">
        <v>19</v>
      </c>
      <c r="D233" s="14">
        <v>13</v>
      </c>
      <c r="E233" s="30">
        <v>0.46153846153846101</v>
      </c>
      <c r="F233" s="14">
        <v>0</v>
      </c>
      <c r="G233" s="14">
        <v>0</v>
      </c>
      <c r="H233" s="14">
        <v>8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3">
        <v>7</v>
      </c>
    </row>
    <row r="234" spans="1:16" ht="22.5" x14ac:dyDescent="0.25">
      <c r="A234" s="29" t="s">
        <v>773</v>
      </c>
      <c r="B234" s="29" t="s">
        <v>774</v>
      </c>
      <c r="C234" s="14">
        <v>6</v>
      </c>
      <c r="D234" s="14">
        <v>0</v>
      </c>
      <c r="E234" s="30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33.75" x14ac:dyDescent="0.25">
      <c r="A235" s="29" t="s">
        <v>775</v>
      </c>
      <c r="B235" s="29" t="s">
        <v>776</v>
      </c>
      <c r="C235" s="14">
        <v>2</v>
      </c>
      <c r="D235" s="14">
        <v>1</v>
      </c>
      <c r="E235" s="30">
        <v>1</v>
      </c>
      <c r="F235" s="14">
        <v>0</v>
      </c>
      <c r="G235" s="14">
        <v>0</v>
      </c>
      <c r="H235" s="14">
        <v>1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4</v>
      </c>
    </row>
    <row r="236" spans="1:16" x14ac:dyDescent="0.25">
      <c r="A236" s="29" t="s">
        <v>777</v>
      </c>
      <c r="B236" s="29" t="s">
        <v>778</v>
      </c>
      <c r="C236" s="14">
        <v>2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4</v>
      </c>
    </row>
    <row r="237" spans="1:16" ht="22.5" x14ac:dyDescent="0.25">
      <c r="A237" s="29" t="s">
        <v>779</v>
      </c>
      <c r="B237" s="29" t="s">
        <v>780</v>
      </c>
      <c r="C237" s="14">
        <v>1</v>
      </c>
      <c r="D237" s="14">
        <v>2</v>
      </c>
      <c r="E237" s="30">
        <v>-0.5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1589</v>
      </c>
      <c r="D238" s="14">
        <v>1138</v>
      </c>
      <c r="E238" s="30">
        <v>0.39630931458699498</v>
      </c>
      <c r="F238" s="14">
        <v>356</v>
      </c>
      <c r="G238" s="14">
        <v>309</v>
      </c>
      <c r="H238" s="14">
        <v>278</v>
      </c>
      <c r="I238" s="14">
        <v>267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4</v>
      </c>
      <c r="P238" s="23">
        <v>355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793</v>
      </c>
      <c r="B244" s="182"/>
      <c r="C244" s="26">
        <v>3</v>
      </c>
      <c r="D244" s="26">
        <v>2</v>
      </c>
      <c r="E244" s="27">
        <v>0.5</v>
      </c>
      <c r="F244" s="26">
        <v>0</v>
      </c>
      <c r="G244" s="26">
        <v>0</v>
      </c>
      <c r="H244" s="26">
        <v>2</v>
      </c>
      <c r="I244" s="26">
        <v>1</v>
      </c>
      <c r="J244" s="26">
        <v>0</v>
      </c>
      <c r="K244" s="26">
        <v>0</v>
      </c>
      <c r="L244" s="26">
        <v>0</v>
      </c>
      <c r="M244" s="26">
        <v>0</v>
      </c>
      <c r="N244" s="26">
        <v>1</v>
      </c>
      <c r="O244" s="26">
        <v>0</v>
      </c>
      <c r="P244" s="28">
        <v>2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0</v>
      </c>
      <c r="D248" s="14">
        <v>1</v>
      </c>
      <c r="E248" s="30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0</v>
      </c>
      <c r="D249" s="14">
        <v>1</v>
      </c>
      <c r="E249" s="30">
        <v>-1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2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3</v>
      </c>
      <c r="D269" s="14">
        <v>0</v>
      </c>
      <c r="E269" s="30">
        <v>0</v>
      </c>
      <c r="F269" s="14">
        <v>0</v>
      </c>
      <c r="G269" s="14">
        <v>0</v>
      </c>
      <c r="H269" s="14">
        <v>2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846</v>
      </c>
      <c r="B271" s="182"/>
      <c r="C271" s="26">
        <v>196</v>
      </c>
      <c r="D271" s="26">
        <v>226</v>
      </c>
      <c r="E271" s="27">
        <v>-0.132743362831858</v>
      </c>
      <c r="F271" s="26">
        <v>211</v>
      </c>
      <c r="G271" s="26">
        <v>172</v>
      </c>
      <c r="H271" s="26">
        <v>156</v>
      </c>
      <c r="I271" s="26">
        <v>150</v>
      </c>
      <c r="J271" s="26">
        <v>1</v>
      </c>
      <c r="K271" s="26">
        <v>10</v>
      </c>
      <c r="L271" s="26">
        <v>0</v>
      </c>
      <c r="M271" s="26">
        <v>0</v>
      </c>
      <c r="N271" s="26">
        <v>1</v>
      </c>
      <c r="O271" s="26">
        <v>5</v>
      </c>
      <c r="P271" s="28">
        <v>327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90</v>
      </c>
      <c r="D273" s="14">
        <v>99</v>
      </c>
      <c r="E273" s="30">
        <v>-9.0909090909090898E-2</v>
      </c>
      <c r="F273" s="14">
        <v>126</v>
      </c>
      <c r="G273" s="14">
        <v>94</v>
      </c>
      <c r="H273" s="14">
        <v>85</v>
      </c>
      <c r="I273" s="14">
        <v>95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2</v>
      </c>
      <c r="P273" s="23">
        <v>143</v>
      </c>
    </row>
    <row r="274" spans="1:16" ht="33.75" x14ac:dyDescent="0.25">
      <c r="A274" s="29" t="s">
        <v>851</v>
      </c>
      <c r="B274" s="29" t="s">
        <v>852</v>
      </c>
      <c r="C274" s="14">
        <v>63</v>
      </c>
      <c r="D274" s="14">
        <v>70</v>
      </c>
      <c r="E274" s="30">
        <v>-0.1</v>
      </c>
      <c r="F274" s="14">
        <v>81</v>
      </c>
      <c r="G274" s="14">
        <v>78</v>
      </c>
      <c r="H274" s="14">
        <v>36</v>
      </c>
      <c r="I274" s="14">
        <v>25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153</v>
      </c>
    </row>
    <row r="275" spans="1:16" ht="22.5" x14ac:dyDescent="0.25">
      <c r="A275" s="29" t="s">
        <v>853</v>
      </c>
      <c r="B275" s="29" t="s">
        <v>854</v>
      </c>
      <c r="C275" s="14">
        <v>1</v>
      </c>
      <c r="D275" s="14">
        <v>5</v>
      </c>
      <c r="E275" s="30">
        <v>-0.8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7</v>
      </c>
    </row>
    <row r="276" spans="1:16" x14ac:dyDescent="0.25">
      <c r="A276" s="29" t="s">
        <v>855</v>
      </c>
      <c r="B276" s="29" t="s">
        <v>856</v>
      </c>
      <c r="C276" s="14">
        <v>9</v>
      </c>
      <c r="D276" s="14">
        <v>2</v>
      </c>
      <c r="E276" s="30">
        <v>3.5</v>
      </c>
      <c r="F276" s="14">
        <v>2</v>
      </c>
      <c r="G276" s="14">
        <v>0</v>
      </c>
      <c r="H276" s="14">
        <v>3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2</v>
      </c>
      <c r="P276" s="23">
        <v>0</v>
      </c>
    </row>
    <row r="277" spans="1:16" ht="22.5" x14ac:dyDescent="0.25">
      <c r="A277" s="29" t="s">
        <v>857</v>
      </c>
      <c r="B277" s="29" t="s">
        <v>858</v>
      </c>
      <c r="C277" s="14">
        <v>10</v>
      </c>
      <c r="D277" s="14">
        <v>15</v>
      </c>
      <c r="E277" s="30">
        <v>-0.33333333333333298</v>
      </c>
      <c r="F277" s="14">
        <v>1</v>
      </c>
      <c r="G277" s="14">
        <v>0</v>
      </c>
      <c r="H277" s="14">
        <v>13</v>
      </c>
      <c r="I277" s="14">
        <v>6</v>
      </c>
      <c r="J277" s="14">
        <v>0</v>
      </c>
      <c r="K277" s="14">
        <v>4</v>
      </c>
      <c r="L277" s="14">
        <v>0</v>
      </c>
      <c r="M277" s="14">
        <v>0</v>
      </c>
      <c r="N277" s="14">
        <v>1</v>
      </c>
      <c r="O277" s="14">
        <v>0</v>
      </c>
      <c r="P277" s="23">
        <v>11</v>
      </c>
    </row>
    <row r="278" spans="1:16" ht="22.5" x14ac:dyDescent="0.25">
      <c r="A278" s="29" t="s">
        <v>859</v>
      </c>
      <c r="B278" s="29" t="s">
        <v>860</v>
      </c>
      <c r="C278" s="14">
        <v>10</v>
      </c>
      <c r="D278" s="14">
        <v>19</v>
      </c>
      <c r="E278" s="30">
        <v>-0.47368421052631599</v>
      </c>
      <c r="F278" s="14">
        <v>1</v>
      </c>
      <c r="G278" s="14">
        <v>0</v>
      </c>
      <c r="H278" s="14">
        <v>15</v>
      </c>
      <c r="I278" s="14">
        <v>17</v>
      </c>
      <c r="J278" s="14">
        <v>0</v>
      </c>
      <c r="K278" s="14">
        <v>3</v>
      </c>
      <c r="L278" s="14">
        <v>0</v>
      </c>
      <c r="M278" s="14">
        <v>0</v>
      </c>
      <c r="N278" s="14">
        <v>0</v>
      </c>
      <c r="O278" s="14">
        <v>1</v>
      </c>
      <c r="P278" s="23">
        <v>9</v>
      </c>
    </row>
    <row r="279" spans="1:16" ht="22.5" x14ac:dyDescent="0.25">
      <c r="A279" s="29" t="s">
        <v>861</v>
      </c>
      <c r="B279" s="29" t="s">
        <v>862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2</v>
      </c>
      <c r="L279" s="14">
        <v>0</v>
      </c>
      <c r="M279" s="14">
        <v>0</v>
      </c>
      <c r="N279" s="14">
        <v>0</v>
      </c>
      <c r="O279" s="14">
        <v>0</v>
      </c>
      <c r="P279" s="23">
        <v>2</v>
      </c>
    </row>
    <row r="280" spans="1:16" ht="22.5" x14ac:dyDescent="0.25">
      <c r="A280" s="29" t="s">
        <v>863</v>
      </c>
      <c r="B280" s="29" t="s">
        <v>864</v>
      </c>
      <c r="C280" s="14">
        <v>1</v>
      </c>
      <c r="D280" s="14">
        <v>1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1</v>
      </c>
      <c r="E284" s="30">
        <v>-1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1</v>
      </c>
      <c r="E288" s="30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7</v>
      </c>
      <c r="D289" s="14">
        <v>5</v>
      </c>
      <c r="E289" s="30">
        <v>0.4</v>
      </c>
      <c r="F289" s="14">
        <v>0</v>
      </c>
      <c r="G289" s="14">
        <v>0</v>
      </c>
      <c r="H289" s="14">
        <v>2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3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2</v>
      </c>
      <c r="D294" s="14">
        <v>3</v>
      </c>
      <c r="E294" s="30">
        <v>-0.33333333333333298</v>
      </c>
      <c r="F294" s="14">
        <v>0</v>
      </c>
      <c r="G294" s="14">
        <v>0</v>
      </c>
      <c r="H294" s="14">
        <v>2</v>
      </c>
      <c r="I294" s="14">
        <v>1</v>
      </c>
      <c r="J294" s="14">
        <v>1</v>
      </c>
      <c r="K294" s="14">
        <v>1</v>
      </c>
      <c r="L294" s="14">
        <v>0</v>
      </c>
      <c r="M294" s="14">
        <v>0</v>
      </c>
      <c r="N294" s="14">
        <v>0</v>
      </c>
      <c r="O294" s="14">
        <v>0</v>
      </c>
      <c r="P294" s="23">
        <v>2</v>
      </c>
    </row>
    <row r="295" spans="1:16" ht="22.5" x14ac:dyDescent="0.25">
      <c r="A295" s="29" t="s">
        <v>893</v>
      </c>
      <c r="B295" s="29" t="s">
        <v>894</v>
      </c>
      <c r="C295" s="14">
        <v>3</v>
      </c>
      <c r="D295" s="14">
        <v>5</v>
      </c>
      <c r="E295" s="30">
        <v>-0.4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905</v>
      </c>
      <c r="B301" s="18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912</v>
      </c>
      <c r="B305" s="18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925</v>
      </c>
      <c r="B312" s="182"/>
      <c r="C312" s="26">
        <v>5</v>
      </c>
      <c r="D312" s="26">
        <v>3</v>
      </c>
      <c r="E312" s="27">
        <v>0.66666666666666696</v>
      </c>
      <c r="F312" s="26">
        <v>0</v>
      </c>
      <c r="G312" s="26">
        <v>0</v>
      </c>
      <c r="H312" s="26">
        <v>3</v>
      </c>
      <c r="I312" s="26">
        <v>2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926</v>
      </c>
      <c r="B313" s="29" t="s">
        <v>927</v>
      </c>
      <c r="C313" s="14">
        <v>4</v>
      </c>
      <c r="D313" s="14">
        <v>3</v>
      </c>
      <c r="E313" s="30">
        <v>0.33333333333333298</v>
      </c>
      <c r="F313" s="14">
        <v>0</v>
      </c>
      <c r="G313" s="14">
        <v>0</v>
      </c>
      <c r="H313" s="14">
        <v>3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1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936</v>
      </c>
      <c r="B318" s="182"/>
      <c r="C318" s="26">
        <v>2</v>
      </c>
      <c r="D318" s="26">
        <v>6</v>
      </c>
      <c r="E318" s="27">
        <v>-0.66666666666666696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937</v>
      </c>
      <c r="B319" s="29" t="s">
        <v>938</v>
      </c>
      <c r="C319" s="14">
        <v>2</v>
      </c>
      <c r="D319" s="14">
        <v>6</v>
      </c>
      <c r="E319" s="30">
        <v>-0.66666666666666696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1" t="s">
        <v>939</v>
      </c>
      <c r="B320" s="182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944</v>
      </c>
      <c r="B323" s="182"/>
      <c r="C323" s="26">
        <v>7042</v>
      </c>
      <c r="D323" s="26">
        <v>6197</v>
      </c>
      <c r="E323" s="27">
        <v>0.13635630143617899</v>
      </c>
      <c r="F323" s="26">
        <v>79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6</v>
      </c>
      <c r="O323" s="26">
        <v>0</v>
      </c>
      <c r="P323" s="28">
        <v>6</v>
      </c>
    </row>
    <row r="324" spans="1:16" x14ac:dyDescent="0.25">
      <c r="A324" s="29" t="s">
        <v>945</v>
      </c>
      <c r="B324" s="29" t="s">
        <v>946</v>
      </c>
      <c r="C324" s="14">
        <v>7042</v>
      </c>
      <c r="D324" s="14">
        <v>6197</v>
      </c>
      <c r="E324" s="30">
        <v>0.13635630143617899</v>
      </c>
      <c r="F324" s="14">
        <v>79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6</v>
      </c>
      <c r="O324" s="14">
        <v>0</v>
      </c>
      <c r="P324" s="23">
        <v>6</v>
      </c>
    </row>
    <row r="325" spans="1:16" x14ac:dyDescent="0.25">
      <c r="A325" s="181" t="s">
        <v>947</v>
      </c>
      <c r="B325" s="182"/>
      <c r="C325" s="26">
        <v>3</v>
      </c>
      <c r="D325" s="26">
        <v>3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7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3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7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0</v>
      </c>
      <c r="D328" s="14">
        <v>3</v>
      </c>
      <c r="E328" s="30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970</v>
      </c>
      <c r="B337" s="182"/>
      <c r="C337" s="26">
        <v>2</v>
      </c>
      <c r="D337" s="26">
        <v>1</v>
      </c>
      <c r="E337" s="27">
        <v>1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2</v>
      </c>
      <c r="D338" s="14">
        <v>1</v>
      </c>
      <c r="E338" s="30">
        <v>1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973</v>
      </c>
      <c r="B339" s="18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976</v>
      </c>
      <c r="B341" s="184"/>
      <c r="C341" s="31">
        <v>36852</v>
      </c>
      <c r="D341" s="31">
        <v>31173</v>
      </c>
      <c r="E341" s="32">
        <v>0.18217688384178601</v>
      </c>
      <c r="F341" s="31">
        <v>4113</v>
      </c>
      <c r="G341" s="31">
        <v>3063</v>
      </c>
      <c r="H341" s="31">
        <v>4238</v>
      </c>
      <c r="I341" s="31">
        <v>3749</v>
      </c>
      <c r="J341" s="31">
        <v>52</v>
      </c>
      <c r="K341" s="31">
        <v>47</v>
      </c>
      <c r="L341" s="31">
        <v>10</v>
      </c>
      <c r="M341" s="31">
        <v>7</v>
      </c>
      <c r="N341" s="31">
        <v>269</v>
      </c>
      <c r="O341" s="31">
        <v>166</v>
      </c>
      <c r="P341" s="31">
        <v>5757</v>
      </c>
    </row>
  </sheetData>
  <sheetProtection algorithmName="SHA-512" hashValue="NlhNhl2K+PiqlfR68Y/AqIVLrTgslp6eLRv5CC7MHFoJ1ETN7ZvNoZrUAM8bDCw53MBW9lB9deub4SpJG2Md1A==" saltValue="ZJC+xKyVJEhdYztrc/2BF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>
        <v>1</v>
      </c>
    </row>
    <row r="6" spans="1:3" x14ac:dyDescent="0.25">
      <c r="A6" s="176"/>
      <c r="B6" s="13" t="s">
        <v>354</v>
      </c>
      <c r="C6" s="23">
        <v>137</v>
      </c>
    </row>
    <row r="7" spans="1:3" x14ac:dyDescent="0.25">
      <c r="A7" s="176"/>
      <c r="B7" s="13" t="s">
        <v>981</v>
      </c>
      <c r="C7" s="23">
        <v>14</v>
      </c>
    </row>
    <row r="8" spans="1:3" x14ac:dyDescent="0.25">
      <c r="A8" s="176"/>
      <c r="B8" s="13" t="s">
        <v>982</v>
      </c>
      <c r="C8" s="23">
        <v>15</v>
      </c>
    </row>
    <row r="9" spans="1:3" x14ac:dyDescent="0.25">
      <c r="A9" s="176"/>
      <c r="B9" s="13" t="s">
        <v>983</v>
      </c>
      <c r="C9" s="23">
        <v>30</v>
      </c>
    </row>
    <row r="10" spans="1:3" x14ac:dyDescent="0.25">
      <c r="A10" s="176"/>
      <c r="B10" s="13" t="s">
        <v>984</v>
      </c>
      <c r="C10" s="23">
        <v>27</v>
      </c>
    </row>
    <row r="11" spans="1:3" x14ac:dyDescent="0.25">
      <c r="A11" s="176"/>
      <c r="B11" s="13" t="s">
        <v>985</v>
      </c>
      <c r="C11" s="23">
        <v>39</v>
      </c>
    </row>
    <row r="12" spans="1:3" x14ac:dyDescent="0.25">
      <c r="A12" s="176"/>
      <c r="B12" s="13" t="s">
        <v>538</v>
      </c>
      <c r="C12" s="23">
        <v>41</v>
      </c>
    </row>
    <row r="13" spans="1:3" x14ac:dyDescent="0.25">
      <c r="A13" s="176"/>
      <c r="B13" s="13" t="s">
        <v>986</v>
      </c>
      <c r="C13" s="23">
        <v>13</v>
      </c>
    </row>
    <row r="14" spans="1:3" x14ac:dyDescent="0.25">
      <c r="A14" s="176"/>
      <c r="B14" s="13" t="s">
        <v>987</v>
      </c>
      <c r="C14" s="23">
        <v>0</v>
      </c>
    </row>
    <row r="15" spans="1:3" x14ac:dyDescent="0.25">
      <c r="A15" s="176"/>
      <c r="B15" s="13" t="s">
        <v>671</v>
      </c>
      <c r="C15" s="23">
        <v>3</v>
      </c>
    </row>
    <row r="16" spans="1:3" x14ac:dyDescent="0.25">
      <c r="A16" s="176"/>
      <c r="B16" s="13" t="s">
        <v>988</v>
      </c>
      <c r="C16" s="23">
        <v>69</v>
      </c>
    </row>
    <row r="17" spans="1:3" x14ac:dyDescent="0.25">
      <c r="A17" s="176"/>
      <c r="B17" s="13" t="s">
        <v>989</v>
      </c>
      <c r="C17" s="23">
        <v>86</v>
      </c>
    </row>
    <row r="18" spans="1:3" x14ac:dyDescent="0.25">
      <c r="A18" s="176"/>
      <c r="B18" s="13" t="s">
        <v>990</v>
      </c>
      <c r="C18" s="23">
        <v>21</v>
      </c>
    </row>
    <row r="19" spans="1:3" x14ac:dyDescent="0.25">
      <c r="A19" s="177"/>
      <c r="B19" s="13" t="s">
        <v>110</v>
      </c>
      <c r="C19" s="23">
        <v>46</v>
      </c>
    </row>
    <row r="20" spans="1:3" x14ac:dyDescent="0.25">
      <c r="A20" s="175" t="s">
        <v>991</v>
      </c>
      <c r="B20" s="13" t="s">
        <v>992</v>
      </c>
      <c r="C20" s="23">
        <v>27</v>
      </c>
    </row>
    <row r="21" spans="1:3" x14ac:dyDescent="0.25">
      <c r="A21" s="177"/>
      <c r="B21" s="13" t="s">
        <v>993</v>
      </c>
      <c r="C21" s="23">
        <v>38</v>
      </c>
    </row>
    <row r="22" spans="1:3" x14ac:dyDescent="0.25">
      <c r="A22" s="175" t="s">
        <v>994</v>
      </c>
      <c r="B22" s="13" t="s">
        <v>995</v>
      </c>
      <c r="C22" s="23">
        <v>34</v>
      </c>
    </row>
    <row r="23" spans="1:3" x14ac:dyDescent="0.25">
      <c r="A23" s="176"/>
      <c r="B23" s="13" t="s">
        <v>996</v>
      </c>
      <c r="C23" s="23">
        <v>56</v>
      </c>
    </row>
    <row r="24" spans="1:3" x14ac:dyDescent="0.25">
      <c r="A24" s="177"/>
      <c r="B24" s="13" t="s">
        <v>997</v>
      </c>
      <c r="C24" s="23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497</v>
      </c>
    </row>
    <row r="29" spans="1:3" x14ac:dyDescent="0.25">
      <c r="A29" s="175" t="s">
        <v>316</v>
      </c>
      <c r="B29" s="13" t="s">
        <v>1000</v>
      </c>
      <c r="C29" s="23">
        <v>2</v>
      </c>
    </row>
    <row r="30" spans="1:3" x14ac:dyDescent="0.25">
      <c r="A30" s="176"/>
      <c r="B30" s="13" t="s">
        <v>1001</v>
      </c>
      <c r="C30" s="23">
        <v>51</v>
      </c>
    </row>
    <row r="31" spans="1:3" x14ac:dyDescent="0.25">
      <c r="A31" s="176"/>
      <c r="B31" s="13" t="s">
        <v>1002</v>
      </c>
      <c r="C31" s="23">
        <v>5</v>
      </c>
    </row>
    <row r="32" spans="1:3" x14ac:dyDescent="0.25">
      <c r="A32" s="177"/>
      <c r="B32" s="13" t="s">
        <v>1003</v>
      </c>
      <c r="C32" s="23">
        <v>17</v>
      </c>
    </row>
    <row r="33" spans="1:3" x14ac:dyDescent="0.25">
      <c r="A33" s="12" t="s">
        <v>1004</v>
      </c>
      <c r="B33" s="17"/>
      <c r="C33" s="23">
        <v>2</v>
      </c>
    </row>
    <row r="34" spans="1:3" x14ac:dyDescent="0.25">
      <c r="A34" s="12" t="s">
        <v>1005</v>
      </c>
      <c r="B34" s="17"/>
      <c r="C34" s="23">
        <v>303</v>
      </c>
    </row>
    <row r="35" spans="1:3" x14ac:dyDescent="0.25">
      <c r="A35" s="12" t="s">
        <v>1006</v>
      </c>
      <c r="B35" s="17"/>
      <c r="C35" s="23">
        <v>33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21</v>
      </c>
    </row>
    <row r="38" spans="1:3" x14ac:dyDescent="0.25">
      <c r="A38" s="12" t="s">
        <v>1009</v>
      </c>
      <c r="B38" s="17"/>
      <c r="C38" s="23">
        <v>11</v>
      </c>
    </row>
    <row r="39" spans="1:3" x14ac:dyDescent="0.25">
      <c r="A39" s="12" t="s">
        <v>997</v>
      </c>
      <c r="B39" s="17"/>
      <c r="C39" s="23">
        <v>145</v>
      </c>
    </row>
    <row r="40" spans="1:3" x14ac:dyDescent="0.25">
      <c r="A40" s="175" t="s">
        <v>1010</v>
      </c>
      <c r="B40" s="13" t="s">
        <v>1011</v>
      </c>
      <c r="C40" s="23">
        <v>18</v>
      </c>
    </row>
    <row r="41" spans="1:3" x14ac:dyDescent="0.25">
      <c r="A41" s="176"/>
      <c r="B41" s="13" t="s">
        <v>1012</v>
      </c>
      <c r="C41" s="23">
        <v>68</v>
      </c>
    </row>
    <row r="42" spans="1:3" x14ac:dyDescent="0.25">
      <c r="A42" s="176"/>
      <c r="B42" s="13" t="s">
        <v>1013</v>
      </c>
      <c r="C42" s="23">
        <v>5</v>
      </c>
    </row>
    <row r="43" spans="1:3" x14ac:dyDescent="0.25">
      <c r="A43" s="176"/>
      <c r="B43" s="13" t="s">
        <v>1014</v>
      </c>
      <c r="C43" s="23">
        <v>0</v>
      </c>
    </row>
    <row r="44" spans="1:3" x14ac:dyDescent="0.25">
      <c r="A44" s="177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41</v>
      </c>
    </row>
    <row r="49" spans="1:3" x14ac:dyDescent="0.25">
      <c r="A49" s="175" t="s">
        <v>80</v>
      </c>
      <c r="B49" s="13" t="s">
        <v>1017</v>
      </c>
      <c r="C49" s="23">
        <v>77</v>
      </c>
    </row>
    <row r="50" spans="1:3" x14ac:dyDescent="0.25">
      <c r="A50" s="177"/>
      <c r="B50" s="13" t="s">
        <v>1018</v>
      </c>
      <c r="C50" s="23">
        <v>361</v>
      </c>
    </row>
    <row r="51" spans="1:3" x14ac:dyDescent="0.25">
      <c r="A51" s="175" t="s">
        <v>1019</v>
      </c>
      <c r="B51" s="13" t="s">
        <v>1020</v>
      </c>
      <c r="C51" s="23">
        <v>10</v>
      </c>
    </row>
    <row r="52" spans="1:3" x14ac:dyDescent="0.25">
      <c r="A52" s="177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3">
        <v>1149</v>
      </c>
    </row>
    <row r="57" spans="1:3" x14ac:dyDescent="0.25">
      <c r="A57" s="176"/>
      <c r="B57" s="13" t="s">
        <v>1023</v>
      </c>
      <c r="C57" s="23">
        <v>105</v>
      </c>
    </row>
    <row r="58" spans="1:3" x14ac:dyDescent="0.25">
      <c r="A58" s="176"/>
      <c r="B58" s="13" t="s">
        <v>1024</v>
      </c>
      <c r="C58" s="23">
        <v>134</v>
      </c>
    </row>
    <row r="59" spans="1:3" x14ac:dyDescent="0.25">
      <c r="A59" s="176"/>
      <c r="B59" s="13" t="s">
        <v>1025</v>
      </c>
      <c r="C59" s="23">
        <v>843</v>
      </c>
    </row>
    <row r="60" spans="1:3" x14ac:dyDescent="0.25">
      <c r="A60" s="177"/>
      <c r="B60" s="13" t="s">
        <v>1026</v>
      </c>
      <c r="C60" s="23">
        <v>67</v>
      </c>
    </row>
    <row r="61" spans="1:3" x14ac:dyDescent="0.25">
      <c r="A61" s="175" t="s">
        <v>1027</v>
      </c>
      <c r="B61" s="13" t="s">
        <v>1028</v>
      </c>
      <c r="C61" s="23">
        <v>612</v>
      </c>
    </row>
    <row r="62" spans="1:3" x14ac:dyDescent="0.25">
      <c r="A62" s="176"/>
      <c r="B62" s="13" t="s">
        <v>1029</v>
      </c>
      <c r="C62" s="23">
        <v>59</v>
      </c>
    </row>
    <row r="63" spans="1:3" x14ac:dyDescent="0.25">
      <c r="A63" s="176"/>
      <c r="B63" s="13" t="s">
        <v>1030</v>
      </c>
      <c r="C63" s="23">
        <v>7</v>
      </c>
    </row>
    <row r="64" spans="1:3" x14ac:dyDescent="0.25">
      <c r="A64" s="176"/>
      <c r="B64" s="13" t="s">
        <v>1031</v>
      </c>
      <c r="C64" s="23">
        <v>461</v>
      </c>
    </row>
    <row r="65" spans="1:3" x14ac:dyDescent="0.25">
      <c r="A65" s="177"/>
      <c r="B65" s="13" t="s">
        <v>1026</v>
      </c>
      <c r="C65" s="23">
        <v>141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247</v>
      </c>
    </row>
    <row r="70" spans="1:3" ht="22.5" x14ac:dyDescent="0.25">
      <c r="A70" s="12" t="s">
        <v>1034</v>
      </c>
      <c r="B70" s="17"/>
      <c r="C70" s="23">
        <v>8</v>
      </c>
    </row>
    <row r="71" spans="1:3" ht="22.5" x14ac:dyDescent="0.25">
      <c r="A71" s="12" t="s">
        <v>1035</v>
      </c>
      <c r="B71" s="17"/>
      <c r="C71" s="23">
        <v>1203</v>
      </c>
    </row>
    <row r="72" spans="1:3" x14ac:dyDescent="0.25">
      <c r="A72" s="175" t="s">
        <v>1036</v>
      </c>
      <c r="B72" s="13" t="s">
        <v>1037</v>
      </c>
      <c r="C72" s="23">
        <v>0</v>
      </c>
    </row>
    <row r="73" spans="1:3" x14ac:dyDescent="0.25">
      <c r="A73" s="177"/>
      <c r="B73" s="13" t="s">
        <v>1038</v>
      </c>
      <c r="C73" s="23">
        <v>82</v>
      </c>
    </row>
    <row r="74" spans="1:3" x14ac:dyDescent="0.25">
      <c r="A74" s="12" t="s">
        <v>1039</v>
      </c>
      <c r="B74" s="17"/>
      <c r="C74" s="23">
        <v>0</v>
      </c>
    </row>
    <row r="75" spans="1:3" x14ac:dyDescent="0.25">
      <c r="A75" s="12" t="s">
        <v>1040</v>
      </c>
      <c r="B75" s="17"/>
      <c r="C75" s="23">
        <v>38</v>
      </c>
    </row>
    <row r="76" spans="1:3" ht="22.5" x14ac:dyDescent="0.25">
      <c r="A76" s="12" t="s">
        <v>1041</v>
      </c>
      <c r="B76" s="17"/>
      <c r="C76" s="23">
        <v>0</v>
      </c>
    </row>
    <row r="77" spans="1:3" x14ac:dyDescent="0.25">
      <c r="A77" s="12" t="s">
        <v>1042</v>
      </c>
      <c r="B77" s="17"/>
      <c r="C77" s="23">
        <v>14</v>
      </c>
    </row>
    <row r="78" spans="1:3" x14ac:dyDescent="0.25">
      <c r="A78" s="12" t="s">
        <v>1043</v>
      </c>
      <c r="B78" s="17"/>
      <c r="C78" s="23">
        <v>0</v>
      </c>
    </row>
    <row r="79" spans="1:3" x14ac:dyDescent="0.25">
      <c r="A79" s="12" t="s">
        <v>1044</v>
      </c>
      <c r="B79" s="17"/>
      <c r="C79" s="23">
        <v>1</v>
      </c>
    </row>
  </sheetData>
  <sheetProtection algorithmName="SHA-512" hashValue="ezTFAjizZ4vVqW692lX3+u4TyGQnal3KMGuMfNc0TRAsHRzKWuT6f/2LI2QX7XiY9CItt6KZPrx1e/634eq31A==" saltValue="rZHdlff66xhGku6Ie79d+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7" t="s">
        <v>1047</v>
      </c>
      <c r="B5" s="38" t="s">
        <v>1048</v>
      </c>
      <c r="C5" s="39">
        <v>43</v>
      </c>
    </row>
    <row r="6" spans="1:3" x14ac:dyDescent="0.25">
      <c r="A6" s="188"/>
      <c r="B6" s="38" t="s">
        <v>325</v>
      </c>
      <c r="C6" s="39">
        <v>167</v>
      </c>
    </row>
    <row r="7" spans="1:3" x14ac:dyDescent="0.25">
      <c r="A7" s="188"/>
      <c r="B7" s="38" t="s">
        <v>1049</v>
      </c>
      <c r="C7" s="39">
        <v>37</v>
      </c>
    </row>
    <row r="8" spans="1:3" x14ac:dyDescent="0.25">
      <c r="A8" s="188"/>
      <c r="B8" s="38" t="s">
        <v>1050</v>
      </c>
      <c r="C8" s="39">
        <v>0</v>
      </c>
    </row>
    <row r="9" spans="1:3" x14ac:dyDescent="0.25">
      <c r="A9" s="188"/>
      <c r="B9" s="38" t="s">
        <v>1051</v>
      </c>
      <c r="C9" s="39">
        <v>0</v>
      </c>
    </row>
    <row r="10" spans="1:3" x14ac:dyDescent="0.25">
      <c r="A10" s="188"/>
      <c r="B10" s="38" t="s">
        <v>1052</v>
      </c>
      <c r="C10" s="39">
        <v>0</v>
      </c>
    </row>
    <row r="11" spans="1:3" x14ac:dyDescent="0.25">
      <c r="A11" s="189"/>
      <c r="B11" s="38" t="s">
        <v>1053</v>
      </c>
      <c r="C11" s="39">
        <v>0</v>
      </c>
    </row>
    <row r="12" spans="1:3" x14ac:dyDescent="0.25">
      <c r="A12" s="187" t="s">
        <v>1054</v>
      </c>
      <c r="B12" s="38" t="s">
        <v>64</v>
      </c>
      <c r="C12" s="39">
        <v>159</v>
      </c>
    </row>
    <row r="13" spans="1:3" x14ac:dyDescent="0.25">
      <c r="A13" s="188"/>
      <c r="B13" s="38" t="s">
        <v>1055</v>
      </c>
      <c r="C13" s="39">
        <v>75</v>
      </c>
    </row>
    <row r="14" spans="1:3" x14ac:dyDescent="0.25">
      <c r="A14" s="188"/>
      <c r="B14" s="38" t="s">
        <v>1056</v>
      </c>
      <c r="C14" s="39">
        <v>18</v>
      </c>
    </row>
    <row r="15" spans="1:3" x14ac:dyDescent="0.25">
      <c r="A15" s="189"/>
      <c r="B15" s="38" t="s">
        <v>1057</v>
      </c>
      <c r="C15" s="39">
        <v>41</v>
      </c>
    </row>
    <row r="16" spans="1:3" x14ac:dyDescent="0.25">
      <c r="A16" s="16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10</v>
      </c>
    </row>
    <row r="20" spans="1:3" x14ac:dyDescent="0.25">
      <c r="A20" s="37" t="s">
        <v>1060</v>
      </c>
      <c r="B20" s="40"/>
      <c r="C20" s="39">
        <v>2</v>
      </c>
    </row>
    <row r="21" spans="1:3" x14ac:dyDescent="0.25">
      <c r="A21" s="37" t="s">
        <v>1061</v>
      </c>
      <c r="B21" s="40"/>
      <c r="C21" s="39">
        <v>13</v>
      </c>
    </row>
    <row r="22" spans="1:3" x14ac:dyDescent="0.25">
      <c r="A22" s="37" t="s">
        <v>1062</v>
      </c>
      <c r="B22" s="40"/>
      <c r="C22" s="39">
        <v>14</v>
      </c>
    </row>
    <row r="23" spans="1:3" x14ac:dyDescent="0.25">
      <c r="A23" s="37" t="s">
        <v>1063</v>
      </c>
      <c r="B23" s="40"/>
      <c r="C23" s="39">
        <v>181</v>
      </c>
    </row>
    <row r="24" spans="1:3" x14ac:dyDescent="0.25">
      <c r="A24" s="37" t="s">
        <v>1064</v>
      </c>
      <c r="B24" s="40"/>
      <c r="C24" s="39">
        <v>70</v>
      </c>
    </row>
    <row r="25" spans="1:3" x14ac:dyDescent="0.25">
      <c r="A25" s="37" t="s">
        <v>1065</v>
      </c>
      <c r="B25" s="40"/>
      <c r="C25" s="39">
        <v>32</v>
      </c>
    </row>
    <row r="26" spans="1:3" x14ac:dyDescent="0.25">
      <c r="A26" s="37" t="s">
        <v>1066</v>
      </c>
      <c r="B26" s="40"/>
      <c r="C26" s="39">
        <v>4</v>
      </c>
    </row>
    <row r="27" spans="1:3" x14ac:dyDescent="0.25">
      <c r="A27" s="37" t="s">
        <v>1067</v>
      </c>
      <c r="B27" s="40"/>
      <c r="C27" s="39">
        <v>1</v>
      </c>
    </row>
    <row r="28" spans="1:3" x14ac:dyDescent="0.25">
      <c r="A28" s="37" t="s">
        <v>1068</v>
      </c>
      <c r="B28" s="40"/>
      <c r="C28" s="39">
        <v>26</v>
      </c>
    </row>
    <row r="29" spans="1:3" x14ac:dyDescent="0.25">
      <c r="A29" s="16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5</v>
      </c>
    </row>
    <row r="33" spans="1:6" x14ac:dyDescent="0.25">
      <c r="A33" s="37" t="s">
        <v>1071</v>
      </c>
      <c r="B33" s="40"/>
      <c r="C33" s="39">
        <v>26</v>
      </c>
    </row>
    <row r="34" spans="1:6" x14ac:dyDescent="0.25">
      <c r="A34" s="37" t="s">
        <v>1072</v>
      </c>
      <c r="B34" s="40"/>
      <c r="C34" s="39">
        <v>7</v>
      </c>
    </row>
    <row r="35" spans="1:6" x14ac:dyDescent="0.25">
      <c r="A35" s="37" t="s">
        <v>1073</v>
      </c>
      <c r="B35" s="40"/>
      <c r="C35" s="39">
        <v>7</v>
      </c>
    </row>
    <row r="36" spans="1:6" x14ac:dyDescent="0.25">
      <c r="A36" s="37" t="s">
        <v>1074</v>
      </c>
      <c r="B36" s="40"/>
      <c r="C36" s="39">
        <v>0</v>
      </c>
    </row>
    <row r="37" spans="1:6" x14ac:dyDescent="0.25">
      <c r="A37" s="37" t="s">
        <v>1075</v>
      </c>
      <c r="B37" s="40"/>
      <c r="C37" s="39">
        <v>6</v>
      </c>
    </row>
    <row r="38" spans="1:6" x14ac:dyDescent="0.25">
      <c r="A38" s="37" t="s">
        <v>1076</v>
      </c>
      <c r="B38" s="40"/>
      <c r="C38" s="39">
        <v>1</v>
      </c>
    </row>
    <row r="39" spans="1:6" x14ac:dyDescent="0.25">
      <c r="A39" s="37" t="s">
        <v>1077</v>
      </c>
      <c r="B39" s="40"/>
      <c r="C39" s="39">
        <v>0</v>
      </c>
    </row>
    <row r="40" spans="1:6" x14ac:dyDescent="0.25">
      <c r="A40" s="16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2</v>
      </c>
    </row>
    <row r="44" spans="1:6" x14ac:dyDescent="0.25">
      <c r="A44" s="37" t="s">
        <v>113</v>
      </c>
      <c r="B44" s="40"/>
      <c r="C44" s="39">
        <v>1</v>
      </c>
    </row>
    <row r="45" spans="1:6" x14ac:dyDescent="0.25">
      <c r="A45" s="37" t="s">
        <v>1079</v>
      </c>
      <c r="B45" s="40"/>
      <c r="C45" s="39">
        <v>1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0" t="s">
        <v>979</v>
      </c>
      <c r="B48" s="42" t="s">
        <v>1082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191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1"/>
      <c r="B50" s="42" t="s">
        <v>1084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191"/>
      <c r="B51" s="42" t="s">
        <v>1085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191"/>
      <c r="B52" s="42" t="s">
        <v>354</v>
      </c>
      <c r="C52" s="43">
        <v>12</v>
      </c>
      <c r="D52" s="43">
        <v>22</v>
      </c>
      <c r="E52" s="43">
        <v>0</v>
      </c>
      <c r="F52" s="39">
        <v>16</v>
      </c>
    </row>
    <row r="53" spans="1:6" x14ac:dyDescent="0.25">
      <c r="A53" s="191"/>
      <c r="B53" s="42" t="s">
        <v>1086</v>
      </c>
      <c r="C53" s="43">
        <v>182</v>
      </c>
      <c r="D53" s="43">
        <v>74</v>
      </c>
      <c r="E53" s="43">
        <v>13</v>
      </c>
      <c r="F53" s="39">
        <v>42</v>
      </c>
    </row>
    <row r="54" spans="1:6" x14ac:dyDescent="0.25">
      <c r="A54" s="191"/>
      <c r="B54" s="42" t="s">
        <v>1087</v>
      </c>
      <c r="C54" s="43">
        <v>42</v>
      </c>
      <c r="D54" s="43">
        <v>10</v>
      </c>
      <c r="E54" s="43">
        <v>4</v>
      </c>
      <c r="F54" s="39">
        <v>9</v>
      </c>
    </row>
    <row r="55" spans="1:6" x14ac:dyDescent="0.25">
      <c r="A55" s="191"/>
      <c r="B55" s="42" t="s">
        <v>1088</v>
      </c>
      <c r="C55" s="43">
        <v>0</v>
      </c>
      <c r="D55" s="43">
        <v>0</v>
      </c>
      <c r="E55" s="43">
        <v>0</v>
      </c>
      <c r="F55" s="39">
        <v>0</v>
      </c>
    </row>
    <row r="56" spans="1:6" x14ac:dyDescent="0.25">
      <c r="A56" s="191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1"/>
      <c r="B57" s="42" t="s">
        <v>1090</v>
      </c>
      <c r="C57" s="43">
        <v>5</v>
      </c>
      <c r="D57" s="43">
        <v>9</v>
      </c>
      <c r="E57" s="43">
        <v>1</v>
      </c>
      <c r="F57" s="39">
        <v>14</v>
      </c>
    </row>
    <row r="58" spans="1:6" x14ac:dyDescent="0.25">
      <c r="A58" s="191"/>
      <c r="B58" s="42" t="s">
        <v>1091</v>
      </c>
      <c r="C58" s="43">
        <v>0</v>
      </c>
      <c r="D58" s="43">
        <v>0</v>
      </c>
      <c r="E58" s="43">
        <v>0</v>
      </c>
      <c r="F58" s="39">
        <v>0</v>
      </c>
    </row>
    <row r="59" spans="1:6" x14ac:dyDescent="0.25">
      <c r="A59" s="191"/>
      <c r="B59" s="42" t="s">
        <v>1092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191"/>
      <c r="B60" s="42" t="s">
        <v>425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91"/>
      <c r="B61" s="42" t="s">
        <v>1093</v>
      </c>
      <c r="C61" s="43">
        <v>0</v>
      </c>
      <c r="D61" s="43">
        <v>0</v>
      </c>
      <c r="E61" s="43">
        <v>0</v>
      </c>
      <c r="F61" s="39">
        <v>0</v>
      </c>
    </row>
    <row r="62" spans="1:6" x14ac:dyDescent="0.25">
      <c r="A62" s="191"/>
      <c r="B62" s="42" t="s">
        <v>1094</v>
      </c>
      <c r="C62" s="43">
        <v>0</v>
      </c>
      <c r="D62" s="43">
        <v>0</v>
      </c>
      <c r="E62" s="43">
        <v>0</v>
      </c>
      <c r="F62" s="39">
        <v>0</v>
      </c>
    </row>
    <row r="63" spans="1:6" x14ac:dyDescent="0.25">
      <c r="A63" s="191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1"/>
      <c r="B64" s="42" t="s">
        <v>1096</v>
      </c>
      <c r="C64" s="43">
        <v>20</v>
      </c>
      <c r="D64" s="43">
        <v>18</v>
      </c>
      <c r="E64" s="43">
        <v>3</v>
      </c>
      <c r="F64" s="39">
        <v>10</v>
      </c>
    </row>
    <row r="65" spans="1:6" x14ac:dyDescent="0.25">
      <c r="A65" s="191"/>
      <c r="B65" s="42" t="s">
        <v>1097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192"/>
      <c r="B66" s="42" t="s">
        <v>1098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185" t="s">
        <v>1099</v>
      </c>
      <c r="B67" s="186"/>
      <c r="C67" s="44">
        <v>261</v>
      </c>
      <c r="D67" s="44">
        <v>133</v>
      </c>
      <c r="E67" s="44">
        <v>21</v>
      </c>
      <c r="F67" s="44">
        <v>91</v>
      </c>
    </row>
    <row r="68" spans="1:6" x14ac:dyDescent="0.25">
      <c r="A68" s="190" t="s">
        <v>994</v>
      </c>
      <c r="B68" s="42" t="s">
        <v>1100</v>
      </c>
      <c r="C68" s="43">
        <v>26</v>
      </c>
      <c r="D68" s="43">
        <v>0</v>
      </c>
      <c r="E68" s="43">
        <v>0</v>
      </c>
      <c r="F68" s="39">
        <v>0</v>
      </c>
    </row>
    <row r="69" spans="1:6" x14ac:dyDescent="0.25">
      <c r="A69" s="191"/>
      <c r="B69" s="42" t="s">
        <v>1101</v>
      </c>
      <c r="C69" s="43">
        <v>2</v>
      </c>
      <c r="D69" s="43">
        <v>0</v>
      </c>
      <c r="E69" s="43">
        <v>0</v>
      </c>
      <c r="F69" s="39">
        <v>0</v>
      </c>
    </row>
    <row r="70" spans="1:6" x14ac:dyDescent="0.25">
      <c r="A70" s="192"/>
      <c r="B70" s="42" t="s">
        <v>110</v>
      </c>
      <c r="C70" s="43">
        <v>5</v>
      </c>
      <c r="D70" s="43">
        <v>0</v>
      </c>
      <c r="E70" s="43">
        <v>0</v>
      </c>
      <c r="F70" s="39">
        <v>0</v>
      </c>
    </row>
    <row r="71" spans="1:6" x14ac:dyDescent="0.25">
      <c r="A71" s="185" t="s">
        <v>1102</v>
      </c>
      <c r="B71" s="186"/>
      <c r="C71" s="44">
        <v>33</v>
      </c>
      <c r="D71" s="44">
        <v>0</v>
      </c>
      <c r="E71" s="44">
        <v>0</v>
      </c>
      <c r="F71" s="44">
        <v>0</v>
      </c>
    </row>
  </sheetData>
  <sheetProtection algorithmName="SHA-512" hashValue="cm4JnnRbenTKWwQMrK3U4Ny064r38zkFNOOSzuqPSnR4lYzQHMxqnM6KsrGoMrmK0q4dkuguVaeSFqDpwD54Lw==" saltValue="8MWKISapSpGJxw1yNaa04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3">
        <v>1319</v>
      </c>
    </row>
    <row r="6" spans="1:3" x14ac:dyDescent="0.25">
      <c r="A6" s="173"/>
      <c r="B6" s="13" t="s">
        <v>1048</v>
      </c>
      <c r="C6" s="23">
        <v>212</v>
      </c>
    </row>
    <row r="7" spans="1:3" x14ac:dyDescent="0.25">
      <c r="A7" s="173"/>
      <c r="B7" s="13" t="s">
        <v>1107</v>
      </c>
      <c r="C7" s="23">
        <v>2004</v>
      </c>
    </row>
    <row r="8" spans="1:3" x14ac:dyDescent="0.25">
      <c r="A8" s="173"/>
      <c r="B8" s="13" t="s">
        <v>1108</v>
      </c>
      <c r="C8" s="23">
        <v>318</v>
      </c>
    </row>
    <row r="9" spans="1:3" x14ac:dyDescent="0.25">
      <c r="A9" s="173"/>
      <c r="B9" s="13" t="s">
        <v>1050</v>
      </c>
      <c r="C9" s="23">
        <v>1</v>
      </c>
    </row>
    <row r="10" spans="1:3" x14ac:dyDescent="0.25">
      <c r="A10" s="173"/>
      <c r="B10" s="13" t="s">
        <v>1051</v>
      </c>
      <c r="C10" s="23">
        <v>3</v>
      </c>
    </row>
    <row r="11" spans="1:3" x14ac:dyDescent="0.25">
      <c r="A11" s="173"/>
      <c r="B11" s="13" t="s">
        <v>1109</v>
      </c>
      <c r="C11" s="23">
        <v>1</v>
      </c>
    </row>
    <row r="12" spans="1:3" x14ac:dyDescent="0.25">
      <c r="A12" s="174"/>
      <c r="B12" s="13" t="s">
        <v>1110</v>
      </c>
      <c r="C12" s="23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1132</v>
      </c>
    </row>
    <row r="17" spans="1:3" x14ac:dyDescent="0.25">
      <c r="A17" s="22" t="s">
        <v>1113</v>
      </c>
      <c r="B17" s="17"/>
      <c r="C17" s="23">
        <v>126</v>
      </c>
    </row>
    <row r="18" spans="1:3" x14ac:dyDescent="0.25">
      <c r="A18" s="22" t="s">
        <v>1114</v>
      </c>
      <c r="B18" s="17"/>
      <c r="C18" s="23">
        <v>549</v>
      </c>
    </row>
    <row r="19" spans="1:3" x14ac:dyDescent="0.25">
      <c r="A19" s="22" t="s">
        <v>1115</v>
      </c>
      <c r="B19" s="17"/>
      <c r="C19" s="23">
        <v>160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0</v>
      </c>
    </row>
    <row r="24" spans="1:3" x14ac:dyDescent="0.25">
      <c r="A24" s="22" t="s">
        <v>1118</v>
      </c>
      <c r="B24" s="17"/>
      <c r="C24" s="23">
        <v>3</v>
      </c>
    </row>
    <row r="25" spans="1:3" x14ac:dyDescent="0.25">
      <c r="A25" s="22" t="s">
        <v>1119</v>
      </c>
      <c r="B25" s="17"/>
      <c r="C25" s="23">
        <v>0</v>
      </c>
    </row>
    <row r="26" spans="1:3" x14ac:dyDescent="0.25">
      <c r="A26" s="22" t="s">
        <v>1120</v>
      </c>
      <c r="B26" s="17"/>
      <c r="C26" s="23">
        <v>0</v>
      </c>
    </row>
    <row r="27" spans="1:3" x14ac:dyDescent="0.25">
      <c r="A27" s="22" t="s">
        <v>1121</v>
      </c>
      <c r="B27" s="17"/>
      <c r="C27" s="23">
        <v>0</v>
      </c>
    </row>
    <row r="28" spans="1:3" x14ac:dyDescent="0.25">
      <c r="A28" s="22" t="s">
        <v>1122</v>
      </c>
      <c r="B28" s="17"/>
      <c r="C28" s="23">
        <v>1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0</v>
      </c>
    </row>
    <row r="33" spans="1:3" x14ac:dyDescent="0.25">
      <c r="A33" s="22" t="s">
        <v>1125</v>
      </c>
      <c r="B33" s="17"/>
      <c r="C33" s="23">
        <v>5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15</v>
      </c>
    </row>
    <row r="38" spans="1:3" x14ac:dyDescent="0.25">
      <c r="A38" s="22" t="s">
        <v>1127</v>
      </c>
      <c r="B38" s="17"/>
      <c r="C38" s="23">
        <v>161</v>
      </c>
    </row>
    <row r="39" spans="1:3" x14ac:dyDescent="0.25">
      <c r="A39" s="22" t="s">
        <v>1128</v>
      </c>
      <c r="B39" s="17"/>
      <c r="C39" s="23">
        <v>41</v>
      </c>
    </row>
    <row r="40" spans="1:3" x14ac:dyDescent="0.25">
      <c r="A40" s="22" t="s">
        <v>1129</v>
      </c>
      <c r="B40" s="17"/>
      <c r="C40" s="23">
        <v>4</v>
      </c>
    </row>
    <row r="41" spans="1:3" x14ac:dyDescent="0.25">
      <c r="A41" s="22" t="s">
        <v>1130</v>
      </c>
      <c r="B41" s="17"/>
      <c r="C41" s="23">
        <v>29</v>
      </c>
    </row>
    <row r="42" spans="1:3" x14ac:dyDescent="0.25">
      <c r="A42" s="22" t="s">
        <v>1131</v>
      </c>
      <c r="B42" s="17"/>
      <c r="C42" s="23">
        <v>8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19</v>
      </c>
    </row>
    <row r="47" spans="1:3" x14ac:dyDescent="0.25">
      <c r="A47" s="22" t="s">
        <v>1134</v>
      </c>
      <c r="B47" s="17"/>
      <c r="C47" s="23">
        <v>5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3">
        <v>123</v>
      </c>
    </row>
    <row r="52" spans="1:6" x14ac:dyDescent="0.25">
      <c r="A52" s="173"/>
      <c r="B52" s="13" t="s">
        <v>1138</v>
      </c>
      <c r="C52" s="23">
        <v>60</v>
      </c>
    </row>
    <row r="53" spans="1:6" x14ac:dyDescent="0.25">
      <c r="A53" s="173"/>
      <c r="B53" s="13" t="s">
        <v>1139</v>
      </c>
      <c r="C53" s="23">
        <v>62</v>
      </c>
    </row>
    <row r="54" spans="1:6" x14ac:dyDescent="0.25">
      <c r="A54" s="174"/>
      <c r="B54" s="13" t="s">
        <v>1140</v>
      </c>
      <c r="C54" s="23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22</v>
      </c>
    </row>
    <row r="59" spans="1:6" x14ac:dyDescent="0.25">
      <c r="A59" s="22" t="s">
        <v>113</v>
      </c>
      <c r="B59" s="17"/>
      <c r="C59" s="23">
        <v>21</v>
      </c>
    </row>
    <row r="60" spans="1:6" x14ac:dyDescent="0.25">
      <c r="A60" s="22" t="s">
        <v>1079</v>
      </c>
      <c r="B60" s="17"/>
      <c r="C60" s="23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3"/>
      <c r="B65" s="13" t="s">
        <v>1084</v>
      </c>
      <c r="C65" s="14">
        <v>0</v>
      </c>
      <c r="D65" s="14">
        <v>1</v>
      </c>
      <c r="E65" s="14">
        <v>0</v>
      </c>
      <c r="F65" s="23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73"/>
      <c r="B67" s="13" t="s">
        <v>354</v>
      </c>
      <c r="C67" s="14">
        <v>282</v>
      </c>
      <c r="D67" s="14">
        <v>118</v>
      </c>
      <c r="E67" s="14">
        <v>25</v>
      </c>
      <c r="F67" s="23">
        <v>77</v>
      </c>
    </row>
    <row r="68" spans="1:6" x14ac:dyDescent="0.25">
      <c r="A68" s="173"/>
      <c r="B68" s="13" t="s">
        <v>1141</v>
      </c>
      <c r="C68" s="14">
        <v>845</v>
      </c>
      <c r="D68" s="14">
        <v>251</v>
      </c>
      <c r="E68" s="14">
        <v>52</v>
      </c>
      <c r="F68" s="23">
        <v>236</v>
      </c>
    </row>
    <row r="69" spans="1:6" x14ac:dyDescent="0.25">
      <c r="A69" s="173"/>
      <c r="B69" s="13" t="s">
        <v>1142</v>
      </c>
      <c r="C69" s="14">
        <v>735</v>
      </c>
      <c r="D69" s="14">
        <v>132</v>
      </c>
      <c r="E69" s="14">
        <v>23</v>
      </c>
      <c r="F69" s="23">
        <v>128</v>
      </c>
    </row>
    <row r="70" spans="1:6" x14ac:dyDescent="0.25">
      <c r="A70" s="173"/>
      <c r="B70" s="13" t="s">
        <v>1088</v>
      </c>
      <c r="C70" s="14">
        <v>9</v>
      </c>
      <c r="D70" s="14">
        <v>11</v>
      </c>
      <c r="E70" s="14">
        <v>2</v>
      </c>
      <c r="F70" s="23">
        <v>5</v>
      </c>
    </row>
    <row r="71" spans="1:6" x14ac:dyDescent="0.25">
      <c r="A71" s="173"/>
      <c r="B71" s="13" t="s">
        <v>1143</v>
      </c>
      <c r="C71" s="14">
        <v>1</v>
      </c>
      <c r="D71" s="14">
        <v>0</v>
      </c>
      <c r="E71" s="14">
        <v>0</v>
      </c>
      <c r="F71" s="23">
        <v>0</v>
      </c>
    </row>
    <row r="72" spans="1:6" x14ac:dyDescent="0.25">
      <c r="A72" s="173"/>
      <c r="B72" s="13" t="s">
        <v>1144</v>
      </c>
      <c r="C72" s="14">
        <v>134</v>
      </c>
      <c r="D72" s="14">
        <v>88</v>
      </c>
      <c r="E72" s="14">
        <v>24</v>
      </c>
      <c r="F72" s="23">
        <v>92</v>
      </c>
    </row>
    <row r="73" spans="1:6" x14ac:dyDescent="0.25">
      <c r="A73" s="173"/>
      <c r="B73" s="13" t="s">
        <v>1145</v>
      </c>
      <c r="C73" s="14">
        <v>21</v>
      </c>
      <c r="D73" s="14">
        <v>6</v>
      </c>
      <c r="E73" s="14">
        <v>2</v>
      </c>
      <c r="F73" s="23">
        <v>12</v>
      </c>
    </row>
    <row r="74" spans="1:6" x14ac:dyDescent="0.25">
      <c r="A74" s="173"/>
      <c r="B74" s="13" t="s">
        <v>1092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73"/>
      <c r="B75" s="13" t="s">
        <v>425</v>
      </c>
      <c r="C75" s="14">
        <v>0</v>
      </c>
      <c r="D75" s="14">
        <v>1</v>
      </c>
      <c r="E75" s="14">
        <v>0</v>
      </c>
      <c r="F75" s="23">
        <v>0</v>
      </c>
    </row>
    <row r="76" spans="1:6" x14ac:dyDescent="0.25">
      <c r="A76" s="173"/>
      <c r="B76" s="13" t="s">
        <v>1093</v>
      </c>
      <c r="C76" s="14">
        <v>4</v>
      </c>
      <c r="D76" s="14">
        <v>0</v>
      </c>
      <c r="E76" s="14">
        <v>0</v>
      </c>
      <c r="F76" s="23">
        <v>0</v>
      </c>
    </row>
    <row r="77" spans="1:6" x14ac:dyDescent="0.25">
      <c r="A77" s="173"/>
      <c r="B77" s="13" t="s">
        <v>1094</v>
      </c>
      <c r="C77" s="14">
        <v>7</v>
      </c>
      <c r="D77" s="14">
        <v>1</v>
      </c>
      <c r="E77" s="14">
        <v>0</v>
      </c>
      <c r="F77" s="23">
        <v>0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3"/>
      <c r="B79" s="13" t="s">
        <v>1096</v>
      </c>
      <c r="C79" s="14">
        <v>568</v>
      </c>
      <c r="D79" s="14">
        <v>236</v>
      </c>
      <c r="E79" s="14">
        <v>42</v>
      </c>
      <c r="F79" s="23">
        <v>130</v>
      </c>
    </row>
    <row r="80" spans="1:6" x14ac:dyDescent="0.25">
      <c r="A80" s="173"/>
      <c r="B80" s="13" t="s">
        <v>1097</v>
      </c>
      <c r="C80" s="14">
        <v>5</v>
      </c>
      <c r="D80" s="14">
        <v>3</v>
      </c>
      <c r="E80" s="14">
        <v>3</v>
      </c>
      <c r="F80" s="23">
        <v>1</v>
      </c>
    </row>
    <row r="81" spans="1:6" x14ac:dyDescent="0.25">
      <c r="A81" s="174"/>
      <c r="B81" s="13" t="s">
        <v>1098</v>
      </c>
      <c r="C81" s="14">
        <v>1</v>
      </c>
      <c r="D81" s="14">
        <v>0</v>
      </c>
      <c r="E81" s="14">
        <v>0</v>
      </c>
      <c r="F81" s="23">
        <v>1</v>
      </c>
    </row>
    <row r="82" spans="1:6" x14ac:dyDescent="0.25">
      <c r="A82" s="193" t="s">
        <v>1099</v>
      </c>
      <c r="B82" s="194"/>
      <c r="C82" s="31">
        <v>2612</v>
      </c>
      <c r="D82" s="31">
        <v>848</v>
      </c>
      <c r="E82" s="31">
        <v>173</v>
      </c>
      <c r="F82" s="31">
        <v>682</v>
      </c>
    </row>
    <row r="83" spans="1:6" x14ac:dyDescent="0.25">
      <c r="A83" s="172" t="s">
        <v>1146</v>
      </c>
      <c r="B83" s="13" t="s">
        <v>1100</v>
      </c>
      <c r="C83" s="14">
        <v>31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1101</v>
      </c>
      <c r="C84" s="14">
        <v>4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110</v>
      </c>
      <c r="C85" s="14">
        <v>36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1147</v>
      </c>
      <c r="B86" s="194"/>
      <c r="C86" s="31">
        <v>71</v>
      </c>
      <c r="D86" s="31">
        <v>0</v>
      </c>
      <c r="E86" s="31">
        <v>0</v>
      </c>
      <c r="F86" s="31">
        <v>0</v>
      </c>
    </row>
  </sheetData>
  <sheetProtection algorithmName="SHA-512" hashValue="v2qejzWRexfZx481r1Cfzj7WKCi7siZ9PpRbINlqfWxz9GQxmrxxEAhTu4pGtoP3B6AI7UTxQtaWBSNzkz4DJQ==" saltValue="4KTCAaifSwoSfagkzt/q0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1</v>
      </c>
    </row>
    <row r="6" spans="1:3" x14ac:dyDescent="0.25">
      <c r="A6" s="12" t="s">
        <v>1151</v>
      </c>
      <c r="B6" s="17"/>
      <c r="C6" s="23">
        <v>283</v>
      </c>
    </row>
    <row r="7" spans="1:3" x14ac:dyDescent="0.25">
      <c r="A7" s="12" t="s">
        <v>1152</v>
      </c>
      <c r="B7" s="17"/>
      <c r="C7" s="23">
        <v>0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8</v>
      </c>
    </row>
    <row r="14" spans="1:3" x14ac:dyDescent="0.25">
      <c r="A14" s="12" t="s">
        <v>1151</v>
      </c>
      <c r="B14" s="17"/>
      <c r="C14" s="23">
        <v>25</v>
      </c>
    </row>
    <row r="15" spans="1:3" x14ac:dyDescent="0.25">
      <c r="A15" s="12" t="s">
        <v>1156</v>
      </c>
      <c r="B15" s="17"/>
      <c r="C15" s="23">
        <v>2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32</v>
      </c>
    </row>
    <row r="22" spans="1:3" x14ac:dyDescent="0.25">
      <c r="A22" s="12" t="s">
        <v>1158</v>
      </c>
      <c r="B22" s="17"/>
      <c r="C22" s="23">
        <v>27</v>
      </c>
    </row>
    <row r="23" spans="1:3" x14ac:dyDescent="0.25">
      <c r="A23" s="12" t="s">
        <v>1159</v>
      </c>
      <c r="B23" s="17"/>
      <c r="C23" s="23">
        <v>4</v>
      </c>
    </row>
    <row r="24" spans="1:3" x14ac:dyDescent="0.25">
      <c r="A24" s="12" t="s">
        <v>1160</v>
      </c>
      <c r="B24" s="17"/>
      <c r="C24" s="23">
        <v>1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7</v>
      </c>
    </row>
    <row r="29" spans="1:3" x14ac:dyDescent="0.25">
      <c r="A29" s="12" t="s">
        <v>1163</v>
      </c>
      <c r="B29" s="17"/>
      <c r="C29" s="23">
        <v>5</v>
      </c>
    </row>
    <row r="30" spans="1:3" x14ac:dyDescent="0.25">
      <c r="A30" s="12" t="s">
        <v>1164</v>
      </c>
      <c r="B30" s="17"/>
      <c r="C30" s="23">
        <v>1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10</v>
      </c>
    </row>
    <row r="36" spans="1:3" x14ac:dyDescent="0.25">
      <c r="A36" s="12" t="s">
        <v>1168</v>
      </c>
      <c r="B36" s="17"/>
      <c r="C36" s="23">
        <v>3</v>
      </c>
    </row>
  </sheetData>
  <sheetProtection algorithmName="SHA-512" hashValue="/+I722AJzE7FQXELrAn7XQoR2S29j3U87btRjRLAAUfOTtg6wueo5TXFiUfhvnlgm1dIhA98b3ds4/Z3G8oTsg==" saltValue="ZkIdKeToxmpmW8SAseJ6M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39</v>
      </c>
    </row>
    <row r="6" spans="1:3" x14ac:dyDescent="0.25">
      <c r="A6" s="12" t="s">
        <v>1172</v>
      </c>
      <c r="B6" s="17"/>
      <c r="C6" s="23">
        <v>2</v>
      </c>
    </row>
    <row r="7" spans="1:3" x14ac:dyDescent="0.25">
      <c r="A7" s="12" t="s">
        <v>1173</v>
      </c>
      <c r="B7" s="17"/>
      <c r="C7" s="23">
        <v>0</v>
      </c>
    </row>
    <row r="8" spans="1:3" x14ac:dyDescent="0.25">
      <c r="A8" s="12" t="s">
        <v>1174</v>
      </c>
      <c r="B8" s="17"/>
      <c r="C8" s="23">
        <v>16</v>
      </c>
    </row>
    <row r="9" spans="1:3" x14ac:dyDescent="0.25">
      <c r="A9" s="12" t="s">
        <v>1175</v>
      </c>
      <c r="B9" s="17"/>
      <c r="C9" s="23">
        <v>2</v>
      </c>
    </row>
    <row r="10" spans="1:3" x14ac:dyDescent="0.25">
      <c r="A10" s="12" t="s">
        <v>1176</v>
      </c>
      <c r="B10" s="17"/>
      <c r="C10" s="23">
        <v>2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53</v>
      </c>
    </row>
    <row r="15" spans="1:3" x14ac:dyDescent="0.25">
      <c r="A15" s="12" t="s">
        <v>1179</v>
      </c>
      <c r="B15" s="17"/>
      <c r="C15" s="23">
        <v>0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49</v>
      </c>
    </row>
    <row r="21" spans="1:3" x14ac:dyDescent="0.25">
      <c r="A21" s="12" t="s">
        <v>1183</v>
      </c>
      <c r="B21" s="17"/>
      <c r="C21" s="23">
        <v>63</v>
      </c>
    </row>
    <row r="22" spans="1:3" x14ac:dyDescent="0.25">
      <c r="A22" s="12" t="s">
        <v>1184</v>
      </c>
      <c r="B22" s="17"/>
      <c r="C22" s="23">
        <v>156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0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3</v>
      </c>
    </row>
    <row r="37" spans="1:3" x14ac:dyDescent="0.25">
      <c r="A37" s="12" t="s">
        <v>1112</v>
      </c>
      <c r="B37" s="17"/>
      <c r="C37" s="23">
        <v>0</v>
      </c>
    </row>
    <row r="38" spans="1:3" x14ac:dyDescent="0.25">
      <c r="A38" s="12" t="s">
        <v>1195</v>
      </c>
      <c r="B38" s="17"/>
      <c r="C38" s="23">
        <v>0</v>
      </c>
    </row>
    <row r="39" spans="1:3" x14ac:dyDescent="0.25">
      <c r="A39" s="12" t="s">
        <v>1196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155</v>
      </c>
    </row>
    <row r="46" spans="1:3" x14ac:dyDescent="0.25">
      <c r="A46" s="12" t="s">
        <v>1112</v>
      </c>
      <c r="B46" s="17"/>
      <c r="C46" s="23">
        <v>1</v>
      </c>
    </row>
    <row r="47" spans="1:3" x14ac:dyDescent="0.25">
      <c r="A47" s="12" t="s">
        <v>1195</v>
      </c>
      <c r="B47" s="17"/>
      <c r="C47" s="23">
        <v>2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0</v>
      </c>
    </row>
    <row r="52" spans="1:3" x14ac:dyDescent="0.25">
      <c r="A52" s="12" t="s">
        <v>1193</v>
      </c>
      <c r="B52" s="17"/>
      <c r="C52" s="23">
        <v>0</v>
      </c>
    </row>
    <row r="53" spans="1:3" x14ac:dyDescent="0.25">
      <c r="A53" s="12" t="s">
        <v>1194</v>
      </c>
      <c r="B53" s="17"/>
      <c r="C53" s="23">
        <v>0</v>
      </c>
    </row>
    <row r="54" spans="1:3" x14ac:dyDescent="0.25">
      <c r="A54" s="12" t="s">
        <v>1112</v>
      </c>
      <c r="B54" s="17"/>
      <c r="C54" s="23">
        <v>0</v>
      </c>
    </row>
    <row r="55" spans="1:3" x14ac:dyDescent="0.25">
      <c r="A55" s="12" t="s">
        <v>1195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0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2</v>
      </c>
    </row>
    <row r="62" spans="1:3" x14ac:dyDescent="0.25">
      <c r="A62" s="12" t="s">
        <v>1112</v>
      </c>
      <c r="B62" s="17"/>
      <c r="C62" s="23">
        <v>3</v>
      </c>
    </row>
    <row r="63" spans="1:3" x14ac:dyDescent="0.25">
      <c r="A63" s="12" t="s">
        <v>1195</v>
      </c>
      <c r="B63" s="17"/>
      <c r="C63" s="23">
        <v>1</v>
      </c>
    </row>
  </sheetData>
  <sheetProtection algorithmName="SHA-512" hashValue="dHNiVJYOQsnMkN7R3FA1HZWXwqbJvU2vz16raRvIp2DPcxB0KZH3djweepwE+7tKOL13kPUdAWspOVXKVmVhxQ==" saltValue="0jZFJO6vOIIPCMtCwS69R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5" t="s">
        <v>665</v>
      </c>
      <c r="B4" s="196"/>
      <c r="C4" s="31">
        <v>491</v>
      </c>
      <c r="D4" s="31">
        <v>551</v>
      </c>
      <c r="E4" s="32">
        <v>-1</v>
      </c>
      <c r="F4" s="31">
        <v>1551</v>
      </c>
      <c r="G4" s="31">
        <v>1246</v>
      </c>
      <c r="H4" s="31">
        <v>344</v>
      </c>
      <c r="I4" s="31">
        <v>318</v>
      </c>
      <c r="J4" s="31">
        <v>0</v>
      </c>
      <c r="K4" s="31">
        <v>0</v>
      </c>
      <c r="L4" s="31">
        <v>0</v>
      </c>
      <c r="M4" s="31">
        <v>0</v>
      </c>
      <c r="N4" s="31">
        <v>5</v>
      </c>
      <c r="O4" s="31">
        <v>1</v>
      </c>
      <c r="P4" s="31">
        <v>1713</v>
      </c>
    </row>
    <row r="5" spans="1:16" ht="45" x14ac:dyDescent="0.25">
      <c r="A5" s="46" t="s">
        <v>666</v>
      </c>
      <c r="B5" s="46" t="s">
        <v>667</v>
      </c>
      <c r="C5" s="14">
        <v>7</v>
      </c>
      <c r="D5" s="14">
        <v>5</v>
      </c>
      <c r="E5" s="30">
        <v>0</v>
      </c>
      <c r="F5" s="14">
        <v>6</v>
      </c>
      <c r="G5" s="14">
        <v>6</v>
      </c>
      <c r="H5" s="14">
        <v>5</v>
      </c>
      <c r="I5" s="14">
        <v>3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8</v>
      </c>
    </row>
    <row r="6" spans="1:16" ht="33.75" x14ac:dyDescent="0.25">
      <c r="A6" s="46" t="s">
        <v>668</v>
      </c>
      <c r="B6" s="46" t="s">
        <v>669</v>
      </c>
      <c r="C6" s="14">
        <v>223</v>
      </c>
      <c r="D6" s="14">
        <v>218</v>
      </c>
      <c r="E6" s="30">
        <v>0</v>
      </c>
      <c r="F6" s="14">
        <v>689</v>
      </c>
      <c r="G6" s="14">
        <v>572</v>
      </c>
      <c r="H6" s="14">
        <v>144</v>
      </c>
      <c r="I6" s="14">
        <v>137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3">
        <v>783</v>
      </c>
    </row>
    <row r="7" spans="1:16" ht="22.5" x14ac:dyDescent="0.25">
      <c r="A7" s="46" t="s">
        <v>670</v>
      </c>
      <c r="B7" s="46" t="s">
        <v>671</v>
      </c>
      <c r="C7" s="14">
        <v>61</v>
      </c>
      <c r="D7" s="14">
        <v>48</v>
      </c>
      <c r="E7" s="30">
        <v>0</v>
      </c>
      <c r="F7" s="14">
        <v>39</v>
      </c>
      <c r="G7" s="14">
        <v>33</v>
      </c>
      <c r="H7" s="14">
        <v>32</v>
      </c>
      <c r="I7" s="14">
        <v>29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70</v>
      </c>
    </row>
    <row r="8" spans="1:16" ht="33.75" x14ac:dyDescent="0.25">
      <c r="A8" s="46" t="s">
        <v>672</v>
      </c>
      <c r="B8" s="46" t="s">
        <v>673</v>
      </c>
      <c r="C8" s="14">
        <v>3</v>
      </c>
      <c r="D8" s="14">
        <v>3</v>
      </c>
      <c r="E8" s="30">
        <v>0</v>
      </c>
      <c r="F8" s="14">
        <v>2</v>
      </c>
      <c r="G8" s="14">
        <v>2</v>
      </c>
      <c r="H8" s="14">
        <v>2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4</v>
      </c>
    </row>
    <row r="9" spans="1:16" ht="45" x14ac:dyDescent="0.25">
      <c r="A9" s="46" t="s">
        <v>674</v>
      </c>
      <c r="B9" s="46" t="s">
        <v>675</v>
      </c>
      <c r="C9" s="14">
        <v>9</v>
      </c>
      <c r="D9" s="14">
        <v>1</v>
      </c>
      <c r="E9" s="30">
        <v>8</v>
      </c>
      <c r="F9" s="14">
        <v>19</v>
      </c>
      <c r="G9" s="14">
        <v>19</v>
      </c>
      <c r="H9" s="14">
        <v>7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34</v>
      </c>
    </row>
    <row r="10" spans="1:16" ht="33.75" x14ac:dyDescent="0.25">
      <c r="A10" s="46" t="s">
        <v>676</v>
      </c>
      <c r="B10" s="46" t="s">
        <v>677</v>
      </c>
      <c r="C10" s="14">
        <v>186</v>
      </c>
      <c r="D10" s="14">
        <v>274</v>
      </c>
      <c r="E10" s="30">
        <v>-1</v>
      </c>
      <c r="F10" s="14">
        <v>796</v>
      </c>
      <c r="G10" s="14">
        <v>614</v>
      </c>
      <c r="H10" s="14">
        <v>153</v>
      </c>
      <c r="I10" s="14">
        <v>143</v>
      </c>
      <c r="J10" s="14">
        <v>0</v>
      </c>
      <c r="K10" s="14">
        <v>0</v>
      </c>
      <c r="L10" s="14">
        <v>0</v>
      </c>
      <c r="M10" s="14">
        <v>0</v>
      </c>
      <c r="N10" s="14">
        <v>5</v>
      </c>
      <c r="O10" s="14">
        <v>0</v>
      </c>
      <c r="P10" s="23">
        <v>814</v>
      </c>
    </row>
    <row r="11" spans="1:16" ht="45" x14ac:dyDescent="0.25">
      <c r="A11" s="46" t="s">
        <v>678</v>
      </c>
      <c r="B11" s="46" t="s">
        <v>679</v>
      </c>
      <c r="C11" s="14">
        <v>2</v>
      </c>
      <c r="D11" s="14">
        <v>2</v>
      </c>
      <c r="E11" s="30">
        <v>0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PGuEZC118aliqPDwfJ4dkYarcHU2ZtMC0sgQpSrDM57STDNZsOzgDScdPskEsj90Hi6LsWxGZeT3nZzkyfXddg==" saltValue="IhWZir40npst3JbkAQV4S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2022-05-23T11:18:52Z</dcterms:created>
  <dcterms:modified xsi:type="dcterms:W3CDTF">2022-06-03T10:31:15Z</dcterms:modified>
</cp:coreProperties>
</file>