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214A0AA-C8B0-4AD1-A820-C9C9F909B25B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G43" i="15" s="1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E43" i="15" s="1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D82" i="15"/>
  <c r="L43" i="15"/>
  <c r="K43" i="15"/>
  <c r="J43" i="15"/>
  <c r="I43" i="15"/>
  <c r="H43" i="15"/>
  <c r="F43" i="15"/>
  <c r="D43" i="15"/>
  <c r="E8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8F46DA6-7FCB-4701-B2FE-E7ADB68F89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9FEAE58-4DA9-4E44-B6EA-79FBEE659F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CBEFEFC-D3F3-49FF-8C55-A3A3D1FFF8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F1384D4-2E86-4EB3-BCB5-9579447E45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401B595-02B6-4E54-8921-535B922737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00B50F-88AF-4F0A-B9FB-E166C386D7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038F27C-20DA-4156-8A06-2C2059E37F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E232A31-76AA-4C28-BC7E-70F2F0226E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827B994-940A-4C10-B243-7A910FF896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7F19F30-024A-46F9-AAB5-E15AD85EE8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03245A3-180C-42F4-A8AF-1F7C023AE4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DBCAF7D-9F53-4D71-96B5-696BA1E3AE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C92D65E-C1E9-4C36-BE7C-7BC766EDC6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EED2B26-E04D-4F81-B1D1-6977356906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806E654-8FE6-41EF-B8C1-909243841F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AF5C741-9370-4E55-9903-408045A94F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EA94059-785A-4497-A89B-08299CCDAF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BEC12B9-EABF-4883-8D3C-0929BEE142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8D81354-3A8F-4890-BEF2-F2B183714B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999E73-571B-491B-8985-EDFB1ED018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4FE5A4B-6868-4D7D-A23A-0967B8C615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E213AEB-9BA2-4BB3-8415-0930C2A572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E3DB7AC-24DD-4248-9869-8A7205DA92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A032B3F-3E8F-4F8F-9F2A-11ADAA74BF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D8B851E-8C80-485C-BC8F-55E8482880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67F488C-76CA-4303-986B-B6DDAA2F87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37B77A0-1D3D-4926-80B8-CDB58D7A9F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1BBA444-8303-4EF3-97CB-0A09D033A7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0D04094-3021-4265-9976-73F8BB9117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E50FB4-9F5F-4BC6-BDA5-AE884D3524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3C0BAEF-B648-477C-A70C-67DB391F4A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0AFAAC-F029-413D-ADFE-0288E68DC0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<sst xmlns="http://schemas.openxmlformats.org/spreadsheetml/2006/main" count="2947" uniqueCount="1826">
  <si>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</si>
  <si>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</si>
  <si>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</si>
  <si>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</si>
  <si>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</si>
  <si>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</si>
  <si>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 Coruña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</si>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</sst>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4AE24A8-B2B2-4E2F-9432-7C704C2F4F49}"/>
    <cellStyle name="Normal" xfId="0" builtinId="0"/>
    <cellStyle name="Normal 2" xfId="1" xr:uid="{DCCE128D-1217-48A4-B3A3-5D1F3AA18EC4}"/>
    <cellStyle name="Normal 3" xfId="3" xr:uid="{4728D3C7-2F7B-4818-97E2-3C3BB6E711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DD-4E44-9714-A6005E7B7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DD-4E44-9714-A6005E7B74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5334</c:v>
                </c:pt>
                <c:pt idx="1">
                  <c:v>14939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D-4E44-9714-A6005E7B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D8-42DE-BAD2-9F61A40949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D8-42DE-BAD2-9F61A409494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D8-42DE-BAD2-9F61A409494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1012</c:v>
                </c:pt>
                <c:pt idx="2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D8-42DE-BAD2-9F61A409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AD-4988-B6AB-14D7960002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AD-4988-B6AB-14D7960002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AD-4988-B6AB-14D7960002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1626</c:v>
                </c:pt>
                <c:pt idx="1">
                  <c:v>196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AD-4988-B6AB-14D79600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9-4244-A5D3-6F366E1A13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C9-4244-A5D3-6F366E1A13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545</c:v>
                </c:pt>
                <c:pt idx="1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9-4244-A5D3-6F366E1A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D6-42FA-B19D-B27F78BFF2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D6-42FA-B19D-B27F78BFF2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4053</c:v>
                </c:pt>
                <c:pt idx="1">
                  <c:v>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6-42FA-B19D-B27F78BF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1219</c:v>
              </c:pt>
              <c:pt idx="1">
                <c:v>3664</c:v>
              </c:pt>
              <c:pt idx="2">
                <c:v>32</c:v>
              </c:pt>
              <c:pt idx="3">
                <c:v>10</c:v>
              </c:pt>
              <c:pt idx="4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3-565C-43B5-B438-6BD390B9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2660</c:v>
              </c:pt>
              <c:pt idx="1">
                <c:v>2906</c:v>
              </c:pt>
              <c:pt idx="2">
                <c:v>116</c:v>
              </c:pt>
              <c:pt idx="3">
                <c:v>38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76B9-41B5-8A13-1610DFA1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</c:v>
              </c:pt>
              <c:pt idx="1">
                <c:v>80</c:v>
              </c:pt>
              <c:pt idx="2">
                <c:v>16</c:v>
              </c:pt>
              <c:pt idx="3">
                <c:v>7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3-C6FC-4A3D-B231-DED14E52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87</c:v>
              </c:pt>
              <c:pt idx="1">
                <c:v>311</c:v>
              </c:pt>
              <c:pt idx="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6037-4C45-BC6E-8F3DA667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2999</c:v>
              </c:pt>
              <c:pt idx="1">
                <c:v>43</c:v>
              </c:pt>
              <c:pt idx="2">
                <c:v>398</c:v>
              </c:pt>
              <c:pt idx="3">
                <c:v>5</c:v>
              </c:pt>
              <c:pt idx="4">
                <c:v>69</c:v>
              </c:pt>
              <c:pt idx="5">
                <c:v>4</c:v>
              </c:pt>
              <c:pt idx="6">
                <c:v>34</c:v>
              </c:pt>
              <c:pt idx="7">
                <c:v>284</c:v>
              </c:pt>
              <c:pt idx="8">
                <c:v>999</c:v>
              </c:pt>
              <c:pt idx="9">
                <c:v>254</c:v>
              </c:pt>
              <c:pt idx="10">
                <c:v>5235</c:v>
              </c:pt>
            </c:numLit>
          </c:val>
          <c:extLst>
            <c:ext xmlns:c16="http://schemas.microsoft.com/office/drawing/2014/chart" uri="{C3380CC4-5D6E-409C-BE32-E72D297353CC}">
              <c16:uniqueId val="{00000003-E921-47C6-86E2-1DCA2002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407</c:v>
              </c:pt>
              <c:pt idx="1">
                <c:v>605</c:v>
              </c:pt>
              <c:pt idx="2">
                <c:v>234</c:v>
              </c:pt>
              <c:pt idx="3">
                <c:v>434</c:v>
              </c:pt>
              <c:pt idx="4">
                <c:v>120</c:v>
              </c:pt>
              <c:pt idx="5">
                <c:v>342</c:v>
              </c:pt>
              <c:pt idx="6">
                <c:v>450</c:v>
              </c:pt>
              <c:pt idx="7">
                <c:v>357</c:v>
              </c:pt>
              <c:pt idx="8">
                <c:v>25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4CEC-48FA-BB4A-AA0800E4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53-4B07-A437-FCACDAC154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53-4B07-A437-FCACDAC154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53-4B07-A437-FCACDAC154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271</c:v>
                </c:pt>
                <c:pt idx="1">
                  <c:v>239</c:v>
                </c:pt>
                <c:pt idx="2">
                  <c:v>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3-4B07-A437-FCACDAC1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4419</c:v>
              </c:pt>
              <c:pt idx="1">
                <c:v>1792</c:v>
              </c:pt>
              <c:pt idx="2">
                <c:v>1267</c:v>
              </c:pt>
              <c:pt idx="3">
                <c:v>415</c:v>
              </c:pt>
              <c:pt idx="4">
                <c:v>115</c:v>
              </c:pt>
              <c:pt idx="5">
                <c:v>164</c:v>
              </c:pt>
              <c:pt idx="6">
                <c:v>276</c:v>
              </c:pt>
              <c:pt idx="7">
                <c:v>5919</c:v>
              </c:pt>
              <c:pt idx="8">
                <c:v>210</c:v>
              </c:pt>
              <c:pt idx="9">
                <c:v>825</c:v>
              </c:pt>
              <c:pt idx="10">
                <c:v>462</c:v>
              </c:pt>
              <c:pt idx="11">
                <c:v>987</c:v>
              </c:pt>
              <c:pt idx="12">
                <c:v>287</c:v>
              </c:pt>
              <c:pt idx="13">
                <c:v>5555</c:v>
              </c:pt>
              <c:pt idx="14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BAFE-46EA-BCCB-34B453087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874</c:v>
              </c:pt>
              <c:pt idx="1">
                <c:v>135</c:v>
              </c:pt>
              <c:pt idx="2">
                <c:v>63</c:v>
              </c:pt>
              <c:pt idx="3">
                <c:v>2099</c:v>
              </c:pt>
              <c:pt idx="4">
                <c:v>55</c:v>
              </c:pt>
              <c:pt idx="5">
                <c:v>232</c:v>
              </c:pt>
              <c:pt idx="6">
                <c:v>56</c:v>
              </c:pt>
              <c:pt idx="7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5BF2-4606-83EE-52A34A197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53</c:v>
              </c:pt>
              <c:pt idx="1">
                <c:v>294</c:v>
              </c:pt>
              <c:pt idx="2">
                <c:v>185</c:v>
              </c:pt>
              <c:pt idx="3">
                <c:v>71</c:v>
              </c:pt>
              <c:pt idx="4">
                <c:v>24</c:v>
              </c:pt>
              <c:pt idx="5">
                <c:v>112</c:v>
              </c:pt>
              <c:pt idx="6">
                <c:v>1923</c:v>
              </c:pt>
              <c:pt idx="7">
                <c:v>24</c:v>
              </c:pt>
              <c:pt idx="8">
                <c:v>166</c:v>
              </c:pt>
              <c:pt idx="9">
                <c:v>43</c:v>
              </c:pt>
              <c:pt idx="1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2B0-48D3-804F-66F3383D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398</c:v>
              </c:pt>
              <c:pt idx="1">
                <c:v>480</c:v>
              </c:pt>
              <c:pt idx="2">
                <c:v>139</c:v>
              </c:pt>
              <c:pt idx="3">
                <c:v>71</c:v>
              </c:pt>
              <c:pt idx="4">
                <c:v>147</c:v>
              </c:pt>
              <c:pt idx="5">
                <c:v>1473</c:v>
              </c:pt>
              <c:pt idx="6">
                <c:v>112</c:v>
              </c:pt>
              <c:pt idx="7">
                <c:v>500</c:v>
              </c:pt>
              <c:pt idx="8">
                <c:v>75</c:v>
              </c:pt>
              <c:pt idx="9">
                <c:v>446</c:v>
              </c:pt>
              <c:pt idx="10">
                <c:v>208</c:v>
              </c:pt>
              <c:pt idx="11">
                <c:v>69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2561-4807-9890-39082A36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528</c:v>
              </c:pt>
              <c:pt idx="1">
                <c:v>157</c:v>
              </c:pt>
              <c:pt idx="2">
                <c:v>301</c:v>
              </c:pt>
              <c:pt idx="3">
                <c:v>52</c:v>
              </c:pt>
              <c:pt idx="4">
                <c:v>88</c:v>
              </c:pt>
              <c:pt idx="5">
                <c:v>1402</c:v>
              </c:pt>
              <c:pt idx="6">
                <c:v>93</c:v>
              </c:pt>
              <c:pt idx="7">
                <c:v>453</c:v>
              </c:pt>
              <c:pt idx="8">
                <c:v>75</c:v>
              </c:pt>
              <c:pt idx="9">
                <c:v>310</c:v>
              </c:pt>
              <c:pt idx="10">
                <c:v>211</c:v>
              </c:pt>
              <c:pt idx="11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C479-4B38-B985-8BF6FB96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11</c:v>
              </c:pt>
              <c:pt idx="2">
                <c:v>25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B2-4236-9234-E73A5944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</c:v>
              </c:pt>
              <c:pt idx="1">
                <c:v>20</c:v>
              </c:pt>
              <c:pt idx="2">
                <c:v>7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B4-430A-9929-1F9C61F9C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0636077897670205E-2"/>
          <c:w val="0.27392224409448818"/>
          <c:h val="0.989363922102329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8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6B-459F-A21E-17EDF909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Constitución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3A-4720-B8E5-3E7FA05C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17</c:v>
              </c:pt>
              <c:pt idx="2">
                <c:v>19</c:v>
              </c:pt>
              <c:pt idx="3">
                <c:v>61</c:v>
              </c:pt>
              <c:pt idx="4">
                <c:v>21</c:v>
              </c:pt>
              <c:pt idx="5">
                <c:v>19</c:v>
              </c:pt>
              <c:pt idx="6">
                <c:v>44</c:v>
              </c:pt>
              <c:pt idx="7">
                <c:v>18</c:v>
              </c:pt>
              <c:pt idx="8">
                <c:v>68</c:v>
              </c:pt>
              <c:pt idx="9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CC5-4AF3-9532-0C87A8C6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6D-47C1-AEB9-2F4FB0D50B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6D-47C1-AEB9-2F4FB0D50B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2125</c:v>
                </c:pt>
                <c:pt idx="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D-47C1-AEB9-2F4FB0D50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</c:v>
              </c:pt>
              <c:pt idx="1">
                <c:v>9</c:v>
              </c:pt>
              <c:pt idx="2">
                <c:v>6</c:v>
              </c:pt>
              <c:pt idx="3">
                <c:v>8</c:v>
              </c:pt>
              <c:pt idx="4">
                <c:v>73</c:v>
              </c:pt>
              <c:pt idx="5">
                <c:v>1</c:v>
              </c:pt>
              <c:pt idx="6">
                <c:v>58</c:v>
              </c:pt>
              <c:pt idx="7">
                <c:v>1</c:v>
              </c:pt>
              <c:pt idx="8">
                <c:v>2</c:v>
              </c:pt>
              <c:pt idx="9">
                <c:v>31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70-4674-B888-42F546FB4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609</c:v>
              </c:pt>
              <c:pt idx="1">
                <c:v>553</c:v>
              </c:pt>
              <c:pt idx="2">
                <c:v>382</c:v>
              </c:pt>
              <c:pt idx="3">
                <c:v>78</c:v>
              </c:pt>
              <c:pt idx="4">
                <c:v>76</c:v>
              </c:pt>
              <c:pt idx="5">
                <c:v>1017</c:v>
              </c:pt>
              <c:pt idx="6">
                <c:v>84</c:v>
              </c:pt>
              <c:pt idx="7">
                <c:v>2363</c:v>
              </c:pt>
              <c:pt idx="8">
                <c:v>80</c:v>
              </c:pt>
              <c:pt idx="9">
                <c:v>396</c:v>
              </c:pt>
              <c:pt idx="10">
                <c:v>248</c:v>
              </c:pt>
              <c:pt idx="11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BB1F-4275-AE5C-7D575A14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31-4411-B85A-09CED1CFBC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31-4411-B85A-09CED1CFBC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31-4411-B85A-09CED1CFBC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31-4411-B85A-09CED1CFBC2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1-4411-B85A-09CED1CFB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37</c:v>
                </c:pt>
                <c:pt idx="1">
                  <c:v>59</c:v>
                </c:pt>
                <c:pt idx="2">
                  <c:v>45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1-4411-B85A-09CED1CF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FA-43AF-8B04-E2D9E4CF7C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FA-43AF-8B04-E2D9E4CF7C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FA-43AF-8B04-E2D9E4CF7C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FA-43AF-8B04-E2D9E4CF7CB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3FA-43AF-8B04-E2D9E4CF7CB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FA-43AF-8B04-E2D9E4CF7CB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FA-43AF-8B04-E2D9E4CF7CBE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FA-43AF-8B04-E2D9E4CF7C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80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FA-43AF-8B04-E2D9E4CF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1646</c:v>
              </c:pt>
              <c:pt idx="1">
                <c:v>282</c:v>
              </c:pt>
              <c:pt idx="2">
                <c:v>136</c:v>
              </c:pt>
              <c:pt idx="3">
                <c:v>184</c:v>
              </c:pt>
              <c:pt idx="4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D79F-45B9-96B5-8CEBF0EA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630</c:v>
              </c:pt>
              <c:pt idx="1">
                <c:v>104</c:v>
              </c:pt>
              <c:pt idx="2">
                <c:v>42</c:v>
              </c:pt>
              <c:pt idx="3">
                <c:v>584</c:v>
              </c:pt>
              <c:pt idx="4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6E26-4B3E-95BF-4A592760A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192</c:v>
              </c:pt>
              <c:pt idx="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487C-4C72-8CDB-D741C6BA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543</c:v>
              </c:pt>
              <c:pt idx="1">
                <c:v>161</c:v>
              </c:pt>
              <c:pt idx="2">
                <c:v>264</c:v>
              </c:pt>
              <c:pt idx="3">
                <c:v>30</c:v>
              </c:pt>
              <c:pt idx="4">
                <c:v>4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77DD-460C-87BC-929770BD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</c:v>
              </c:pt>
              <c:pt idx="1">
                <c:v>310</c:v>
              </c:pt>
              <c:pt idx="2">
                <c:v>14</c:v>
              </c:pt>
              <c:pt idx="3">
                <c:v>72</c:v>
              </c:pt>
              <c:pt idx="4">
                <c:v>60</c:v>
              </c:pt>
              <c:pt idx="5">
                <c:v>42</c:v>
              </c:pt>
              <c:pt idx="6">
                <c:v>248</c:v>
              </c:pt>
              <c:pt idx="7">
                <c:v>124</c:v>
              </c:pt>
              <c:pt idx="8">
                <c:v>34</c:v>
              </c:pt>
              <c:pt idx="9">
                <c:v>88</c:v>
              </c:pt>
              <c:pt idx="10">
                <c:v>188</c:v>
              </c:pt>
              <c:pt idx="11">
                <c:v>34</c:v>
              </c:pt>
              <c:pt idx="12">
                <c:v>304</c:v>
              </c:pt>
              <c:pt idx="13">
                <c:v>42</c:v>
              </c:pt>
              <c:pt idx="1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795-45B1-9095-5D1D31333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266</c:v>
              </c:pt>
              <c:pt idx="1">
                <c:v>131</c:v>
              </c:pt>
              <c:pt idx="2">
                <c:v>1214</c:v>
              </c:pt>
              <c:pt idx="3">
                <c:v>48</c:v>
              </c:pt>
              <c:pt idx="4">
                <c:v>38</c:v>
              </c:pt>
              <c:pt idx="5">
                <c:v>64</c:v>
              </c:pt>
              <c:pt idx="6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F7EE-4CF8-AEC1-79EDF065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19-4BBA-9C48-A115A2ED6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19-4BBA-9C48-A115A2ED65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2242</c:v>
                </c:pt>
                <c:pt idx="1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9-4BBA-9C48-A115A2ED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3-448F-8B79-01779A0432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3-448F-8B79-01779A0432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24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3-448F-8B79-01779A04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D9-46A8-B344-84E747F7BC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D9-46A8-B344-84E747F7BC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D9-46A8-B344-84E747F7BC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FD9-46A8-B344-84E747F7BCA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16</c:v>
                </c:pt>
                <c:pt idx="1">
                  <c:v>28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9-46A8-B344-84E747F7BC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6.0148425196850396E-2"/>
                  <c:y val="-7.9641574803149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2-4B89-B698-3DBE4B3FB6CD}"/>
                </c:ext>
              </c:extLst>
            </c:dLbl>
            <c:dLbl>
              <c:idx val="3"/>
              <c:layout>
                <c:manualLayout>
                  <c:x val="4.9327165354330751E-2"/>
                  <c:y val="-4.9244094488188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32-4B89-B698-3DBE4B3FB6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277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99E-429E-B558-0C823990B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203</c:v>
              </c:pt>
              <c:pt idx="1">
                <c:v>17</c:v>
              </c:pt>
              <c:pt idx="2">
                <c:v>6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998-40D7-A122-4B6234DE1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11</c:v>
              </c:pt>
              <c:pt idx="2">
                <c:v>11</c:v>
              </c:pt>
              <c:pt idx="3">
                <c:v>10</c:v>
              </c:pt>
              <c:pt idx="4">
                <c:v>91</c:v>
              </c:pt>
              <c:pt idx="5">
                <c:v>54</c:v>
              </c:pt>
              <c:pt idx="6">
                <c:v>20</c:v>
              </c:pt>
              <c:pt idx="7">
                <c:v>3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1DB-4F9A-B4CB-B2A6B7EC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22-455A-9BD6-A4FF70E89B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22-455A-9BD6-A4FF70E89B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49</c:v>
                </c:pt>
                <c:pt idx="1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2-455A-9BD6-A4FF70E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A1-47C1-885D-0CDABF37E3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A1-47C1-885D-0CDABF37E3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A1-47C1-885D-0CDABF37E3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A1-47C1-885D-0CDABF37E33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A1-47C1-885D-0CDABF37E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148</c:v>
                </c:pt>
                <c:pt idx="1">
                  <c:v>212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1-47C1-885D-0CDABF37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1951</c:v>
              </c:pt>
              <c:pt idx="1">
                <c:v>191</c:v>
              </c:pt>
              <c:pt idx="2">
                <c:v>1</c:v>
              </c:pt>
              <c:pt idx="3">
                <c:v>12</c:v>
              </c:pt>
              <c:pt idx="4">
                <c:v>25</c:v>
              </c:pt>
              <c:pt idx="5">
                <c:v>374</c:v>
              </c:pt>
            </c:numLit>
          </c:val>
          <c:extLst>
            <c:ext xmlns:c16="http://schemas.microsoft.com/office/drawing/2014/chart" uri="{C3380CC4-5D6E-409C-BE32-E72D297353CC}">
              <c16:uniqueId val="{00000000-D321-4D40-BF7B-4202558B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795</c:v>
              </c:pt>
              <c:pt idx="1">
                <c:v>222</c:v>
              </c:pt>
              <c:pt idx="2">
                <c:v>8</c:v>
              </c:pt>
              <c:pt idx="3">
                <c:v>1</c:v>
              </c:pt>
              <c:pt idx="4">
                <c:v>1</c:v>
              </c:pt>
              <c:pt idx="5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A1EF-4886-9263-1EA37E711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8D-4554-830B-A6978F803A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8D-4554-830B-A6978F803A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1711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D-4554-830B-A6978F80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60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5DD-46ED-ABE2-F6D83C1CA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116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EAE-452C-B324-D1E5B4967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39F-430C-8047-757B214E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3E5-4836-9618-0CD95168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2C-4C02-9B77-99550836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494</c:v>
              </c:pt>
              <c:pt idx="2">
                <c:v>40</c:v>
              </c:pt>
              <c:pt idx="3">
                <c:v>1</c:v>
              </c:pt>
              <c:pt idx="4">
                <c:v>15</c:v>
              </c:pt>
              <c:pt idx="5">
                <c:v>261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E0C-4398-A052-52703BF0C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1176</c:v>
              </c:pt>
              <c:pt idx="2">
                <c:v>11</c:v>
              </c:pt>
              <c:pt idx="3">
                <c:v>33</c:v>
              </c:pt>
              <c:pt idx="4">
                <c:v>868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A41-4715-9A77-4878711D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1093</c:v>
              </c:pt>
              <c:pt idx="2">
                <c:v>11</c:v>
              </c:pt>
              <c:pt idx="3">
                <c:v>1</c:v>
              </c:pt>
              <c:pt idx="4">
                <c:v>44</c:v>
              </c:pt>
              <c:pt idx="5">
                <c:v>769</c:v>
              </c:pt>
            </c:numLit>
          </c:val>
          <c:extLst>
            <c:ext xmlns:c16="http://schemas.microsoft.com/office/drawing/2014/chart" uri="{C3380CC4-5D6E-409C-BE32-E72D297353CC}">
              <c16:uniqueId val="{00000000-0588-4E65-9CB6-91F42E254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240</c:v>
              </c:pt>
              <c:pt idx="2">
                <c:v>30</c:v>
              </c:pt>
              <c:pt idx="3">
                <c:v>1</c:v>
              </c:pt>
              <c:pt idx="4">
                <c:v>16</c:v>
              </c:pt>
              <c:pt idx="5">
                <c:v>210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19E-4766-B079-D32F13D0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77-40A9-B519-D7A7AA4554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77-40A9-B519-D7A7AA4554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7-40A9-B519-D7A7AA45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193</c:v>
              </c:pt>
              <c:pt idx="2">
                <c:v>37</c:v>
              </c:pt>
              <c:pt idx="3">
                <c:v>1</c:v>
              </c:pt>
              <c:pt idx="4">
                <c:v>25</c:v>
              </c:pt>
              <c:pt idx="5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C4B8-4C9C-8AA0-25A4FA6F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A1-479D-84A6-E35C4F2B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DF-4401-93CD-F17234A19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1305</c:v>
              </c:pt>
              <c:pt idx="2">
                <c:v>36</c:v>
              </c:pt>
              <c:pt idx="3">
                <c:v>3</c:v>
              </c:pt>
              <c:pt idx="4">
                <c:v>61</c:v>
              </c:pt>
              <c:pt idx="5">
                <c:v>951</c:v>
              </c:pt>
            </c:numLit>
          </c:val>
          <c:extLst>
            <c:ext xmlns:c16="http://schemas.microsoft.com/office/drawing/2014/chart" uri="{C3380CC4-5D6E-409C-BE32-E72D297353CC}">
              <c16:uniqueId val="{00000000-2C92-4E42-B844-4CEBB28F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</c:v>
              </c:pt>
              <c:pt idx="1">
                <c:v>10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2D7-4B91-A146-6903E3A3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100</c:v>
              </c:pt>
              <c:pt idx="2">
                <c:v>3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B7B7-4A5C-97E1-47BF15DD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3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2D08-4D77-AA2D-A51794BB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73E-4E51-A12D-1B3BA68A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F2-4943-A0E6-DD6201BF1D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F2-4943-A0E6-DD6201BF1D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118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2-4943-A0E6-DD6201BF1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C2-4EA7-99B2-905C635A89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C2-4EA7-99B2-905C635A89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C2-4EA7-99B2-905C635A891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2-4EA7-99B2-905C635A89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217</c:v>
                </c:pt>
                <c:pt idx="1">
                  <c:v>0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C2-4EA7-99B2-905C635A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C-444D-8D9B-922D863924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C-444D-8D9B-922D863924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865</c:v>
                </c:pt>
                <c:pt idx="1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C-444D-8D9B-922D86392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23</xdr:row>
      <xdr:rowOff>95250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2822923-9EAE-4533-AACE-545E59453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C3DEFF8-46BE-4466-A642-131700D30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29D003D-8A3C-4321-A029-E059966A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DCD8FCA-7CCC-4CB6-80E9-39FA687E8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E9EF992-8B0E-408F-80AE-25340EFB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05FAB83-8177-4D5D-802E-C23418A1B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24</xdr:row>
      <xdr:rowOff>19049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FF0A2E4-A4F5-4651-9943-BEC18C59D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868AC56-EC0A-4A1D-BA7B-979B63E4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69E44CA-2941-4C3C-9483-F22F00FB5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2D5BEBA-7BC8-446B-B543-F741F9B31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F4CCC3F-ADED-4B9D-80C0-D5DFCA9F8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2115272-A236-4A74-829C-F41D5AD7D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A932A1-B3C3-4FFA-B5C3-5F0501C2E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F8A0B5-6D34-40BC-BFEB-6075F7EDB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4EB29BF-2132-4A1F-A7CE-4B37D09AE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79F9859-512F-4C96-9044-B34FBCC73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AAFF59E-E9FE-4858-86E3-719AFBD20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80BAEBF4-DD44-4806-BEAC-FA98347D5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DD4E4B5-2292-4429-B7E6-EA82F4A2C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A295E23-FAE0-4D36-B70C-5AD2FD649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CF867C7-5E3B-4828-ADF5-785516B7A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43C672D-052F-47DF-A09D-D2631350A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DE27C90-4BE5-4ABD-A7A9-8D8247C3E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D1CC139-CEC4-4FD5-9DFA-81C341CBA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5C6B7CB-45FE-4066-9A61-94586E444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8B93BC0-22B5-47FD-BB21-6580175F9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8E5C2AF-6415-47FE-9DD7-740349719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206BA6F-0042-4BB1-820F-8002C3473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6872739-1668-49D7-A6EA-3EB2B778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5407B64-C3E3-463B-9684-16B2F225C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BE11B01-4C0A-4081-8208-16787D179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8E05EE4-AB19-48D4-9C02-72F7F407F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98CD912-C39D-414A-A3DC-CCD0CC88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77B7D66-D5D9-445F-A33F-F36C208B4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374650</xdr:colOff>
      <xdr:row>6</xdr:row>
      <xdr:rowOff>152400</xdr:rowOff>
    </xdr:from>
    <xdr:to>
      <xdr:col>22</xdr:col>
      <xdr:colOff>57150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F4CA905-D59B-4EC9-A067-0BB519DE3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3857FC7-0B72-4FF1-BC82-A69B73537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383613B-B348-468C-9BD9-869A1B5D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20</xdr:row>
      <xdr:rowOff>85725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B65A851-0CEE-4D8E-BC88-05C85B771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95249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0EFA8AE-D426-4189-B2C8-A02265295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E832C10-A465-424F-85A5-028C7A72D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F521E0C-53E0-4656-AAB9-D7F96F9FD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9F773D8-9AE9-4CD3-ABA4-2495C827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24C1394-C749-4FEE-8F91-02E8BC341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FA68385-69AE-41BF-B762-78B4510B0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9EF9316-C5CC-45D0-B49E-07F3ED200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72B1D84-235C-4357-A1BB-49BFA6D9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E6F4CF5-F322-48E9-B920-CAD0587CD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B2E8E6C-D21E-4789-A13E-201F6143B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1B8F99-D40F-40BF-B8A9-6F73C0EFF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C59640D-434E-46DC-AC56-F4BA11724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F3B22EA-A56E-4CB6-ADA2-8BAD0F028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975DAEE-306D-4D43-BF97-02239569A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BD92359-705C-49BD-A2F6-B2F77C76B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A63BF1F-7729-4DC4-937A-A8A4C226E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A17ADF7-380B-4B37-8744-22CC694EF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7205995-7D50-4EF9-AE22-A4DA98E76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08CCD37-D1BF-4775-AE4E-856A07992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7F669EE-0940-4135-B8C9-5923801D6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70B5DD7-783A-479B-9A36-259E3C1F5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10CFC96-7DE8-4155-AAE8-A198B4438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B98194DF-07E2-4AA6-8065-B09140F6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23DDB0FF-985C-4DCF-9632-CAFE6F50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7F434B1-AB24-44BD-8FA8-8C4FE17C7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E75F4C6-6CE0-4C8B-9BB1-616236F5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8488E0B-3DA0-4114-BE5B-2B4BD54FC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84D04FC-33ED-4C8F-8FFD-4A8C7B8D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9B80D2B-E947-43B7-AE10-9210BF2B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hOdat+f5g2NHLf6qnE1pX2OR6HrL1yWAK44EsmwdKeBSTKF0NNsc5tOZ4gBX/0O0MWxNqmYGzomgSjaHljWspg==" saltValue="1ORXI8LTHcMcqdX7kN3I7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19</v>
      </c>
      <c r="D5" s="14">
        <v>4</v>
      </c>
      <c r="E5" s="24">
        <v>12</v>
      </c>
    </row>
    <row r="6" spans="1:5" x14ac:dyDescent="0.25">
      <c r="A6" s="22" t="s">
        <v>1204</v>
      </c>
      <c r="B6" s="17"/>
      <c r="C6" s="14">
        <v>10</v>
      </c>
      <c r="D6" s="14">
        <v>2</v>
      </c>
      <c r="E6" s="24">
        <v>8</v>
      </c>
    </row>
    <row r="7" spans="1:5" x14ac:dyDescent="0.25">
      <c r="A7" s="22" t="s">
        <v>1205</v>
      </c>
      <c r="B7" s="17"/>
      <c r="C7" s="14">
        <v>1</v>
      </c>
      <c r="D7" s="14">
        <v>1</v>
      </c>
      <c r="E7" s="24">
        <v>0</v>
      </c>
    </row>
    <row r="8" spans="1:5" x14ac:dyDescent="0.25">
      <c r="A8" s="22" t="s">
        <v>1206</v>
      </c>
      <c r="B8" s="17"/>
      <c r="C8" s="14">
        <v>2</v>
      </c>
      <c r="D8" s="14">
        <v>1</v>
      </c>
      <c r="E8" s="24">
        <v>2</v>
      </c>
    </row>
    <row r="9" spans="1:5" x14ac:dyDescent="0.25">
      <c r="A9" s="22" t="s">
        <v>635</v>
      </c>
      <c r="B9" s="17"/>
      <c r="C9" s="14">
        <v>0</v>
      </c>
      <c r="D9" s="14">
        <v>0</v>
      </c>
      <c r="E9" s="24">
        <v>0</v>
      </c>
    </row>
    <row r="10" spans="1:5" x14ac:dyDescent="0.25">
      <c r="A10" s="22" t="s">
        <v>1207</v>
      </c>
      <c r="B10" s="17"/>
      <c r="C10" s="14">
        <v>1</v>
      </c>
      <c r="D10" s="14">
        <v>0</v>
      </c>
      <c r="E10" s="24">
        <v>0</v>
      </c>
    </row>
    <row r="11" spans="1:5" x14ac:dyDescent="0.25">
      <c r="A11" s="197" t="s">
        <v>976</v>
      </c>
      <c r="B11" s="198"/>
      <c r="C11" s="32">
        <v>33</v>
      </c>
      <c r="D11" s="32">
        <v>8</v>
      </c>
      <c r="E11" s="32">
        <v>22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16</v>
      </c>
    </row>
    <row r="22" spans="1:3" x14ac:dyDescent="0.25">
      <c r="A22" s="22" t="s">
        <v>1204</v>
      </c>
      <c r="B22" s="17"/>
      <c r="C22" s="24">
        <v>6</v>
      </c>
    </row>
    <row r="23" spans="1:3" x14ac:dyDescent="0.25">
      <c r="A23" s="22" t="s">
        <v>1205</v>
      </c>
      <c r="B23" s="17"/>
      <c r="C23" s="24">
        <v>5</v>
      </c>
    </row>
    <row r="24" spans="1:3" x14ac:dyDescent="0.25">
      <c r="A24" s="22" t="s">
        <v>1206</v>
      </c>
      <c r="B24" s="17"/>
      <c r="C24" s="24">
        <v>14</v>
      </c>
    </row>
    <row r="25" spans="1:3" x14ac:dyDescent="0.25">
      <c r="A25" s="22" t="s">
        <v>635</v>
      </c>
      <c r="B25" s="17"/>
      <c r="C25" s="24">
        <v>30</v>
      </c>
    </row>
    <row r="26" spans="1:3" x14ac:dyDescent="0.25">
      <c r="A26" s="22" t="s">
        <v>1207</v>
      </c>
      <c r="B26" s="17"/>
      <c r="C26" s="24">
        <v>26</v>
      </c>
    </row>
    <row r="27" spans="1:3" x14ac:dyDescent="0.25">
      <c r="A27" s="197" t="s">
        <v>976</v>
      </c>
      <c r="B27" s="198"/>
      <c r="C27" s="32">
        <v>97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1</v>
      </c>
    </row>
    <row r="32" spans="1:3" x14ac:dyDescent="0.25">
      <c r="A32" s="22" t="s">
        <v>1048</v>
      </c>
      <c r="B32" s="17"/>
      <c r="C32" s="24">
        <v>0</v>
      </c>
    </row>
    <row r="33" spans="1:3" x14ac:dyDescent="0.25">
      <c r="A33" s="22" t="s">
        <v>1213</v>
      </c>
      <c r="B33" s="17"/>
      <c r="C33" s="24">
        <v>100</v>
      </c>
    </row>
    <row r="34" spans="1:3" x14ac:dyDescent="0.25">
      <c r="A34" s="22" t="s">
        <v>1146</v>
      </c>
      <c r="B34" s="17"/>
      <c r="C34" s="24">
        <v>3</v>
      </c>
    </row>
    <row r="35" spans="1:3" x14ac:dyDescent="0.25">
      <c r="A35" s="22" t="s">
        <v>1214</v>
      </c>
      <c r="B35" s="17"/>
      <c r="C35" s="24">
        <v>27</v>
      </c>
    </row>
    <row r="36" spans="1:3" x14ac:dyDescent="0.25">
      <c r="A36" s="22" t="s">
        <v>1050</v>
      </c>
      <c r="B36" s="17"/>
      <c r="C36" s="24">
        <v>0</v>
      </c>
    </row>
    <row r="37" spans="1:3" x14ac:dyDescent="0.25">
      <c r="A37" s="22" t="s">
        <v>1051</v>
      </c>
      <c r="B37" s="17"/>
      <c r="C37" s="24">
        <v>0</v>
      </c>
    </row>
    <row r="38" spans="1:3" x14ac:dyDescent="0.25">
      <c r="A38" s="22" t="s">
        <v>1109</v>
      </c>
      <c r="B38" s="17"/>
      <c r="C38" s="24">
        <v>0</v>
      </c>
    </row>
    <row r="39" spans="1:3" x14ac:dyDescent="0.25">
      <c r="A39" s="22" t="s">
        <v>1110</v>
      </c>
      <c r="B39" s="17"/>
      <c r="C39" s="24">
        <v>0</v>
      </c>
    </row>
    <row r="40" spans="1:3" x14ac:dyDescent="0.25">
      <c r="A40" s="197" t="s">
        <v>976</v>
      </c>
      <c r="B40" s="198"/>
      <c r="C40" s="32">
        <v>131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1</v>
      </c>
    </row>
    <row r="45" spans="1:3" x14ac:dyDescent="0.25">
      <c r="A45" s="22" t="s">
        <v>1204</v>
      </c>
      <c r="B45" s="17"/>
      <c r="C45" s="24">
        <v>2</v>
      </c>
    </row>
    <row r="46" spans="1:3" x14ac:dyDescent="0.25">
      <c r="A46" s="22" t="s">
        <v>1205</v>
      </c>
      <c r="B46" s="17"/>
      <c r="C46" s="24">
        <v>1</v>
      </c>
    </row>
    <row r="47" spans="1:3" x14ac:dyDescent="0.25">
      <c r="A47" s="22" t="s">
        <v>1206</v>
      </c>
      <c r="B47" s="17"/>
      <c r="C47" s="24">
        <v>8</v>
      </c>
    </row>
    <row r="48" spans="1:3" x14ac:dyDescent="0.25">
      <c r="A48" s="22" t="s">
        <v>635</v>
      </c>
      <c r="B48" s="17"/>
      <c r="C48" s="24">
        <v>3</v>
      </c>
    </row>
    <row r="49" spans="1:3" x14ac:dyDescent="0.25">
      <c r="A49" s="22" t="s">
        <v>1207</v>
      </c>
      <c r="B49" s="17"/>
      <c r="C49" s="24">
        <v>10</v>
      </c>
    </row>
    <row r="50" spans="1:3" x14ac:dyDescent="0.25">
      <c r="A50" s="197" t="s">
        <v>976</v>
      </c>
      <c r="B50" s="198"/>
      <c r="C50" s="32">
        <v>25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2</v>
      </c>
    </row>
    <row r="54" spans="1:3" x14ac:dyDescent="0.25">
      <c r="A54" s="176"/>
      <c r="B54" s="13" t="s">
        <v>81</v>
      </c>
      <c r="C54" s="24">
        <v>2</v>
      </c>
    </row>
    <row r="55" spans="1:3" x14ac:dyDescent="0.25">
      <c r="A55" s="174" t="s">
        <v>1204</v>
      </c>
      <c r="B55" s="13" t="s">
        <v>80</v>
      </c>
      <c r="C55" s="24">
        <v>4</v>
      </c>
    </row>
    <row r="56" spans="1:3" x14ac:dyDescent="0.25">
      <c r="A56" s="176"/>
      <c r="B56" s="13" t="s">
        <v>81</v>
      </c>
      <c r="C56" s="24">
        <v>2</v>
      </c>
    </row>
    <row r="57" spans="1:3" x14ac:dyDescent="0.25">
      <c r="A57" s="174" t="s">
        <v>1205</v>
      </c>
      <c r="B57" s="13" t="s">
        <v>80</v>
      </c>
      <c r="C57" s="24">
        <v>0</v>
      </c>
    </row>
    <row r="58" spans="1:3" x14ac:dyDescent="0.25">
      <c r="A58" s="176"/>
      <c r="B58" s="13" t="s">
        <v>81</v>
      </c>
      <c r="C58" s="24">
        <v>0</v>
      </c>
    </row>
    <row r="59" spans="1:3" x14ac:dyDescent="0.25">
      <c r="A59" s="174" t="s">
        <v>1206</v>
      </c>
      <c r="B59" s="13" t="s">
        <v>80</v>
      </c>
      <c r="C59" s="24">
        <v>3</v>
      </c>
    </row>
    <row r="60" spans="1:3" x14ac:dyDescent="0.25">
      <c r="A60" s="176"/>
      <c r="B60" s="13" t="s">
        <v>81</v>
      </c>
      <c r="C60" s="24">
        <v>2</v>
      </c>
    </row>
    <row r="61" spans="1:3" x14ac:dyDescent="0.25">
      <c r="A61" s="174" t="s">
        <v>635</v>
      </c>
      <c r="B61" s="13" t="s">
        <v>80</v>
      </c>
      <c r="C61" s="24">
        <v>3</v>
      </c>
    </row>
    <row r="62" spans="1:3" x14ac:dyDescent="0.25">
      <c r="A62" s="176"/>
      <c r="B62" s="13" t="s">
        <v>81</v>
      </c>
      <c r="C62" s="24">
        <v>0</v>
      </c>
    </row>
    <row r="63" spans="1:3" x14ac:dyDescent="0.25">
      <c r="A63" s="174" t="s">
        <v>1207</v>
      </c>
      <c r="B63" s="13" t="s">
        <v>80</v>
      </c>
      <c r="C63" s="24">
        <v>9</v>
      </c>
    </row>
    <row r="64" spans="1:3" x14ac:dyDescent="0.25">
      <c r="A64" s="176"/>
      <c r="B64" s="13" t="s">
        <v>81</v>
      </c>
      <c r="C64" s="24">
        <v>2</v>
      </c>
    </row>
    <row r="65" spans="1:3" x14ac:dyDescent="0.25">
      <c r="A65" s="197" t="s">
        <v>976</v>
      </c>
      <c r="B65" s="198"/>
      <c r="C65" s="32">
        <v>29</v>
      </c>
    </row>
  </sheetData>
  <sheetProtection algorithmName="SHA-512" hashValue="LBk9u8vNqKNp5bMjuS9r3gX2RwL9qndnOGIVqpqMwP2CcL/LftHJD4VAirMNwDhJ2g2FjvWOHnEpW9sSiOE+8w==" saltValue="jakXwTEGcpY6OVh/Nhz79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26</v>
      </c>
      <c r="D5" s="14">
        <v>3</v>
      </c>
      <c r="E5" s="14">
        <v>3</v>
      </c>
      <c r="F5" s="24">
        <v>0</v>
      </c>
    </row>
    <row r="6" spans="1:6" x14ac:dyDescent="0.25">
      <c r="A6" s="179"/>
      <c r="B6" s="49" t="s">
        <v>1223</v>
      </c>
      <c r="C6" s="14">
        <v>31</v>
      </c>
      <c r="D6" s="14">
        <v>6</v>
      </c>
      <c r="E6" s="14">
        <v>3</v>
      </c>
      <c r="F6" s="24">
        <v>0</v>
      </c>
    </row>
    <row r="7" spans="1:6" x14ac:dyDescent="0.25">
      <c r="A7" s="12" t="s">
        <v>1224</v>
      </c>
      <c r="B7" s="49" t="s">
        <v>1225</v>
      </c>
      <c r="C7" s="14">
        <v>0</v>
      </c>
      <c r="D7" s="14">
        <v>2</v>
      </c>
      <c r="E7" s="14">
        <v>2</v>
      </c>
      <c r="F7" s="24">
        <v>0</v>
      </c>
    </row>
    <row r="8" spans="1:6" ht="22.5" x14ac:dyDescent="0.25">
      <c r="A8" s="177" t="s">
        <v>1226</v>
      </c>
      <c r="B8" s="49" t="s">
        <v>1227</v>
      </c>
      <c r="C8" s="14">
        <v>20</v>
      </c>
      <c r="D8" s="14">
        <v>25</v>
      </c>
      <c r="E8" s="14">
        <v>13</v>
      </c>
      <c r="F8" s="24">
        <v>0</v>
      </c>
    </row>
    <row r="9" spans="1:6" x14ac:dyDescent="0.25">
      <c r="A9" s="178"/>
      <c r="B9" s="49" t="s">
        <v>1228</v>
      </c>
      <c r="C9" s="14">
        <v>9</v>
      </c>
      <c r="D9" s="14">
        <v>0</v>
      </c>
      <c r="E9" s="14">
        <v>0</v>
      </c>
      <c r="F9" s="24">
        <v>0</v>
      </c>
    </row>
    <row r="10" spans="1:6" ht="22.5" x14ac:dyDescent="0.25">
      <c r="A10" s="179"/>
      <c r="B10" s="49" t="s">
        <v>1229</v>
      </c>
      <c r="C10" s="14">
        <v>46</v>
      </c>
      <c r="D10" s="14">
        <v>24</v>
      </c>
      <c r="E10" s="14">
        <v>11</v>
      </c>
      <c r="F10" s="24">
        <v>0</v>
      </c>
    </row>
    <row r="11" spans="1:6" ht="22.5" x14ac:dyDescent="0.25">
      <c r="A11" s="177" t="s">
        <v>1230</v>
      </c>
      <c r="B11" s="49" t="s">
        <v>1231</v>
      </c>
      <c r="C11" s="14">
        <v>12</v>
      </c>
      <c r="D11" s="14">
        <v>0</v>
      </c>
      <c r="E11" s="14">
        <v>0</v>
      </c>
      <c r="F11" s="24">
        <v>0</v>
      </c>
    </row>
    <row r="12" spans="1:6" x14ac:dyDescent="0.25">
      <c r="A12" s="178"/>
      <c r="B12" s="49" t="s">
        <v>1232</v>
      </c>
      <c r="C12" s="14">
        <v>8</v>
      </c>
      <c r="D12" s="14">
        <v>6</v>
      </c>
      <c r="E12" s="14">
        <v>3</v>
      </c>
      <c r="F12" s="24">
        <v>0</v>
      </c>
    </row>
    <row r="13" spans="1:6" ht="22.5" x14ac:dyDescent="0.25">
      <c r="A13" s="179"/>
      <c r="B13" s="49" t="s">
        <v>1233</v>
      </c>
      <c r="C13" s="14">
        <v>60</v>
      </c>
      <c r="D13" s="14">
        <v>8</v>
      </c>
      <c r="E13" s="14">
        <v>4</v>
      </c>
      <c r="F13" s="24">
        <v>2</v>
      </c>
    </row>
    <row r="14" spans="1:6" ht="22.5" x14ac:dyDescent="0.25">
      <c r="A14" s="12" t="s">
        <v>1234</v>
      </c>
      <c r="B14" s="49" t="s">
        <v>1235</v>
      </c>
      <c r="C14" s="14">
        <v>7</v>
      </c>
      <c r="D14" s="14">
        <v>0</v>
      </c>
      <c r="E14" s="14">
        <v>0</v>
      </c>
      <c r="F14" s="24">
        <v>0</v>
      </c>
    </row>
    <row r="15" spans="1:6" x14ac:dyDescent="0.25">
      <c r="A15" s="177" t="s">
        <v>1236</v>
      </c>
      <c r="B15" s="49" t="s">
        <v>1237</v>
      </c>
      <c r="C15" s="14">
        <v>732</v>
      </c>
      <c r="D15" s="14">
        <v>75</v>
      </c>
      <c r="E15" s="14">
        <v>55</v>
      </c>
      <c r="F15" s="24">
        <v>16</v>
      </c>
    </row>
    <row r="16" spans="1:6" x14ac:dyDescent="0.25">
      <c r="A16" s="178"/>
      <c r="B16" s="49" t="s">
        <v>1238</v>
      </c>
      <c r="C16" s="14">
        <v>1</v>
      </c>
      <c r="D16" s="14">
        <v>0</v>
      </c>
      <c r="E16" s="14">
        <v>1</v>
      </c>
      <c r="F16" s="24">
        <v>0</v>
      </c>
    </row>
    <row r="17" spans="1:6" ht="22.5" x14ac:dyDescent="0.25">
      <c r="A17" s="178"/>
      <c r="B17" s="49" t="s">
        <v>1239</v>
      </c>
      <c r="C17" s="14">
        <v>0</v>
      </c>
      <c r="D17" s="14">
        <v>0</v>
      </c>
      <c r="E17" s="14">
        <v>5</v>
      </c>
      <c r="F17" s="24">
        <v>0</v>
      </c>
    </row>
    <row r="18" spans="1:6" x14ac:dyDescent="0.25">
      <c r="A18" s="178"/>
      <c r="B18" s="49" t="s">
        <v>1240</v>
      </c>
      <c r="C18" s="14">
        <v>6</v>
      </c>
      <c r="D18" s="14">
        <v>1</v>
      </c>
      <c r="E18" s="14">
        <v>0</v>
      </c>
      <c r="F18" s="24">
        <v>0</v>
      </c>
    </row>
    <row r="19" spans="1:6" ht="22.5" x14ac:dyDescent="0.25">
      <c r="A19" s="179"/>
      <c r="B19" s="49" t="s">
        <v>1241</v>
      </c>
      <c r="C19" s="14">
        <v>4</v>
      </c>
      <c r="D19" s="14">
        <v>2</v>
      </c>
      <c r="E19" s="14">
        <v>5</v>
      </c>
      <c r="F19" s="24">
        <v>0</v>
      </c>
    </row>
    <row r="20" spans="1:6" x14ac:dyDescent="0.25">
      <c r="A20" s="12" t="s">
        <v>1242</v>
      </c>
      <c r="B20" s="49" t="s">
        <v>1243</v>
      </c>
      <c r="C20" s="14">
        <v>1</v>
      </c>
      <c r="D20" s="14">
        <v>5</v>
      </c>
      <c r="E20" s="14">
        <v>1</v>
      </c>
      <c r="F20" s="24">
        <v>1</v>
      </c>
    </row>
    <row r="21" spans="1:6" ht="22.5" x14ac:dyDescent="0.25">
      <c r="A21" s="12" t="s">
        <v>1244</v>
      </c>
      <c r="B21" s="49" t="s">
        <v>1245</v>
      </c>
      <c r="C21" s="14">
        <v>0</v>
      </c>
      <c r="D21" s="14">
        <v>0</v>
      </c>
      <c r="E21" s="14">
        <v>0</v>
      </c>
      <c r="F21" s="24">
        <v>0</v>
      </c>
    </row>
    <row r="22" spans="1:6" x14ac:dyDescent="0.25">
      <c r="A22" s="197" t="s">
        <v>976</v>
      </c>
      <c r="B22" s="198"/>
      <c r="C22" s="32">
        <v>963</v>
      </c>
      <c r="D22" s="32">
        <v>157</v>
      </c>
      <c r="E22" s="32">
        <v>106</v>
      </c>
      <c r="F22" s="32">
        <v>19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19</v>
      </c>
    </row>
    <row r="26" spans="1:6" x14ac:dyDescent="0.25">
      <c r="A26" s="22" t="s">
        <v>113</v>
      </c>
      <c r="B26" s="17"/>
      <c r="C26" s="24">
        <v>3</v>
      </c>
    </row>
    <row r="27" spans="1:6" x14ac:dyDescent="0.25">
      <c r="A27" s="22" t="s">
        <v>1079</v>
      </c>
      <c r="B27" s="17"/>
      <c r="C27" s="24">
        <v>15</v>
      </c>
    </row>
    <row r="28" spans="1:6" x14ac:dyDescent="0.25">
      <c r="A28" s="197" t="s">
        <v>976</v>
      </c>
      <c r="B28" s="198"/>
      <c r="C28" s="32">
        <v>37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12</v>
      </c>
    </row>
    <row r="33" spans="1:3" x14ac:dyDescent="0.25">
      <c r="A33" s="22" t="s">
        <v>1248</v>
      </c>
      <c r="B33" s="17"/>
      <c r="C33" s="24">
        <v>83</v>
      </c>
    </row>
    <row r="34" spans="1:3" x14ac:dyDescent="0.25">
      <c r="A34" s="22" t="s">
        <v>81</v>
      </c>
      <c r="B34" s="17"/>
      <c r="C34" s="24">
        <v>12</v>
      </c>
    </row>
    <row r="35" spans="1:3" x14ac:dyDescent="0.25">
      <c r="A35" s="197" t="s">
        <v>976</v>
      </c>
      <c r="B35" s="198"/>
      <c r="C35" s="32">
        <v>107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252</v>
      </c>
    </row>
    <row r="40" spans="1:3" x14ac:dyDescent="0.25">
      <c r="A40" s="22" t="s">
        <v>1251</v>
      </c>
      <c r="B40" s="17"/>
      <c r="C40" s="24">
        <v>79</v>
      </c>
    </row>
    <row r="41" spans="1:3" x14ac:dyDescent="0.25">
      <c r="A41" s="197" t="s">
        <v>976</v>
      </c>
      <c r="B41" s="198"/>
      <c r="C41" s="32">
        <v>331</v>
      </c>
    </row>
    <row r="42" spans="1:3" ht="15.95" customHeight="1" x14ac:dyDescent="0.25"/>
  </sheetData>
  <sheetProtection algorithmName="SHA-512" hashValue="Z7zBxnp6UIrrkoJmpF0xaNzRrGsn/Z1LVW7Lz6nOA4XaKajCYDkuBtz1czlAoyk5GbObnjQcEQFYLIYtIMpjFw==" saltValue="zB383wJbiHBjmE9S5+b8Q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1273</v>
      </c>
      <c r="D5" s="18"/>
      <c r="E5" s="15">
        <v>0</v>
      </c>
    </row>
    <row r="6" spans="1:5" x14ac:dyDescent="0.25">
      <c r="A6" s="178"/>
      <c r="B6" s="13" t="s">
        <v>1256</v>
      </c>
      <c r="C6" s="14">
        <v>538</v>
      </c>
      <c r="D6" s="18"/>
      <c r="E6" s="15">
        <v>0</v>
      </c>
    </row>
    <row r="7" spans="1:5" x14ac:dyDescent="0.25">
      <c r="A7" s="179"/>
      <c r="B7" s="13" t="s">
        <v>1257</v>
      </c>
      <c r="C7" s="14">
        <v>256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131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607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133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31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sheetProtection algorithmName="SHA-512" hashValue="QMnPW4k4srVuZ/0qRWwUP7LK3/J/KeTNP6YkHF+5djDAtIhRl4l9XgiXRSOk6w1hkG8LYHZjCQ537Vj1mBaVow==" saltValue="ED57K+eyT3O4Apa3P8g23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5</v>
      </c>
      <c r="D8" s="18"/>
      <c r="E8" s="15">
        <v>0</v>
      </c>
    </row>
    <row r="9" spans="1:5" x14ac:dyDescent="0.25">
      <c r="A9" s="178"/>
      <c r="B9" s="13" t="s">
        <v>1286</v>
      </c>
      <c r="C9" s="14">
        <v>5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12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6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4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15</v>
      </c>
      <c r="D16" s="18"/>
      <c r="E16" s="15">
        <v>0</v>
      </c>
    </row>
  </sheetData>
  <sheetProtection algorithmName="SHA-512" hashValue="Ae8ZjuFNrsxBKRTxphhPHVvbD18lBWvtxFcWtoj8XK0wQ+EunmPqeAq5vJoNKcdCnWkQx4HMKPjciiXdvW2i5Q==" saltValue="aiEC+4/YwcVBMeFjSHpED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1</v>
      </c>
      <c r="F4" s="53">
        <v>0</v>
      </c>
      <c r="G4" s="53">
        <v>0</v>
      </c>
      <c r="H4" s="53">
        <v>16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17</v>
      </c>
      <c r="D5" s="53">
        <v>0</v>
      </c>
      <c r="E5" s="53">
        <v>12</v>
      </c>
      <c r="F5" s="53">
        <v>4</v>
      </c>
      <c r="G5" s="53">
        <v>0</v>
      </c>
      <c r="H5" s="53">
        <v>55</v>
      </c>
      <c r="I5" s="53">
        <v>0</v>
      </c>
      <c r="J5" s="53">
        <v>3</v>
      </c>
      <c r="K5" s="53">
        <v>0</v>
      </c>
      <c r="L5" s="54">
        <v>2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1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7</v>
      </c>
      <c r="D10" s="53">
        <v>0</v>
      </c>
      <c r="E10" s="53">
        <v>0</v>
      </c>
      <c r="F10" s="53">
        <v>1</v>
      </c>
      <c r="G10" s="53">
        <v>0</v>
      </c>
      <c r="H10" s="53">
        <v>16</v>
      </c>
      <c r="I10" s="53">
        <v>0</v>
      </c>
      <c r="J10" s="53">
        <v>1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2</v>
      </c>
      <c r="D24" s="53">
        <v>0</v>
      </c>
      <c r="E24" s="53">
        <v>2</v>
      </c>
      <c r="F24" s="53">
        <v>0</v>
      </c>
      <c r="G24" s="53">
        <v>0</v>
      </c>
      <c r="H24" s="53">
        <v>3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1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1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1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1</v>
      </c>
      <c r="I71" s="53">
        <v>0</v>
      </c>
      <c r="J71" s="53">
        <v>2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1</v>
      </c>
      <c r="F80" s="53">
        <v>0</v>
      </c>
      <c r="G80" s="53">
        <v>0</v>
      </c>
      <c r="H80" s="53">
        <v>4</v>
      </c>
      <c r="I80" s="53">
        <v>0</v>
      </c>
      <c r="J80" s="53">
        <v>0</v>
      </c>
      <c r="K80" s="53">
        <v>0</v>
      </c>
      <c r="L80" s="54">
        <v>1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1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2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1</v>
      </c>
      <c r="D186" s="53">
        <v>0</v>
      </c>
      <c r="E186" s="53">
        <v>0</v>
      </c>
      <c r="F186" s="53">
        <v>1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2</v>
      </c>
      <c r="D187" s="53">
        <v>0</v>
      </c>
      <c r="E187" s="53">
        <v>6</v>
      </c>
      <c r="F187" s="53">
        <v>1</v>
      </c>
      <c r="G187" s="53">
        <v>0</v>
      </c>
      <c r="H187" s="53">
        <v>13</v>
      </c>
      <c r="I187" s="53">
        <v>0</v>
      </c>
      <c r="J187" s="53">
        <v>0</v>
      </c>
      <c r="K187" s="53">
        <v>0</v>
      </c>
      <c r="L187" s="54">
        <v>1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1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1</v>
      </c>
      <c r="F202" s="53">
        <v>0</v>
      </c>
      <c r="G202" s="53">
        <v>0</v>
      </c>
      <c r="H202" s="53">
        <v>4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17</v>
      </c>
      <c r="D262" s="53">
        <v>0</v>
      </c>
      <c r="E262" s="53">
        <v>7</v>
      </c>
      <c r="F262" s="53">
        <v>4</v>
      </c>
      <c r="G262" s="53">
        <v>0</v>
      </c>
      <c r="H262" s="53">
        <v>46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1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2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1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1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2</v>
      </c>
      <c r="I285" s="53">
        <v>0</v>
      </c>
      <c r="J285" s="53">
        <v>0</v>
      </c>
      <c r="K285" s="53">
        <v>0</v>
      </c>
      <c r="L285" s="54">
        <v>2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2</v>
      </c>
      <c r="F287" s="53">
        <v>0</v>
      </c>
      <c r="G287" s="53">
        <v>0</v>
      </c>
      <c r="H287" s="53">
        <v>0</v>
      </c>
      <c r="I287" s="53">
        <v>0</v>
      </c>
      <c r="J287" s="53">
        <v>3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34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2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31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5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6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fKyR8n/5X8Ae2EZJvgx1Lq0V6cKQGd+0EB/AnFx8eQWmJqnUKoe+4TARBwDVyIBGiHi2o+5S18whmTLjAGoBWg==" saltValue="gMlwXQ+ToKc/fjj/Ypait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2E9A-E951-4296-A638-1DB353FF63A3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23098</v>
      </c>
      <c r="D7" s="121">
        <f>SUM(DatosGenerales!C15:C19)</f>
        <v>5334</v>
      </c>
      <c r="E7" s="120">
        <f>SUM(DatosGenerales!C12:C14)</f>
        <v>14939</v>
      </c>
      <c r="I7" s="122">
        <f>DatosGenerales!C31</f>
        <v>3570</v>
      </c>
      <c r="J7" s="121">
        <f>DatosGenerales!C32</f>
        <v>271</v>
      </c>
      <c r="K7" s="120">
        <f>SUM(DatosGenerales!C33:C34)</f>
        <v>239</v>
      </c>
      <c r="L7" s="121">
        <f>DatosGenerales!C36</f>
        <v>2660</v>
      </c>
      <c r="M7" s="120">
        <f>DatosGenerales!C95</f>
        <v>2125</v>
      </c>
      <c r="N7" s="123">
        <f>L7-M7</f>
        <v>535</v>
      </c>
      <c r="O7" s="123"/>
      <c r="Q7" s="122">
        <f>DatosGenerales!C36</f>
        <v>2660</v>
      </c>
      <c r="R7" s="121">
        <f>DatosGenerales!C49</f>
        <v>2906</v>
      </c>
      <c r="S7" s="121">
        <f>DatosGenerales!C50</f>
        <v>116</v>
      </c>
      <c r="T7" s="121">
        <f>DatosGenerales!C62</f>
        <v>38</v>
      </c>
      <c r="U7" s="121">
        <f>DatosGenerales!C78</f>
        <v>10</v>
      </c>
      <c r="V7" s="124">
        <f>SUM(Q7:U7)</f>
        <v>5730</v>
      </c>
      <c r="Z7" s="122">
        <f>SUM(DatosGenerales!C106,DatosGenerales!C107,DatosGenerales!C109)</f>
        <v>2242</v>
      </c>
      <c r="AA7" s="121">
        <f>SUM(DatosGenerales!C108,DatosGenerales!C110)</f>
        <v>865</v>
      </c>
      <c r="AB7" s="121">
        <f>DatosGenerales!C106</f>
        <v>1711</v>
      </c>
      <c r="AC7" s="124">
        <f>DatosGenerales!C107</f>
        <v>384</v>
      </c>
      <c r="AH7" s="122">
        <f>SUM(DatosGenerales!C115,DatosGenerales!C116,DatosGenerales!C118)</f>
        <v>118</v>
      </c>
      <c r="AI7" s="121">
        <f>SUM(DatosGenerales!C117,DatosGenerales!C119)</f>
        <v>85</v>
      </c>
      <c r="AJ7" s="121">
        <f>DatosGenerales!C115</f>
        <v>92</v>
      </c>
      <c r="AK7" s="124">
        <f>DatosGenerales!C116</f>
        <v>21</v>
      </c>
      <c r="AP7" s="122">
        <f>SUM(DatosGenerales!C135:C136)</f>
        <v>217</v>
      </c>
      <c r="AQ7" s="121">
        <f>SUM(DatosGenerales!C137:C138)</f>
        <v>0</v>
      </c>
      <c r="AR7" s="124">
        <f>SUM(DatosGenerales!C139:C140)</f>
        <v>107</v>
      </c>
      <c r="AV7" s="122">
        <f>DatosGenerales!C145</f>
        <v>21</v>
      </c>
      <c r="AW7" s="121">
        <f>DatosGenerales!C146</f>
        <v>80</v>
      </c>
      <c r="AX7" s="121">
        <f>DatosGenerales!C147</f>
        <v>16</v>
      </c>
      <c r="AY7" s="121">
        <f>DatosGenerales!C148</f>
        <v>7</v>
      </c>
      <c r="AZ7" s="121">
        <f>DatosGenerales!C149</f>
        <v>205</v>
      </c>
      <c r="BA7" s="124">
        <f>DatosGenerales!C150</f>
        <v>0</v>
      </c>
      <c r="BE7" s="122">
        <f>DatosGenerales!C151</f>
        <v>87</v>
      </c>
      <c r="BF7" s="121">
        <f>DatosGenerales!C152</f>
        <v>311</v>
      </c>
      <c r="BG7" s="124">
        <f>DatosGenerales!C154</f>
        <v>56</v>
      </c>
      <c r="BK7" s="122">
        <f>SUM(DatosGenerales!C307:C321)</f>
        <v>2999</v>
      </c>
      <c r="BL7" s="121">
        <f>SUM(DatosGenerales!C304:C306)</f>
        <v>43</v>
      </c>
      <c r="BM7" s="121">
        <f>SUM(DatosGenerales!C322:C354)</f>
        <v>398</v>
      </c>
      <c r="BN7" s="121">
        <f>SUM(DatosGenerales!C299)</f>
        <v>5</v>
      </c>
      <c r="BO7" s="121">
        <f>SUM(DatosGenerales!C366:C374)</f>
        <v>69</v>
      </c>
      <c r="BP7" s="121">
        <f>SUM(DatosGenerales!C296:C298)</f>
        <v>4</v>
      </c>
      <c r="BQ7" s="121">
        <f>SUM(DatosGenerales!C355:C365)</f>
        <v>34</v>
      </c>
      <c r="BR7" s="121">
        <f>SUM(DatosGenerales!C300:C302)</f>
        <v>284</v>
      </c>
      <c r="BS7" s="124">
        <f>SUM(DatosGenerales!C293:C295)</f>
        <v>999</v>
      </c>
      <c r="BT7" s="124">
        <f>SUM(DatosGenerales!C303)</f>
        <v>0</v>
      </c>
      <c r="BU7" s="124">
        <f>SUM(DatosGenerales!C375:C387)</f>
        <v>254</v>
      </c>
      <c r="BV7" s="124">
        <f>SUM(DatosGenerales!C388:C409)</f>
        <v>5235</v>
      </c>
      <c r="BY7" s="122">
        <f>DatosGenerales!C246</f>
        <v>1626</v>
      </c>
      <c r="BZ7" s="121">
        <f>DatosGenerales!C247</f>
        <v>196</v>
      </c>
      <c r="CA7" s="124">
        <f>DatosGenerales!C248</f>
        <v>373</v>
      </c>
      <c r="CF7" s="122">
        <f>DatosGenerales!C255</f>
        <v>545</v>
      </c>
      <c r="CG7" s="124">
        <f>DatosGenerales!C258</f>
        <v>287</v>
      </c>
      <c r="CM7" s="122">
        <f>DatosGenerales!C40</f>
        <v>4053</v>
      </c>
      <c r="CN7" s="124">
        <f>DatosGenerales!C41</f>
        <v>2260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865</v>
      </c>
      <c r="BL53" s="132">
        <f>SUM(DatosGenerales!C321,DatosGenerales!C310,DatosGenerales!C319)</f>
        <v>987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33</v>
      </c>
      <c r="BL66" s="132">
        <f>SUM(DatosGenerales!C309:C310)</f>
        <v>1012</v>
      </c>
      <c r="BM66" s="132">
        <f>SUM(DatosGenerales!C318:C319)</f>
        <v>807</v>
      </c>
      <c r="BN66" s="132"/>
      <c r="BO66" s="119"/>
      <c r="BP66" s="119"/>
      <c r="BQ66" s="119"/>
      <c r="BR66" s="119"/>
      <c r="BS66" s="119"/>
    </row>
  </sheetData>
  <sheetProtection algorithmName="SHA-512" hashValue="k1GLZ8crJnwSbSS28jEAwZSsm8FYG0D5ogbN/NINcow3N9ZM5iIbcfygOAZ5NWBSCGjVw5XCn+qUMxpv1IYFUA==" saltValue="2aQYchL6FRTD0uvy0763B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A8E6-8859-4772-A360-FBBA364F0D55}">
  <dimension ref="A1:BI25"/>
  <sheetViews>
    <sheetView showGridLines="0" showRowColHeaders="0" workbookViewId="0">
      <selection activeCell="B1" sqref="B1"/>
    </sheetView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nUy+fRIxvbP93IdzBFB226vn1YvOAKi4wZG6N3FJV5ycFF9Rv+TARsNLDMWu3LriK45/pmoS94R+FlrPyRqZEA==" saltValue="WCmnNrDCbeNOoEX9b26b7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D95E-6E16-43D5-A270-0EBDDD1B3449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266</v>
      </c>
    </row>
    <row r="8" spans="1:50" s="119" customFormat="1" ht="14.85" customHeight="1" x14ac:dyDescent="0.25">
      <c r="C8" s="206"/>
      <c r="D8" s="121">
        <f>DatosMenores!C56</f>
        <v>1646</v>
      </c>
      <c r="E8" s="121">
        <f>DatosMenores!C57</f>
        <v>282</v>
      </c>
      <c r="F8" s="121">
        <f>DatosMenores!C58</f>
        <v>136</v>
      </c>
      <c r="G8" s="121">
        <f>DatosMenores!C59</f>
        <v>184</v>
      </c>
      <c r="H8" s="120">
        <f>DatosMenores!C60</f>
        <v>204</v>
      </c>
      <c r="I8" s="103"/>
      <c r="L8" s="120">
        <f>DatosMenores!C48</f>
        <v>10</v>
      </c>
      <c r="M8" s="121">
        <f>DatosMenores!C49</f>
        <v>192</v>
      </c>
      <c r="N8" s="121">
        <f>DatosMenores!C50</f>
        <v>80</v>
      </c>
      <c r="O8" s="121">
        <f>DatosMenores!C51</f>
        <v>0</v>
      </c>
      <c r="P8" s="120">
        <f>DatosMenores!C52</f>
        <v>0</v>
      </c>
      <c r="S8" s="120">
        <f>DatosMenores!C28</f>
        <v>543</v>
      </c>
      <c r="T8" s="121">
        <f>SUM(DatosMenores!C29:C32)</f>
        <v>161</v>
      </c>
      <c r="U8" s="121">
        <f>DatosMenores!C33</f>
        <v>0</v>
      </c>
      <c r="V8" s="121">
        <f>DatosMenores!C34</f>
        <v>264</v>
      </c>
      <c r="W8" s="121">
        <f>DatosMenores!C35</f>
        <v>30</v>
      </c>
      <c r="X8" s="121">
        <f>DatosMenores!C36</f>
        <v>0</v>
      </c>
      <c r="Y8" s="121">
        <f>DatosMenores!C38</f>
        <v>0</v>
      </c>
      <c r="Z8" s="121">
        <f>DatosMenores!C37</f>
        <v>4</v>
      </c>
      <c r="AA8" s="120">
        <f>DatosMenores!C39</f>
        <v>42</v>
      </c>
      <c r="AC8" s="105"/>
      <c r="AE8" s="122">
        <f>DatosMenores!C5</f>
        <v>4</v>
      </c>
      <c r="AF8" s="121">
        <f>DatosMenores!C6</f>
        <v>310</v>
      </c>
      <c r="AG8" s="121">
        <f>DatosMenores!C7</f>
        <v>14</v>
      </c>
      <c r="AH8" s="121">
        <f>DatosMenores!C8</f>
        <v>72</v>
      </c>
      <c r="AI8" s="121">
        <f>DatosMenores!C9</f>
        <v>60</v>
      </c>
      <c r="AJ8" s="120">
        <f>DatosMenores!C10</f>
        <v>42</v>
      </c>
      <c r="AK8" s="121">
        <f>DatosMenores!C11</f>
        <v>248</v>
      </c>
      <c r="AL8" s="121">
        <f>DatosMenores!C12</f>
        <v>124</v>
      </c>
      <c r="AM8" s="120">
        <f>DatosMenores!C13</f>
        <v>34</v>
      </c>
      <c r="AN8" s="105"/>
      <c r="AP8" s="122">
        <f>DatosMenores!C69</f>
        <v>266</v>
      </c>
      <c r="AQ8" s="122">
        <f>DatosMenores!C70</f>
        <v>131</v>
      </c>
      <c r="AR8" s="121">
        <f>DatosMenores!C71</f>
        <v>1214</v>
      </c>
      <c r="AS8" s="121">
        <f>DatosMenores!C74</f>
        <v>38</v>
      </c>
      <c r="AT8" s="121">
        <f>DatosMenores!C75</f>
        <v>64</v>
      </c>
      <c r="AU8" s="120">
        <f>DatosMenores!C76</f>
        <v>0</v>
      </c>
      <c r="AW8" s="143" t="s">
        <v>1657</v>
      </c>
      <c r="AX8" s="144">
        <f>DatosMenores!C70</f>
        <v>131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1214</v>
      </c>
    </row>
    <row r="10" spans="1:50" ht="29.85" customHeight="1" x14ac:dyDescent="0.25">
      <c r="C10" s="206"/>
      <c r="D10" s="120">
        <f>DatosMenores!C61</f>
        <v>630</v>
      </c>
      <c r="E10" s="121">
        <f>DatosMenores!C62</f>
        <v>104</v>
      </c>
      <c r="F10" s="124">
        <f>DatosMenores!C63</f>
        <v>42</v>
      </c>
      <c r="G10" s="124">
        <f>DatosMenores!C64</f>
        <v>584</v>
      </c>
      <c r="H10" s="124">
        <f>DatosMenores!C65</f>
        <v>282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88</v>
      </c>
      <c r="AH11" s="121">
        <f>DatosMenores!C17</f>
        <v>188</v>
      </c>
      <c r="AI11" s="121">
        <f>DatosMenores!C18</f>
        <v>34</v>
      </c>
      <c r="AJ11" s="121">
        <f>DatosMenores!C20</f>
        <v>42</v>
      </c>
      <c r="AK11" s="121">
        <f>DatosMenores!C21</f>
        <v>24</v>
      </c>
      <c r="AL11" s="120">
        <f>DatosMenores!C19</f>
        <v>304</v>
      </c>
      <c r="AP11" s="122">
        <f>DatosMenores!C78</f>
        <v>0</v>
      </c>
      <c r="AQ11" s="121">
        <f>DatosMenores!C77</f>
        <v>50</v>
      </c>
      <c r="AR11" s="121">
        <f>DatosMenores!C79</f>
        <v>0</v>
      </c>
      <c r="AS11" s="122">
        <f>DatosMenores!C72</f>
        <v>0</v>
      </c>
      <c r="AT11" s="120">
        <f>DatosMenores!C73</f>
        <v>48</v>
      </c>
      <c r="AW11" s="143" t="s">
        <v>1799</v>
      </c>
      <c r="AX11" s="144">
        <f>DatosMenores!C73</f>
        <v>48</v>
      </c>
    </row>
    <row r="12" spans="1:50" ht="12.75" customHeight="1" x14ac:dyDescent="0.25">
      <c r="AW12" s="143" t="s">
        <v>1659</v>
      </c>
      <c r="AX12" s="144">
        <f>DatosMenores!C74</f>
        <v>38</v>
      </c>
    </row>
    <row r="13" spans="1:50" ht="12.75" customHeight="1" x14ac:dyDescent="0.25">
      <c r="AW13" s="143" t="s">
        <v>1040</v>
      </c>
      <c r="AX13" s="144">
        <f>DatosMenores!C75</f>
        <v>64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50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MF1zVwohrRz0j2XqjAJTJVg62bfkTRAXvCsE+Jqz8vj5Qjlg05+oxvRaYEWPvLQoL7xSu0f45hBTC7dW+CR2cw==" saltValue="ISi0OjYkmvJ9O4FCLE7aH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62A8-F00B-4925-9353-59FF55A46847}">
  <dimension ref="A1:AF25"/>
  <sheetViews>
    <sheetView showGridLines="0" showRowColHeaders="0" workbookViewId="0">
      <selection activeCell="F27" sqref="F27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13</v>
      </c>
      <c r="F4" s="157" t="s">
        <v>1807</v>
      </c>
      <c r="G4" s="159">
        <f>DatosViolenciaDoméstica!E67</f>
        <v>39</v>
      </c>
      <c r="H4" s="160"/>
    </row>
    <row r="5" spans="1:30" x14ac:dyDescent="0.2">
      <c r="C5" s="157" t="s">
        <v>12</v>
      </c>
      <c r="D5" s="158">
        <f>DatosViolenciaDoméstica!C6</f>
        <v>193</v>
      </c>
      <c r="F5" s="157" t="s">
        <v>1808</v>
      </c>
      <c r="G5" s="161">
        <f>DatosViolenciaDoméstica!F67</f>
        <v>149</v>
      </c>
      <c r="H5" s="160"/>
    </row>
    <row r="6" spans="1:30" x14ac:dyDescent="0.2">
      <c r="C6" s="157" t="s">
        <v>1809</v>
      </c>
      <c r="D6" s="158">
        <f>DatosViolenciaDoméstica!C7</f>
        <v>72</v>
      </c>
    </row>
    <row r="7" spans="1:30" x14ac:dyDescent="0.2">
      <c r="C7" s="157" t="s">
        <v>59</v>
      </c>
      <c r="D7" s="158">
        <f>DatosViolenciaDoméstica!C8</f>
        <v>2</v>
      </c>
    </row>
    <row r="8" spans="1:30" x14ac:dyDescent="0.2">
      <c r="C8" s="157" t="s">
        <v>1810</v>
      </c>
      <c r="D8" s="158">
        <f>DatosViolenciaDoméstica!C9</f>
        <v>2</v>
      </c>
    </row>
    <row r="9" spans="1:30" x14ac:dyDescent="0.2">
      <c r="C9" s="157" t="s">
        <v>1811</v>
      </c>
      <c r="D9" s="158">
        <f>SUM(DatosViolenciaDoméstica!C10:C11)</f>
        <v>1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c7qZDovfg0DSYj13mC90/ul8lgkJQzSza2qEQ5ym2c/J8JaV4SYPHzv+84vjmaR64MSeZ5+UFz3FXK6O3RevVg==" saltValue="DBNMdcwflRPn72cq365GM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DAEB-3F45-4B4B-8396-CC8C4846524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1501</v>
      </c>
      <c r="F4" s="157" t="s">
        <v>1807</v>
      </c>
      <c r="G4" s="159">
        <f>DatosViolenciaGénero!E82</f>
        <v>194</v>
      </c>
      <c r="H4" s="160"/>
    </row>
    <row r="5" spans="1:30" x14ac:dyDescent="0.2">
      <c r="C5" s="157" t="s">
        <v>39</v>
      </c>
      <c r="D5" s="158">
        <f>DatosViolenciaGénero!C5</f>
        <v>976</v>
      </c>
      <c r="F5" s="157" t="s">
        <v>1808</v>
      </c>
      <c r="G5" s="159">
        <f>DatosViolenciaGénero!F82</f>
        <v>466</v>
      </c>
      <c r="H5" s="160"/>
    </row>
    <row r="6" spans="1:30" x14ac:dyDescent="0.2">
      <c r="C6" s="157" t="s">
        <v>1809</v>
      </c>
      <c r="D6" s="167">
        <f>DatosViolenciaGénero!C8</f>
        <v>406</v>
      </c>
    </row>
    <row r="7" spans="1:30" x14ac:dyDescent="0.2">
      <c r="C7" s="157" t="s">
        <v>59</v>
      </c>
      <c r="D7" s="167">
        <f>DatosViolenciaGénero!C9</f>
        <v>10</v>
      </c>
    </row>
    <row r="8" spans="1:30" x14ac:dyDescent="0.2">
      <c r="C8" s="157" t="s">
        <v>1813</v>
      </c>
      <c r="D8" s="158">
        <f>DatosViolenciaGénero!C11</f>
        <v>3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204</v>
      </c>
    </row>
    <row r="11" spans="1:30" x14ac:dyDescent="0.2">
      <c r="C11" s="157" t="s">
        <v>1810</v>
      </c>
      <c r="D11" s="167">
        <f>DatosViolenciaGénero!C10</f>
        <v>11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Vytc8YDizz42SONqvFh9B6knYabJTIRbNRZtpk0sm5DYouHEL3sKxrVpp3OLqltyIfAsLO6V3BS5imCBIitEuw==" saltValue="+uOm6XQ/eqEiDfwHKf9oV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38079</v>
      </c>
      <c r="D7" s="14">
        <v>34662</v>
      </c>
      <c r="E7" s="15">
        <v>9.8580578154751602E-2</v>
      </c>
    </row>
    <row r="8" spans="1:5" x14ac:dyDescent="0.25">
      <c r="A8" s="178"/>
      <c r="B8" s="13" t="s">
        <v>19</v>
      </c>
      <c r="C8" s="14">
        <v>23098</v>
      </c>
      <c r="D8" s="14">
        <v>20960</v>
      </c>
      <c r="E8" s="15">
        <v>0.102003816793893</v>
      </c>
    </row>
    <row r="9" spans="1:5" x14ac:dyDescent="0.25">
      <c r="A9" s="178"/>
      <c r="B9" s="13" t="s">
        <v>20</v>
      </c>
      <c r="C9" s="14">
        <v>19482</v>
      </c>
      <c r="D9" s="14">
        <v>17828</v>
      </c>
      <c r="E9" s="15">
        <v>9.2775409468252204E-2</v>
      </c>
    </row>
    <row r="10" spans="1:5" x14ac:dyDescent="0.25">
      <c r="A10" s="178"/>
      <c r="B10" s="13" t="s">
        <v>21</v>
      </c>
      <c r="C10" s="14">
        <v>384</v>
      </c>
      <c r="D10" s="14">
        <v>319</v>
      </c>
      <c r="E10" s="15">
        <v>0.20376175548589301</v>
      </c>
    </row>
    <row r="11" spans="1:5" x14ac:dyDescent="0.25">
      <c r="A11" s="179"/>
      <c r="B11" s="13" t="s">
        <v>22</v>
      </c>
      <c r="C11" s="14">
        <v>38362</v>
      </c>
      <c r="D11" s="14">
        <v>34743</v>
      </c>
      <c r="E11" s="15">
        <v>0.104164867743142</v>
      </c>
    </row>
    <row r="12" spans="1:5" x14ac:dyDescent="0.25">
      <c r="A12" s="177" t="s">
        <v>23</v>
      </c>
      <c r="B12" s="13" t="s">
        <v>24</v>
      </c>
      <c r="C12" s="14">
        <v>4403</v>
      </c>
      <c r="D12" s="14">
        <v>4400</v>
      </c>
      <c r="E12" s="15">
        <v>6.8181818181818198E-4</v>
      </c>
    </row>
    <row r="13" spans="1:5" x14ac:dyDescent="0.25">
      <c r="A13" s="178"/>
      <c r="B13" s="13" t="s">
        <v>25</v>
      </c>
      <c r="C13" s="14">
        <v>994</v>
      </c>
      <c r="D13" s="14">
        <v>1123</v>
      </c>
      <c r="E13" s="15">
        <v>-0.11487088156723101</v>
      </c>
    </row>
    <row r="14" spans="1:5" x14ac:dyDescent="0.25">
      <c r="A14" s="179"/>
      <c r="B14" s="13" t="s">
        <v>26</v>
      </c>
      <c r="C14" s="14">
        <v>9542</v>
      </c>
      <c r="D14" s="14">
        <v>8887</v>
      </c>
      <c r="E14" s="15">
        <v>7.37031619219084E-2</v>
      </c>
    </row>
    <row r="15" spans="1:5" x14ac:dyDescent="0.25">
      <c r="A15" s="177" t="s">
        <v>27</v>
      </c>
      <c r="B15" s="13" t="s">
        <v>28</v>
      </c>
      <c r="C15" s="14">
        <v>1219</v>
      </c>
      <c r="D15" s="14">
        <v>910</v>
      </c>
      <c r="E15" s="15">
        <v>0.33956043956044002</v>
      </c>
    </row>
    <row r="16" spans="1:5" x14ac:dyDescent="0.25">
      <c r="A16" s="178"/>
      <c r="B16" s="13" t="s">
        <v>29</v>
      </c>
      <c r="C16" s="14">
        <v>3664</v>
      </c>
      <c r="D16" s="14">
        <v>3075</v>
      </c>
      <c r="E16" s="15">
        <v>0.19154471544715401</v>
      </c>
    </row>
    <row r="17" spans="1:5" x14ac:dyDescent="0.25">
      <c r="A17" s="178"/>
      <c r="B17" s="13" t="s">
        <v>30</v>
      </c>
      <c r="C17" s="14">
        <v>32</v>
      </c>
      <c r="D17" s="14">
        <v>18</v>
      </c>
      <c r="E17" s="15">
        <v>0.77777777777777801</v>
      </c>
    </row>
    <row r="18" spans="1:5" x14ac:dyDescent="0.25">
      <c r="A18" s="178"/>
      <c r="B18" s="13" t="s">
        <v>31</v>
      </c>
      <c r="C18" s="14">
        <v>10</v>
      </c>
      <c r="D18" s="14">
        <v>5</v>
      </c>
      <c r="E18" s="15">
        <v>1</v>
      </c>
    </row>
    <row r="19" spans="1:5" x14ac:dyDescent="0.25">
      <c r="A19" s="179"/>
      <c r="B19" s="13" t="s">
        <v>32</v>
      </c>
      <c r="C19" s="14">
        <v>409</v>
      </c>
      <c r="D19" s="14">
        <v>252</v>
      </c>
      <c r="E19" s="15">
        <v>0.62301587301587302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210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34</v>
      </c>
      <c r="E24" s="15">
        <v>-1</v>
      </c>
    </row>
    <row r="25" spans="1:5" x14ac:dyDescent="0.25">
      <c r="A25" s="12" t="s">
        <v>36</v>
      </c>
      <c r="B25" s="17"/>
      <c r="C25" s="14">
        <v>786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710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128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3570</v>
      </c>
      <c r="D31" s="14">
        <v>2636</v>
      </c>
      <c r="E31" s="15">
        <v>0.354324734446131</v>
      </c>
    </row>
    <row r="32" spans="1:5" x14ac:dyDescent="0.25">
      <c r="A32" s="177" t="s">
        <v>41</v>
      </c>
      <c r="B32" s="13" t="s">
        <v>42</v>
      </c>
      <c r="C32" s="14">
        <v>271</v>
      </c>
      <c r="D32" s="14">
        <v>190</v>
      </c>
      <c r="E32" s="15">
        <v>0.42631578947368398</v>
      </c>
    </row>
    <row r="33" spans="1:5" x14ac:dyDescent="0.25">
      <c r="A33" s="178"/>
      <c r="B33" s="13" t="s">
        <v>43</v>
      </c>
      <c r="C33" s="14">
        <v>230</v>
      </c>
      <c r="D33" s="14">
        <v>180</v>
      </c>
      <c r="E33" s="15">
        <v>0.27777777777777801</v>
      </c>
    </row>
    <row r="34" spans="1:5" x14ac:dyDescent="0.25">
      <c r="A34" s="178"/>
      <c r="B34" s="13" t="s">
        <v>44</v>
      </c>
      <c r="C34" s="14">
        <v>9</v>
      </c>
      <c r="D34" s="14">
        <v>1</v>
      </c>
      <c r="E34" s="15">
        <v>8</v>
      </c>
    </row>
    <row r="35" spans="1:5" x14ac:dyDescent="0.25">
      <c r="A35" s="178"/>
      <c r="B35" s="13" t="s">
        <v>45</v>
      </c>
      <c r="C35" s="14">
        <v>52</v>
      </c>
      <c r="D35" s="14">
        <v>57</v>
      </c>
      <c r="E35" s="15">
        <v>-8.7719298245614002E-2</v>
      </c>
    </row>
    <row r="36" spans="1:5" x14ac:dyDescent="0.25">
      <c r="A36" s="179"/>
      <c r="B36" s="13" t="s">
        <v>46</v>
      </c>
      <c r="C36" s="14">
        <v>2660</v>
      </c>
      <c r="D36" s="14">
        <v>2015</v>
      </c>
      <c r="E36" s="15">
        <v>0.32009925558312602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4053</v>
      </c>
      <c r="D40" s="14">
        <v>2467</v>
      </c>
      <c r="E40" s="15">
        <v>0.64288609647344896</v>
      </c>
    </row>
    <row r="41" spans="1:5" x14ac:dyDescent="0.25">
      <c r="A41" s="12" t="s">
        <v>49</v>
      </c>
      <c r="B41" s="17"/>
      <c r="C41" s="14">
        <v>2260</v>
      </c>
      <c r="D41" s="14">
        <v>1704</v>
      </c>
      <c r="E41" s="15">
        <v>0.32629107981220701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2531</v>
      </c>
      <c r="D45" s="14">
        <v>2273</v>
      </c>
      <c r="E45" s="15">
        <v>0.113506379234492</v>
      </c>
    </row>
    <row r="46" spans="1:5" x14ac:dyDescent="0.25">
      <c r="A46" s="178"/>
      <c r="B46" s="13" t="s">
        <v>52</v>
      </c>
      <c r="C46" s="14">
        <v>83</v>
      </c>
      <c r="D46" s="14">
        <v>69</v>
      </c>
      <c r="E46" s="15">
        <v>0.202898550724638</v>
      </c>
    </row>
    <row r="47" spans="1:5" x14ac:dyDescent="0.25">
      <c r="A47" s="178"/>
      <c r="B47" s="13" t="s">
        <v>53</v>
      </c>
      <c r="C47" s="14">
        <v>4063</v>
      </c>
      <c r="D47" s="14">
        <v>3075</v>
      </c>
      <c r="E47" s="15">
        <v>0.32130081300813002</v>
      </c>
    </row>
    <row r="48" spans="1:5" x14ac:dyDescent="0.25">
      <c r="A48" s="179"/>
      <c r="B48" s="13" t="s">
        <v>22</v>
      </c>
      <c r="C48" s="14">
        <v>2041</v>
      </c>
      <c r="D48" s="14">
        <v>1806</v>
      </c>
      <c r="E48" s="15">
        <v>0.13012181616832799</v>
      </c>
    </row>
    <row r="49" spans="1:5" x14ac:dyDescent="0.25">
      <c r="A49" s="177" t="s">
        <v>54</v>
      </c>
      <c r="B49" s="13" t="s">
        <v>55</v>
      </c>
      <c r="C49" s="14">
        <v>2906</v>
      </c>
      <c r="D49" s="14">
        <v>2652</v>
      </c>
      <c r="E49" s="15">
        <v>9.5776772247360503E-2</v>
      </c>
    </row>
    <row r="50" spans="1:5" x14ac:dyDescent="0.25">
      <c r="A50" s="178"/>
      <c r="B50" s="13" t="s">
        <v>56</v>
      </c>
      <c r="C50" s="14">
        <v>116</v>
      </c>
      <c r="D50" s="14">
        <v>99</v>
      </c>
      <c r="E50" s="15">
        <v>0.17171717171717199</v>
      </c>
    </row>
    <row r="51" spans="1:5" x14ac:dyDescent="0.25">
      <c r="A51" s="178"/>
      <c r="B51" s="13" t="s">
        <v>57</v>
      </c>
      <c r="C51" s="14">
        <v>285</v>
      </c>
      <c r="D51" s="14">
        <v>211</v>
      </c>
      <c r="E51" s="15">
        <v>0.350710900473934</v>
      </c>
    </row>
    <row r="52" spans="1:5" x14ac:dyDescent="0.25">
      <c r="A52" s="179"/>
      <c r="B52" s="13" t="s">
        <v>58</v>
      </c>
      <c r="C52" s="14">
        <v>76</v>
      </c>
      <c r="D52" s="14">
        <v>61</v>
      </c>
      <c r="E52" s="15">
        <v>0.24590163934426201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46</v>
      </c>
      <c r="D56" s="14">
        <v>38</v>
      </c>
      <c r="E56" s="15">
        <v>0.21052631578947401</v>
      </c>
    </row>
    <row r="57" spans="1:5" x14ac:dyDescent="0.25">
      <c r="A57" s="178"/>
      <c r="B57" s="13" t="s">
        <v>52</v>
      </c>
      <c r="C57" s="14">
        <v>0</v>
      </c>
      <c r="D57" s="18"/>
      <c r="E57" s="15">
        <v>0</v>
      </c>
    </row>
    <row r="58" spans="1:5" x14ac:dyDescent="0.25">
      <c r="A58" s="178"/>
      <c r="B58" s="13" t="s">
        <v>18</v>
      </c>
      <c r="C58" s="14">
        <v>90</v>
      </c>
      <c r="D58" s="14">
        <v>89</v>
      </c>
      <c r="E58" s="15">
        <v>1.1235955056179799E-2</v>
      </c>
    </row>
    <row r="59" spans="1:5" x14ac:dyDescent="0.25">
      <c r="A59" s="178"/>
      <c r="B59" s="13" t="s">
        <v>22</v>
      </c>
      <c r="C59" s="14">
        <v>86</v>
      </c>
      <c r="D59" s="14">
        <v>82</v>
      </c>
      <c r="E59" s="15">
        <v>4.8780487804878002E-2</v>
      </c>
    </row>
    <row r="60" spans="1:5" x14ac:dyDescent="0.25">
      <c r="A60" s="178"/>
      <c r="B60" s="13" t="s">
        <v>61</v>
      </c>
      <c r="C60" s="14">
        <v>22</v>
      </c>
      <c r="D60" s="14">
        <v>32</v>
      </c>
      <c r="E60" s="15">
        <v>-0.3125</v>
      </c>
    </row>
    <row r="61" spans="1:5" x14ac:dyDescent="0.25">
      <c r="A61" s="179"/>
      <c r="B61" s="13" t="s">
        <v>62</v>
      </c>
      <c r="C61" s="14">
        <v>0</v>
      </c>
      <c r="D61" s="18"/>
      <c r="E61" s="15">
        <v>0</v>
      </c>
    </row>
    <row r="62" spans="1:5" x14ac:dyDescent="0.25">
      <c r="A62" s="177" t="s">
        <v>63</v>
      </c>
      <c r="B62" s="13" t="s">
        <v>64</v>
      </c>
      <c r="C62" s="14">
        <v>38</v>
      </c>
      <c r="D62" s="14">
        <v>38</v>
      </c>
      <c r="E62" s="15">
        <v>0</v>
      </c>
    </row>
    <row r="63" spans="1:5" x14ac:dyDescent="0.25">
      <c r="A63" s="178"/>
      <c r="B63" s="13" t="s">
        <v>57</v>
      </c>
      <c r="C63" s="14">
        <v>1</v>
      </c>
      <c r="D63" s="18"/>
      <c r="E63" s="15">
        <v>0</v>
      </c>
    </row>
    <row r="64" spans="1:5" x14ac:dyDescent="0.25">
      <c r="A64" s="179"/>
      <c r="B64" s="13" t="s">
        <v>65</v>
      </c>
      <c r="C64" s="14">
        <v>2</v>
      </c>
      <c r="D64" s="14">
        <v>1</v>
      </c>
      <c r="E64" s="15">
        <v>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8"/>
      <c r="E68" s="15">
        <v>0</v>
      </c>
    </row>
    <row r="69" spans="1:5" x14ac:dyDescent="0.25">
      <c r="A69" s="12" t="s">
        <v>35</v>
      </c>
      <c r="B69" s="17"/>
      <c r="C69" s="14">
        <v>0</v>
      </c>
      <c r="D69" s="18"/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16</v>
      </c>
      <c r="D76" s="14">
        <v>8</v>
      </c>
      <c r="E76" s="15">
        <v>1</v>
      </c>
    </row>
    <row r="77" spans="1:5" x14ac:dyDescent="0.25">
      <c r="A77" s="181"/>
      <c r="B77" s="13" t="s">
        <v>57</v>
      </c>
      <c r="C77" s="14">
        <v>3</v>
      </c>
      <c r="D77" s="14">
        <v>1</v>
      </c>
      <c r="E77" s="15">
        <v>2</v>
      </c>
    </row>
    <row r="78" spans="1:5" x14ac:dyDescent="0.25">
      <c r="A78" s="181"/>
      <c r="B78" s="13" t="s">
        <v>64</v>
      </c>
      <c r="C78" s="14">
        <v>10</v>
      </c>
      <c r="D78" s="14">
        <v>6</v>
      </c>
      <c r="E78" s="15">
        <v>0.66666666666666696</v>
      </c>
    </row>
    <row r="79" spans="1:5" x14ac:dyDescent="0.25">
      <c r="A79" s="181"/>
      <c r="B79" s="13" t="s">
        <v>68</v>
      </c>
      <c r="C79" s="14">
        <v>10</v>
      </c>
      <c r="D79" s="14">
        <v>6</v>
      </c>
      <c r="E79" s="15">
        <v>0.66666666666666696</v>
      </c>
    </row>
    <row r="80" spans="1:5" x14ac:dyDescent="0.25">
      <c r="A80" s="182"/>
      <c r="B80" s="13" t="s">
        <v>69</v>
      </c>
      <c r="C80" s="14">
        <v>4</v>
      </c>
      <c r="D80" s="14">
        <v>1</v>
      </c>
      <c r="E80" s="15">
        <v>3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2260</v>
      </c>
      <c r="D84" s="14">
        <v>1866</v>
      </c>
      <c r="E84" s="15">
        <v>0.211146838156484</v>
      </c>
    </row>
    <row r="85" spans="1:5" x14ac:dyDescent="0.25">
      <c r="A85" s="179"/>
      <c r="B85" s="13" t="s">
        <v>73</v>
      </c>
      <c r="C85" s="14">
        <v>110</v>
      </c>
      <c r="D85" s="14">
        <v>51</v>
      </c>
      <c r="E85" s="15">
        <v>1.15686274509804</v>
      </c>
    </row>
    <row r="86" spans="1:5" x14ac:dyDescent="0.25">
      <c r="A86" s="177" t="s">
        <v>74</v>
      </c>
      <c r="B86" s="13" t="s">
        <v>72</v>
      </c>
      <c r="C86" s="14">
        <v>3161</v>
      </c>
      <c r="D86" s="14">
        <v>2404</v>
      </c>
      <c r="E86" s="15">
        <v>0.314891846921797</v>
      </c>
    </row>
    <row r="87" spans="1:5" x14ac:dyDescent="0.25">
      <c r="A87" s="179"/>
      <c r="B87" s="13" t="s">
        <v>73</v>
      </c>
      <c r="C87" s="14">
        <v>1889</v>
      </c>
      <c r="D87" s="14">
        <v>1962</v>
      </c>
      <c r="E87" s="15">
        <v>-3.7206931702344501E-2</v>
      </c>
    </row>
    <row r="88" spans="1:5" x14ac:dyDescent="0.25">
      <c r="A88" s="177" t="s">
        <v>75</v>
      </c>
      <c r="B88" s="13" t="s">
        <v>72</v>
      </c>
      <c r="C88" s="14">
        <v>213</v>
      </c>
      <c r="D88" s="14">
        <v>169</v>
      </c>
      <c r="E88" s="15">
        <v>0.26035502958579898</v>
      </c>
    </row>
    <row r="89" spans="1:5" x14ac:dyDescent="0.25">
      <c r="A89" s="179"/>
      <c r="B89" s="13" t="s">
        <v>73</v>
      </c>
      <c r="C89" s="14">
        <v>129</v>
      </c>
      <c r="D89" s="14">
        <v>137</v>
      </c>
      <c r="E89" s="15">
        <v>-5.8394160583941597E-2</v>
      </c>
    </row>
    <row r="90" spans="1:5" x14ac:dyDescent="0.25">
      <c r="A90" s="177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9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2125</v>
      </c>
      <c r="D95" s="14">
        <v>1527</v>
      </c>
      <c r="E95" s="15">
        <v>0.391617550753111</v>
      </c>
    </row>
    <row r="96" spans="1:5" x14ac:dyDescent="0.25">
      <c r="A96" s="12" t="s">
        <v>78</v>
      </c>
      <c r="B96" s="17"/>
      <c r="C96" s="14">
        <v>0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1376</v>
      </c>
      <c r="D100" s="14">
        <v>1112</v>
      </c>
      <c r="E100" s="15">
        <v>0.23741007194244601</v>
      </c>
    </row>
    <row r="101" spans="1:5" x14ac:dyDescent="0.25">
      <c r="A101" s="12" t="s">
        <v>81</v>
      </c>
      <c r="B101" s="17"/>
      <c r="C101" s="14">
        <v>788</v>
      </c>
      <c r="D101" s="14">
        <v>741</v>
      </c>
      <c r="E101" s="15">
        <v>6.3427800269905493E-2</v>
      </c>
    </row>
    <row r="102" spans="1:5" x14ac:dyDescent="0.25">
      <c r="A102" s="12" t="s">
        <v>78</v>
      </c>
      <c r="B102" s="17"/>
      <c r="C102" s="14">
        <v>8</v>
      </c>
      <c r="D102" s="14">
        <v>19</v>
      </c>
      <c r="E102" s="15">
        <v>-0.57894736842105299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1711</v>
      </c>
      <c r="D106" s="14">
        <v>1307</v>
      </c>
      <c r="E106" s="15">
        <v>0.30910482019892899</v>
      </c>
    </row>
    <row r="107" spans="1:5" x14ac:dyDescent="0.25">
      <c r="A107" s="178"/>
      <c r="B107" s="13" t="s">
        <v>84</v>
      </c>
      <c r="C107" s="14">
        <v>384</v>
      </c>
      <c r="D107" s="14">
        <v>339</v>
      </c>
      <c r="E107" s="15">
        <v>0.132743362831858</v>
      </c>
    </row>
    <row r="108" spans="1:5" x14ac:dyDescent="0.25">
      <c r="A108" s="179"/>
      <c r="B108" s="13" t="s">
        <v>85</v>
      </c>
      <c r="C108" s="14">
        <v>546</v>
      </c>
      <c r="D108" s="14">
        <v>440</v>
      </c>
      <c r="E108" s="15">
        <v>0.24090909090909099</v>
      </c>
    </row>
    <row r="109" spans="1:5" x14ac:dyDescent="0.25">
      <c r="A109" s="177" t="s">
        <v>81</v>
      </c>
      <c r="B109" s="13" t="s">
        <v>86</v>
      </c>
      <c r="C109" s="14">
        <v>147</v>
      </c>
      <c r="D109" s="14">
        <v>118</v>
      </c>
      <c r="E109" s="15">
        <v>0.24576271186440701</v>
      </c>
    </row>
    <row r="110" spans="1:5" x14ac:dyDescent="0.25">
      <c r="A110" s="179"/>
      <c r="B110" s="13" t="s">
        <v>85</v>
      </c>
      <c r="C110" s="14">
        <v>319</v>
      </c>
      <c r="D110" s="14">
        <v>223</v>
      </c>
      <c r="E110" s="15">
        <v>0.43049327354260097</v>
      </c>
    </row>
    <row r="111" spans="1:5" x14ac:dyDescent="0.25">
      <c r="A111" s="12" t="s">
        <v>78</v>
      </c>
      <c r="B111" s="17"/>
      <c r="C111" s="14">
        <v>57</v>
      </c>
      <c r="D111" s="14">
        <v>42</v>
      </c>
      <c r="E111" s="15">
        <v>0.35714285714285698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92</v>
      </c>
      <c r="D115" s="14">
        <v>73</v>
      </c>
      <c r="E115" s="15">
        <v>0.26027397260273999</v>
      </c>
    </row>
    <row r="116" spans="1:5" x14ac:dyDescent="0.25">
      <c r="A116" s="178"/>
      <c r="B116" s="13" t="s">
        <v>84</v>
      </c>
      <c r="C116" s="14">
        <v>21</v>
      </c>
      <c r="D116" s="14">
        <v>22</v>
      </c>
      <c r="E116" s="15">
        <v>-4.5454545454545497E-2</v>
      </c>
    </row>
    <row r="117" spans="1:5" x14ac:dyDescent="0.25">
      <c r="A117" s="179"/>
      <c r="B117" s="13" t="s">
        <v>85</v>
      </c>
      <c r="C117" s="14">
        <v>49</v>
      </c>
      <c r="D117" s="14">
        <v>36</v>
      </c>
      <c r="E117" s="15">
        <v>0.36111111111111099</v>
      </c>
    </row>
    <row r="118" spans="1:5" x14ac:dyDescent="0.25">
      <c r="A118" s="177" t="s">
        <v>81</v>
      </c>
      <c r="B118" s="13" t="s">
        <v>86</v>
      </c>
      <c r="C118" s="14">
        <v>5</v>
      </c>
      <c r="D118" s="14">
        <v>1</v>
      </c>
      <c r="E118" s="15">
        <v>4</v>
      </c>
    </row>
    <row r="119" spans="1:5" x14ac:dyDescent="0.25">
      <c r="A119" s="179"/>
      <c r="B119" s="13" t="s">
        <v>85</v>
      </c>
      <c r="C119" s="14">
        <v>36</v>
      </c>
      <c r="D119" s="14">
        <v>18</v>
      </c>
      <c r="E119" s="15">
        <v>1</v>
      </c>
    </row>
    <row r="120" spans="1:5" x14ac:dyDescent="0.25">
      <c r="A120" s="12" t="s">
        <v>78</v>
      </c>
      <c r="B120" s="17"/>
      <c r="C120" s="14">
        <v>8</v>
      </c>
      <c r="D120" s="14">
        <v>5</v>
      </c>
      <c r="E120" s="15">
        <v>0.6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9"/>
      <c r="B125" s="13" t="s">
        <v>91</v>
      </c>
      <c r="C125" s="18"/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254</v>
      </c>
      <c r="D126" s="14">
        <v>285</v>
      </c>
      <c r="E126" s="15">
        <v>-0.10877192982456101</v>
      </c>
    </row>
    <row r="127" spans="1:5" x14ac:dyDescent="0.25">
      <c r="A127" s="179"/>
      <c r="B127" s="13" t="s">
        <v>91</v>
      </c>
      <c r="C127" s="14">
        <v>342</v>
      </c>
      <c r="D127" s="14">
        <v>166</v>
      </c>
      <c r="E127" s="15">
        <v>1.06024096385542</v>
      </c>
    </row>
    <row r="128" spans="1:5" x14ac:dyDescent="0.25">
      <c r="A128" s="177" t="s">
        <v>93</v>
      </c>
      <c r="B128" s="13" t="s">
        <v>90</v>
      </c>
      <c r="C128" s="14">
        <v>7046</v>
      </c>
      <c r="D128" s="14">
        <v>4857</v>
      </c>
      <c r="E128" s="15">
        <v>0.45068972616841702</v>
      </c>
    </row>
    <row r="129" spans="1:5" x14ac:dyDescent="0.25">
      <c r="A129" s="179"/>
      <c r="B129" s="13" t="s">
        <v>91</v>
      </c>
      <c r="C129" s="14">
        <v>12467</v>
      </c>
      <c r="D129" s="14">
        <v>7250</v>
      </c>
      <c r="E129" s="15">
        <v>0.71958620689655195</v>
      </c>
    </row>
    <row r="130" spans="1:5" x14ac:dyDescent="0.25">
      <c r="A130" s="177" t="s">
        <v>94</v>
      </c>
      <c r="B130" s="13" t="s">
        <v>90</v>
      </c>
      <c r="C130" s="14">
        <v>254</v>
      </c>
      <c r="D130" s="14">
        <v>92</v>
      </c>
      <c r="E130" s="15">
        <v>1.76086956521739</v>
      </c>
    </row>
    <row r="131" spans="1:5" x14ac:dyDescent="0.25">
      <c r="A131" s="179"/>
      <c r="B131" s="13" t="s">
        <v>91</v>
      </c>
      <c r="C131" s="14">
        <v>342</v>
      </c>
      <c r="D131" s="14">
        <v>114</v>
      </c>
      <c r="E131" s="15">
        <v>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199</v>
      </c>
      <c r="D135" s="14">
        <v>184</v>
      </c>
      <c r="E135" s="15">
        <v>8.1521739130434798E-2</v>
      </c>
    </row>
    <row r="136" spans="1:5" x14ac:dyDescent="0.25">
      <c r="A136" s="179"/>
      <c r="B136" s="13" t="s">
        <v>98</v>
      </c>
      <c r="C136" s="14">
        <v>18</v>
      </c>
      <c r="D136" s="14">
        <v>22</v>
      </c>
      <c r="E136" s="15">
        <v>-0.18181818181818199</v>
      </c>
    </row>
    <row r="137" spans="1:5" x14ac:dyDescent="0.25">
      <c r="A137" s="177" t="s">
        <v>99</v>
      </c>
      <c r="B137" s="13" t="s">
        <v>97</v>
      </c>
      <c r="C137" s="14">
        <v>0</v>
      </c>
      <c r="D137" s="18"/>
      <c r="E137" s="15">
        <v>0</v>
      </c>
    </row>
    <row r="138" spans="1:5" x14ac:dyDescent="0.25">
      <c r="A138" s="179"/>
      <c r="B138" s="13" t="s">
        <v>98</v>
      </c>
      <c r="C138" s="14">
        <v>0</v>
      </c>
      <c r="D138" s="14">
        <v>1</v>
      </c>
      <c r="E138" s="15">
        <v>-1</v>
      </c>
    </row>
    <row r="139" spans="1:5" x14ac:dyDescent="0.25">
      <c r="A139" s="177" t="s">
        <v>100</v>
      </c>
      <c r="B139" s="13" t="s">
        <v>97</v>
      </c>
      <c r="C139" s="14">
        <v>101</v>
      </c>
      <c r="D139" s="14">
        <v>96</v>
      </c>
      <c r="E139" s="15">
        <v>5.2083333333333301E-2</v>
      </c>
    </row>
    <row r="140" spans="1:5" x14ac:dyDescent="0.25">
      <c r="A140" s="179"/>
      <c r="B140" s="13" t="s">
        <v>101</v>
      </c>
      <c r="C140" s="14">
        <v>6</v>
      </c>
      <c r="D140" s="14">
        <v>7</v>
      </c>
      <c r="E140" s="15">
        <v>-0.14285714285714299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329</v>
      </c>
      <c r="D144" s="14">
        <v>268</v>
      </c>
      <c r="E144" s="15">
        <v>0.22761194029850701</v>
      </c>
    </row>
    <row r="145" spans="1:5" x14ac:dyDescent="0.25">
      <c r="A145" s="177" t="s">
        <v>104</v>
      </c>
      <c r="B145" s="13" t="s">
        <v>105</v>
      </c>
      <c r="C145" s="14">
        <v>21</v>
      </c>
      <c r="D145" s="14">
        <v>15</v>
      </c>
      <c r="E145" s="15">
        <v>0.4</v>
      </c>
    </row>
    <row r="146" spans="1:5" x14ac:dyDescent="0.25">
      <c r="A146" s="178"/>
      <c r="B146" s="13" t="s">
        <v>106</v>
      </c>
      <c r="C146" s="14">
        <v>80</v>
      </c>
      <c r="D146" s="14">
        <v>80</v>
      </c>
      <c r="E146" s="15">
        <v>0</v>
      </c>
    </row>
    <row r="147" spans="1:5" x14ac:dyDescent="0.25">
      <c r="A147" s="178"/>
      <c r="B147" s="13" t="s">
        <v>107</v>
      </c>
      <c r="C147" s="14">
        <v>16</v>
      </c>
      <c r="D147" s="14">
        <v>18</v>
      </c>
      <c r="E147" s="15">
        <v>-0.11111111111111099</v>
      </c>
    </row>
    <row r="148" spans="1:5" x14ac:dyDescent="0.25">
      <c r="A148" s="178"/>
      <c r="B148" s="13" t="s">
        <v>108</v>
      </c>
      <c r="C148" s="14">
        <v>7</v>
      </c>
      <c r="D148" s="14">
        <v>5</v>
      </c>
      <c r="E148" s="15">
        <v>0.4</v>
      </c>
    </row>
    <row r="149" spans="1:5" x14ac:dyDescent="0.25">
      <c r="A149" s="178"/>
      <c r="B149" s="13" t="s">
        <v>109</v>
      </c>
      <c r="C149" s="14">
        <v>205</v>
      </c>
      <c r="D149" s="14">
        <v>148</v>
      </c>
      <c r="E149" s="15">
        <v>0.38513513513513498</v>
      </c>
    </row>
    <row r="150" spans="1:5" x14ac:dyDescent="0.25">
      <c r="A150" s="179"/>
      <c r="B150" s="13" t="s">
        <v>110</v>
      </c>
      <c r="C150" s="14">
        <v>0</v>
      </c>
      <c r="D150" s="14">
        <v>2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87</v>
      </c>
      <c r="D151" s="14">
        <v>55</v>
      </c>
      <c r="E151" s="15">
        <v>0.58181818181818201</v>
      </c>
    </row>
    <row r="152" spans="1:5" x14ac:dyDescent="0.25">
      <c r="A152" s="179"/>
      <c r="B152" s="13" t="s">
        <v>113</v>
      </c>
      <c r="C152" s="14">
        <v>311</v>
      </c>
      <c r="D152" s="14">
        <v>248</v>
      </c>
      <c r="E152" s="15">
        <v>0.25403225806451601</v>
      </c>
    </row>
    <row r="153" spans="1:5" x14ac:dyDescent="0.25">
      <c r="A153" s="177" t="s">
        <v>114</v>
      </c>
      <c r="B153" s="13" t="s">
        <v>18</v>
      </c>
      <c r="C153" s="14">
        <v>40</v>
      </c>
      <c r="D153" s="14">
        <v>61</v>
      </c>
      <c r="E153" s="15">
        <v>-0.34426229508196698</v>
      </c>
    </row>
    <row r="154" spans="1:5" x14ac:dyDescent="0.25">
      <c r="A154" s="179"/>
      <c r="B154" s="13" t="s">
        <v>22</v>
      </c>
      <c r="C154" s="14">
        <v>56</v>
      </c>
      <c r="D154" s="14">
        <v>28</v>
      </c>
      <c r="E154" s="15">
        <v>1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1156</v>
      </c>
      <c r="D159" s="14">
        <v>1056</v>
      </c>
      <c r="E159" s="15">
        <v>9.4696969696969696E-2</v>
      </c>
    </row>
    <row r="160" spans="1:5" x14ac:dyDescent="0.25">
      <c r="A160" s="178"/>
      <c r="B160" s="13" t="s">
        <v>119</v>
      </c>
      <c r="C160" s="14">
        <v>208</v>
      </c>
      <c r="D160" s="14">
        <v>139</v>
      </c>
      <c r="E160" s="15">
        <v>0.49640287769784203</v>
      </c>
    </row>
    <row r="161" spans="1:5" x14ac:dyDescent="0.25">
      <c r="A161" s="178"/>
      <c r="B161" s="13" t="s">
        <v>120</v>
      </c>
      <c r="C161" s="14">
        <v>236</v>
      </c>
      <c r="D161" s="14">
        <v>378</v>
      </c>
      <c r="E161" s="15">
        <v>-0.37566137566137597</v>
      </c>
    </row>
    <row r="162" spans="1:5" x14ac:dyDescent="0.25">
      <c r="A162" s="178"/>
      <c r="B162" s="13" t="s">
        <v>121</v>
      </c>
      <c r="C162" s="14">
        <v>159</v>
      </c>
      <c r="D162" s="14">
        <v>88</v>
      </c>
      <c r="E162" s="15">
        <v>0.80681818181818199</v>
      </c>
    </row>
    <row r="163" spans="1:5" x14ac:dyDescent="0.25">
      <c r="A163" s="178"/>
      <c r="B163" s="13" t="s">
        <v>122</v>
      </c>
      <c r="C163" s="14">
        <v>1</v>
      </c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4">
        <v>5</v>
      </c>
      <c r="D164" s="14">
        <v>3</v>
      </c>
      <c r="E164" s="15">
        <v>0.66666666666666696</v>
      </c>
    </row>
    <row r="165" spans="1:5" x14ac:dyDescent="0.25">
      <c r="A165" s="178"/>
      <c r="B165" s="13" t="s">
        <v>124</v>
      </c>
      <c r="C165" s="14">
        <v>4</v>
      </c>
      <c r="D165" s="14">
        <v>3</v>
      </c>
      <c r="E165" s="15">
        <v>0.33333333333333298</v>
      </c>
    </row>
    <row r="166" spans="1:5" x14ac:dyDescent="0.25">
      <c r="A166" s="178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126</v>
      </c>
      <c r="C167" s="14">
        <v>5</v>
      </c>
      <c r="D167" s="14">
        <v>1</v>
      </c>
      <c r="E167" s="15">
        <v>4</v>
      </c>
    </row>
    <row r="168" spans="1:5" x14ac:dyDescent="0.25">
      <c r="A168" s="178"/>
      <c r="B168" s="13" t="s">
        <v>127</v>
      </c>
      <c r="C168" s="14">
        <v>151</v>
      </c>
      <c r="D168" s="14">
        <v>186</v>
      </c>
      <c r="E168" s="15">
        <v>-0.18817204301075299</v>
      </c>
    </row>
    <row r="169" spans="1:5" x14ac:dyDescent="0.25">
      <c r="A169" s="178"/>
      <c r="B169" s="13" t="s">
        <v>128</v>
      </c>
      <c r="C169" s="14">
        <v>9</v>
      </c>
      <c r="D169" s="14">
        <v>9</v>
      </c>
      <c r="E169" s="15">
        <v>0</v>
      </c>
    </row>
    <row r="170" spans="1:5" x14ac:dyDescent="0.25">
      <c r="A170" s="178"/>
      <c r="B170" s="13" t="s">
        <v>129</v>
      </c>
      <c r="C170" s="14">
        <v>3</v>
      </c>
      <c r="D170" s="14">
        <v>3</v>
      </c>
      <c r="E170" s="15">
        <v>0</v>
      </c>
    </row>
    <row r="171" spans="1:5" x14ac:dyDescent="0.25">
      <c r="A171" s="178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8"/>
      <c r="B172" s="13" t="s">
        <v>131</v>
      </c>
      <c r="C172" s="14">
        <v>0</v>
      </c>
      <c r="D172" s="14">
        <v>2</v>
      </c>
      <c r="E172" s="15">
        <v>-1</v>
      </c>
    </row>
    <row r="173" spans="1:5" x14ac:dyDescent="0.25">
      <c r="A173" s="178"/>
      <c r="B173" s="13" t="s">
        <v>132</v>
      </c>
      <c r="C173" s="14">
        <v>5</v>
      </c>
      <c r="D173" s="14">
        <v>5</v>
      </c>
      <c r="E173" s="15">
        <v>0</v>
      </c>
    </row>
    <row r="174" spans="1:5" x14ac:dyDescent="0.25">
      <c r="A174" s="178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134</v>
      </c>
      <c r="C175" s="14">
        <v>7</v>
      </c>
      <c r="D175" s="14">
        <v>5</v>
      </c>
      <c r="E175" s="15">
        <v>0.4</v>
      </c>
    </row>
    <row r="176" spans="1:5" x14ac:dyDescent="0.25">
      <c r="A176" s="178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8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8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28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1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2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1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3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5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35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1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4">
        <v>269</v>
      </c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4">
        <v>14</v>
      </c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1746</v>
      </c>
      <c r="D201" s="14">
        <v>1811</v>
      </c>
      <c r="E201" s="15">
        <v>-3.5891772501380502E-2</v>
      </c>
    </row>
    <row r="202" spans="1:5" x14ac:dyDescent="0.25">
      <c r="A202" s="178"/>
      <c r="B202" s="13" t="s">
        <v>119</v>
      </c>
      <c r="C202" s="14">
        <v>300</v>
      </c>
      <c r="D202" s="14">
        <v>288</v>
      </c>
      <c r="E202" s="15">
        <v>4.1666666666666699E-2</v>
      </c>
    </row>
    <row r="203" spans="1:5" x14ac:dyDescent="0.25">
      <c r="A203" s="178"/>
      <c r="B203" s="13" t="s">
        <v>162</v>
      </c>
      <c r="C203" s="14">
        <v>252</v>
      </c>
      <c r="D203" s="14">
        <v>400</v>
      </c>
      <c r="E203" s="15">
        <v>-0.37</v>
      </c>
    </row>
    <row r="204" spans="1:5" x14ac:dyDescent="0.25">
      <c r="A204" s="178"/>
      <c r="B204" s="13" t="s">
        <v>121</v>
      </c>
      <c r="C204" s="14">
        <v>194</v>
      </c>
      <c r="D204" s="14">
        <v>210</v>
      </c>
      <c r="E204" s="15">
        <v>-7.6190476190476197E-2</v>
      </c>
    </row>
    <row r="205" spans="1:5" x14ac:dyDescent="0.25">
      <c r="A205" s="178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8</v>
      </c>
      <c r="D206" s="14">
        <v>4</v>
      </c>
      <c r="E206" s="15">
        <v>1</v>
      </c>
    </row>
    <row r="207" spans="1:5" x14ac:dyDescent="0.25">
      <c r="A207" s="178"/>
      <c r="B207" s="13" t="s">
        <v>124</v>
      </c>
      <c r="C207" s="14">
        <v>4</v>
      </c>
      <c r="D207" s="14">
        <v>5</v>
      </c>
      <c r="E207" s="15">
        <v>-0.2</v>
      </c>
    </row>
    <row r="208" spans="1:5" x14ac:dyDescent="0.25">
      <c r="A208" s="178"/>
      <c r="B208" s="13" t="s">
        <v>163</v>
      </c>
      <c r="C208" s="14">
        <v>1</v>
      </c>
      <c r="D208" s="14">
        <v>0</v>
      </c>
      <c r="E208" s="15">
        <v>0</v>
      </c>
    </row>
    <row r="209" spans="1:5" x14ac:dyDescent="0.25">
      <c r="A209" s="178"/>
      <c r="B209" s="13" t="s">
        <v>126</v>
      </c>
      <c r="C209" s="14">
        <v>10</v>
      </c>
      <c r="D209" s="14">
        <v>0</v>
      </c>
      <c r="E209" s="15">
        <v>0</v>
      </c>
    </row>
    <row r="210" spans="1:5" x14ac:dyDescent="0.25">
      <c r="A210" s="178"/>
      <c r="B210" s="13" t="s">
        <v>164</v>
      </c>
      <c r="C210" s="14">
        <v>179</v>
      </c>
      <c r="D210" s="14">
        <v>217</v>
      </c>
      <c r="E210" s="15">
        <v>-0.17511520737327199</v>
      </c>
    </row>
    <row r="211" spans="1:5" x14ac:dyDescent="0.25">
      <c r="A211" s="178"/>
      <c r="B211" s="13" t="s">
        <v>128</v>
      </c>
      <c r="C211" s="14">
        <v>8</v>
      </c>
      <c r="D211" s="14">
        <v>13</v>
      </c>
      <c r="E211" s="15">
        <v>-0.38461538461538503</v>
      </c>
    </row>
    <row r="212" spans="1:5" x14ac:dyDescent="0.25">
      <c r="A212" s="178"/>
      <c r="B212" s="13" t="s">
        <v>129</v>
      </c>
      <c r="C212" s="14">
        <v>3</v>
      </c>
      <c r="D212" s="14">
        <v>3</v>
      </c>
      <c r="E212" s="15">
        <v>0</v>
      </c>
    </row>
    <row r="213" spans="1:5" x14ac:dyDescent="0.25">
      <c r="A213" s="178"/>
      <c r="B213" s="13" t="s">
        <v>130</v>
      </c>
      <c r="C213" s="14">
        <v>0</v>
      </c>
      <c r="D213" s="14">
        <v>2</v>
      </c>
      <c r="E213" s="15">
        <v>-1</v>
      </c>
    </row>
    <row r="214" spans="1:5" x14ac:dyDescent="0.25">
      <c r="A214" s="178"/>
      <c r="B214" s="13" t="s">
        <v>131</v>
      </c>
      <c r="C214" s="14">
        <v>0</v>
      </c>
      <c r="D214" s="14">
        <v>2</v>
      </c>
      <c r="E214" s="15">
        <v>-1</v>
      </c>
    </row>
    <row r="215" spans="1:5" x14ac:dyDescent="0.25">
      <c r="A215" s="178"/>
      <c r="B215" s="13" t="s">
        <v>132</v>
      </c>
      <c r="C215" s="14">
        <v>7</v>
      </c>
      <c r="D215" s="14">
        <v>7</v>
      </c>
      <c r="E215" s="15">
        <v>0</v>
      </c>
    </row>
    <row r="216" spans="1:5" x14ac:dyDescent="0.25">
      <c r="A216" s="178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8"/>
      <c r="B217" s="13" t="s">
        <v>134</v>
      </c>
      <c r="C217" s="14">
        <v>7</v>
      </c>
      <c r="D217" s="14">
        <v>5</v>
      </c>
      <c r="E217" s="15">
        <v>0.4</v>
      </c>
    </row>
    <row r="218" spans="1:5" x14ac:dyDescent="0.25">
      <c r="A218" s="178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8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8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8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1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4">
        <v>2</v>
      </c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1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4">
        <v>10</v>
      </c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4">
        <v>6</v>
      </c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34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4">
        <v>100</v>
      </c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4">
        <v>269</v>
      </c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1626</v>
      </c>
      <c r="D246" s="14">
        <v>1583</v>
      </c>
      <c r="E246" s="15">
        <v>2.71636133922931E-2</v>
      </c>
    </row>
    <row r="247" spans="1:5" x14ac:dyDescent="0.25">
      <c r="A247" s="12" t="s">
        <v>169</v>
      </c>
      <c r="B247" s="17"/>
      <c r="C247" s="14">
        <v>196</v>
      </c>
      <c r="D247" s="14">
        <v>430</v>
      </c>
      <c r="E247" s="15">
        <v>-0.54418604651162805</v>
      </c>
    </row>
    <row r="248" spans="1:5" x14ac:dyDescent="0.25">
      <c r="A248" s="12" t="s">
        <v>170</v>
      </c>
      <c r="B248" s="17"/>
      <c r="C248" s="14">
        <v>373</v>
      </c>
      <c r="D248" s="14">
        <v>303</v>
      </c>
      <c r="E248" s="15">
        <v>0.23102310231023099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1413</v>
      </c>
      <c r="D252" s="14">
        <v>1204</v>
      </c>
      <c r="E252" s="15">
        <v>0.17358803986710999</v>
      </c>
    </row>
    <row r="253" spans="1:5" x14ac:dyDescent="0.25">
      <c r="A253" s="178"/>
      <c r="B253" s="13" t="s">
        <v>18</v>
      </c>
      <c r="C253" s="14">
        <v>540</v>
      </c>
      <c r="D253" s="14">
        <v>530</v>
      </c>
      <c r="E253" s="15">
        <v>1.88679245283019E-2</v>
      </c>
    </row>
    <row r="254" spans="1:5" x14ac:dyDescent="0.25">
      <c r="A254" s="179"/>
      <c r="B254" s="13" t="s">
        <v>22</v>
      </c>
      <c r="C254" s="14">
        <v>554</v>
      </c>
      <c r="D254" s="14">
        <v>539</v>
      </c>
      <c r="E254" s="15">
        <v>2.7829313543599299E-2</v>
      </c>
    </row>
    <row r="255" spans="1:5" x14ac:dyDescent="0.25">
      <c r="A255" s="177" t="s">
        <v>174</v>
      </c>
      <c r="B255" s="13" t="s">
        <v>175</v>
      </c>
      <c r="C255" s="14">
        <v>545</v>
      </c>
      <c r="D255" s="14">
        <v>598</v>
      </c>
      <c r="E255" s="15">
        <v>-8.8628762541806003E-2</v>
      </c>
    </row>
    <row r="256" spans="1:5" x14ac:dyDescent="0.25">
      <c r="A256" s="178"/>
      <c r="B256" s="13" t="s">
        <v>176</v>
      </c>
      <c r="C256" s="14">
        <v>434</v>
      </c>
      <c r="D256" s="14">
        <v>276</v>
      </c>
      <c r="E256" s="15">
        <v>0.57246376811594202</v>
      </c>
    </row>
    <row r="257" spans="1:5" x14ac:dyDescent="0.25">
      <c r="A257" s="179"/>
      <c r="B257" s="13" t="s">
        <v>177</v>
      </c>
      <c r="C257" s="14">
        <v>34</v>
      </c>
      <c r="D257" s="14">
        <v>5</v>
      </c>
      <c r="E257" s="15">
        <v>5.8</v>
      </c>
    </row>
    <row r="258" spans="1:5" x14ac:dyDescent="0.25">
      <c r="A258" s="12" t="s">
        <v>178</v>
      </c>
      <c r="B258" s="17"/>
      <c r="C258" s="14">
        <v>287</v>
      </c>
      <c r="D258" s="14">
        <v>230</v>
      </c>
      <c r="E258" s="15">
        <v>0.247826086956522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288</v>
      </c>
      <c r="D262" s="14">
        <v>145</v>
      </c>
      <c r="E262" s="15">
        <v>0.986206896551724</v>
      </c>
    </row>
    <row r="263" spans="1:5" x14ac:dyDescent="0.25">
      <c r="A263" s="177" t="s">
        <v>181</v>
      </c>
      <c r="B263" s="13" t="s">
        <v>182</v>
      </c>
      <c r="C263" s="14">
        <v>5</v>
      </c>
      <c r="D263" s="14">
        <v>8</v>
      </c>
      <c r="E263" s="15">
        <v>-0.375</v>
      </c>
    </row>
    <row r="264" spans="1:5" x14ac:dyDescent="0.25">
      <c r="A264" s="178"/>
      <c r="B264" s="13" t="s">
        <v>183</v>
      </c>
      <c r="C264" s="14">
        <v>0</v>
      </c>
      <c r="D264" s="14">
        <v>7</v>
      </c>
      <c r="E264" s="15">
        <v>-1</v>
      </c>
    </row>
    <row r="265" spans="1:5" x14ac:dyDescent="0.25">
      <c r="A265" s="179"/>
      <c r="B265" s="13" t="s">
        <v>184</v>
      </c>
      <c r="C265" s="14">
        <v>3</v>
      </c>
      <c r="D265" s="14">
        <v>4</v>
      </c>
      <c r="E265" s="15">
        <v>-0.25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39</v>
      </c>
      <c r="D267" s="14">
        <v>39</v>
      </c>
      <c r="E267" s="15">
        <v>0</v>
      </c>
    </row>
    <row r="268" spans="1:5" x14ac:dyDescent="0.25">
      <c r="A268" s="12" t="s">
        <v>110</v>
      </c>
      <c r="B268" s="17"/>
      <c r="C268" s="14">
        <v>747</v>
      </c>
      <c r="D268" s="14">
        <v>418</v>
      </c>
      <c r="E268" s="15">
        <v>0.78708133971291805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412</v>
      </c>
      <c r="D272" s="14">
        <v>173</v>
      </c>
      <c r="E272" s="15">
        <v>1.3815028901734101</v>
      </c>
    </row>
    <row r="273" spans="1:5" x14ac:dyDescent="0.25">
      <c r="A273" s="177" t="s">
        <v>68</v>
      </c>
      <c r="B273" s="13" t="s">
        <v>189</v>
      </c>
      <c r="C273" s="14">
        <v>275</v>
      </c>
      <c r="D273" s="14">
        <v>108</v>
      </c>
      <c r="E273" s="15">
        <v>1.5462962962963001</v>
      </c>
    </row>
    <row r="274" spans="1:5" x14ac:dyDescent="0.25">
      <c r="A274" s="179"/>
      <c r="B274" s="13" t="s">
        <v>110</v>
      </c>
      <c r="C274" s="14">
        <v>0</v>
      </c>
      <c r="D274" s="14">
        <v>1</v>
      </c>
      <c r="E274" s="15">
        <v>-1</v>
      </c>
    </row>
    <row r="275" spans="1:5" x14ac:dyDescent="0.25">
      <c r="A275" s="12" t="s">
        <v>190</v>
      </c>
      <c r="B275" s="17"/>
      <c r="C275" s="14">
        <v>10</v>
      </c>
      <c r="D275" s="14">
        <v>1</v>
      </c>
      <c r="E275" s="15">
        <v>9</v>
      </c>
    </row>
    <row r="276" spans="1:5" x14ac:dyDescent="0.25">
      <c r="A276" s="12" t="s">
        <v>191</v>
      </c>
      <c r="B276" s="17"/>
      <c r="C276" s="14">
        <v>35</v>
      </c>
      <c r="D276" s="14">
        <v>38</v>
      </c>
      <c r="E276" s="15">
        <v>-7.8947368421052599E-2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2</v>
      </c>
      <c r="D281" s="14">
        <v>3</v>
      </c>
      <c r="E281" s="15">
        <v>-0.33333333333333298</v>
      </c>
    </row>
    <row r="282" spans="1:5" x14ac:dyDescent="0.25">
      <c r="A282" s="179"/>
      <c r="B282" s="13" t="s">
        <v>196</v>
      </c>
      <c r="C282" s="14">
        <v>57</v>
      </c>
      <c r="D282" s="14">
        <v>38</v>
      </c>
      <c r="E282" s="15">
        <v>0.5</v>
      </c>
    </row>
    <row r="283" spans="1:5" x14ac:dyDescent="0.25">
      <c r="A283" s="12" t="s">
        <v>197</v>
      </c>
      <c r="B283" s="17"/>
      <c r="C283" s="14">
        <v>82</v>
      </c>
      <c r="D283" s="14">
        <v>156</v>
      </c>
      <c r="E283" s="15">
        <v>-0.47435897435897401</v>
      </c>
    </row>
    <row r="284" spans="1:5" x14ac:dyDescent="0.25">
      <c r="A284" s="12" t="s">
        <v>198</v>
      </c>
      <c r="B284" s="17"/>
      <c r="C284" s="14">
        <v>5</v>
      </c>
      <c r="D284" s="14">
        <v>8</v>
      </c>
      <c r="E284" s="15">
        <v>-0.375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8"/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8"/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993</v>
      </c>
      <c r="D294" s="14">
        <v>1029</v>
      </c>
      <c r="E294" s="24">
        <v>0</v>
      </c>
    </row>
    <row r="295" spans="1:5" x14ac:dyDescent="0.25">
      <c r="A295" s="176"/>
      <c r="B295" s="13" t="s">
        <v>208</v>
      </c>
      <c r="C295" s="14">
        <v>6</v>
      </c>
      <c r="D295" s="14">
        <v>10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4">
        <v>1</v>
      </c>
      <c r="D296" s="14">
        <v>1</v>
      </c>
      <c r="E296" s="24">
        <v>0</v>
      </c>
    </row>
    <row r="297" spans="1:5" x14ac:dyDescent="0.25">
      <c r="A297" s="175"/>
      <c r="B297" s="13" t="s">
        <v>211</v>
      </c>
      <c r="C297" s="14">
        <v>2</v>
      </c>
      <c r="D297" s="14">
        <v>4</v>
      </c>
      <c r="E297" s="24">
        <v>0</v>
      </c>
    </row>
    <row r="298" spans="1:5" x14ac:dyDescent="0.25">
      <c r="A298" s="176"/>
      <c r="B298" s="13" t="s">
        <v>212</v>
      </c>
      <c r="C298" s="14">
        <v>1</v>
      </c>
      <c r="D298" s="14">
        <v>3</v>
      </c>
      <c r="E298" s="24">
        <v>0</v>
      </c>
    </row>
    <row r="299" spans="1:5" x14ac:dyDescent="0.25">
      <c r="A299" s="22" t="s">
        <v>213</v>
      </c>
      <c r="B299" s="13" t="s">
        <v>214</v>
      </c>
      <c r="C299" s="14">
        <v>5</v>
      </c>
      <c r="D299" s="14">
        <v>9</v>
      </c>
      <c r="E299" s="24">
        <v>2</v>
      </c>
    </row>
    <row r="300" spans="1:5" x14ac:dyDescent="0.25">
      <c r="A300" s="174" t="s">
        <v>215</v>
      </c>
      <c r="B300" s="13" t="s">
        <v>216</v>
      </c>
      <c r="C300" s="14">
        <v>222</v>
      </c>
      <c r="D300" s="14">
        <v>120</v>
      </c>
      <c r="E300" s="24">
        <v>42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62</v>
      </c>
      <c r="D302" s="14">
        <v>73</v>
      </c>
      <c r="E302" s="24">
        <v>1</v>
      </c>
    </row>
    <row r="303" spans="1:5" x14ac:dyDescent="0.25">
      <c r="A303" s="22" t="s">
        <v>219</v>
      </c>
      <c r="B303" s="13" t="s">
        <v>220</v>
      </c>
      <c r="C303" s="18"/>
      <c r="D303" s="18"/>
      <c r="E303" s="23"/>
    </row>
    <row r="304" spans="1:5" x14ac:dyDescent="0.25">
      <c r="A304" s="174" t="s">
        <v>221</v>
      </c>
      <c r="B304" s="13" t="s">
        <v>212</v>
      </c>
      <c r="C304" s="14">
        <v>2</v>
      </c>
      <c r="D304" s="14">
        <v>2</v>
      </c>
      <c r="E304" s="24">
        <v>2</v>
      </c>
    </row>
    <row r="305" spans="1:5" x14ac:dyDescent="0.25">
      <c r="A305" s="175"/>
      <c r="B305" s="13" t="s">
        <v>222</v>
      </c>
      <c r="C305" s="14">
        <v>35</v>
      </c>
      <c r="D305" s="14">
        <v>72</v>
      </c>
      <c r="E305" s="24">
        <v>32</v>
      </c>
    </row>
    <row r="306" spans="1:5" x14ac:dyDescent="0.25">
      <c r="A306" s="176"/>
      <c r="B306" s="13" t="s">
        <v>223</v>
      </c>
      <c r="C306" s="14">
        <v>6</v>
      </c>
      <c r="D306" s="14">
        <v>25</v>
      </c>
      <c r="E306" s="24">
        <v>7</v>
      </c>
    </row>
    <row r="307" spans="1:5" x14ac:dyDescent="0.25">
      <c r="A307" s="174" t="s">
        <v>224</v>
      </c>
      <c r="B307" s="13" t="s">
        <v>225</v>
      </c>
      <c r="C307" s="14">
        <v>9</v>
      </c>
      <c r="D307" s="14">
        <v>6</v>
      </c>
      <c r="E307" s="24">
        <v>3</v>
      </c>
    </row>
    <row r="308" spans="1:5" x14ac:dyDescent="0.25">
      <c r="A308" s="175"/>
      <c r="B308" s="13" t="s">
        <v>226</v>
      </c>
      <c r="C308" s="18"/>
      <c r="D308" s="18"/>
      <c r="E308" s="23"/>
    </row>
    <row r="309" spans="1:5" x14ac:dyDescent="0.25">
      <c r="A309" s="175"/>
      <c r="B309" s="13" t="s">
        <v>227</v>
      </c>
      <c r="C309" s="14">
        <v>407</v>
      </c>
      <c r="D309" s="14">
        <v>709</v>
      </c>
      <c r="E309" s="24">
        <v>271</v>
      </c>
    </row>
    <row r="310" spans="1:5" x14ac:dyDescent="0.25">
      <c r="A310" s="175"/>
      <c r="B310" s="13" t="s">
        <v>228</v>
      </c>
      <c r="C310" s="14">
        <v>605</v>
      </c>
      <c r="D310" s="14">
        <v>705</v>
      </c>
      <c r="E310" s="24">
        <v>0</v>
      </c>
    </row>
    <row r="311" spans="1:5" x14ac:dyDescent="0.25">
      <c r="A311" s="175"/>
      <c r="B311" s="13" t="s">
        <v>229</v>
      </c>
      <c r="C311" s="14">
        <v>234</v>
      </c>
      <c r="D311" s="14">
        <v>123</v>
      </c>
      <c r="E311" s="24">
        <v>38</v>
      </c>
    </row>
    <row r="312" spans="1:5" x14ac:dyDescent="0.25">
      <c r="A312" s="175"/>
      <c r="B312" s="13" t="s">
        <v>230</v>
      </c>
      <c r="C312" s="14">
        <v>434</v>
      </c>
      <c r="D312" s="14">
        <v>764</v>
      </c>
      <c r="E312" s="24">
        <v>335</v>
      </c>
    </row>
    <row r="313" spans="1:5" x14ac:dyDescent="0.25">
      <c r="A313" s="175"/>
      <c r="B313" s="13" t="s">
        <v>231</v>
      </c>
      <c r="C313" s="14">
        <v>120</v>
      </c>
      <c r="D313" s="14">
        <v>138</v>
      </c>
      <c r="E313" s="24">
        <v>0</v>
      </c>
    </row>
    <row r="314" spans="1:5" x14ac:dyDescent="0.25">
      <c r="A314" s="175"/>
      <c r="B314" s="13" t="s">
        <v>232</v>
      </c>
      <c r="C314" s="14">
        <v>8</v>
      </c>
      <c r="D314" s="14">
        <v>11</v>
      </c>
      <c r="E314" s="24">
        <v>1</v>
      </c>
    </row>
    <row r="315" spans="1:5" x14ac:dyDescent="0.25">
      <c r="A315" s="175"/>
      <c r="B315" s="13" t="s">
        <v>233</v>
      </c>
      <c r="C315" s="14">
        <v>342</v>
      </c>
      <c r="D315" s="14">
        <v>105</v>
      </c>
      <c r="E315" s="24">
        <v>209</v>
      </c>
    </row>
    <row r="316" spans="1:5" x14ac:dyDescent="0.25">
      <c r="A316" s="175"/>
      <c r="B316" s="13" t="s">
        <v>234</v>
      </c>
      <c r="C316" s="18"/>
      <c r="D316" s="18"/>
      <c r="E316" s="23"/>
    </row>
    <row r="317" spans="1:5" x14ac:dyDescent="0.25">
      <c r="A317" s="175"/>
      <c r="B317" s="13" t="s">
        <v>235</v>
      </c>
      <c r="C317" s="18"/>
      <c r="D317" s="18"/>
      <c r="E317" s="23"/>
    </row>
    <row r="318" spans="1:5" x14ac:dyDescent="0.25">
      <c r="A318" s="175"/>
      <c r="B318" s="13" t="s">
        <v>236</v>
      </c>
      <c r="C318" s="14">
        <v>450</v>
      </c>
      <c r="D318" s="14">
        <v>700</v>
      </c>
      <c r="E318" s="24">
        <v>317</v>
      </c>
    </row>
    <row r="319" spans="1:5" x14ac:dyDescent="0.25">
      <c r="A319" s="175"/>
      <c r="B319" s="13" t="s">
        <v>237</v>
      </c>
      <c r="C319" s="14">
        <v>357</v>
      </c>
      <c r="D319" s="14">
        <v>347</v>
      </c>
      <c r="E319" s="24">
        <v>0</v>
      </c>
    </row>
    <row r="320" spans="1:5" x14ac:dyDescent="0.25">
      <c r="A320" s="175"/>
      <c r="B320" s="13" t="s">
        <v>238</v>
      </c>
      <c r="C320" s="14">
        <v>8</v>
      </c>
      <c r="D320" s="14">
        <v>15</v>
      </c>
      <c r="E320" s="24">
        <v>10</v>
      </c>
    </row>
    <row r="321" spans="1:5" x14ac:dyDescent="0.25">
      <c r="A321" s="176"/>
      <c r="B321" s="13" t="s">
        <v>239</v>
      </c>
      <c r="C321" s="14">
        <v>25</v>
      </c>
      <c r="D321" s="14">
        <v>26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8"/>
      <c r="D324" s="18"/>
      <c r="E324" s="23"/>
    </row>
    <row r="325" spans="1:5" x14ac:dyDescent="0.25">
      <c r="A325" s="175"/>
      <c r="B325" s="13" t="s">
        <v>244</v>
      </c>
      <c r="C325" s="14">
        <v>2</v>
      </c>
      <c r="D325" s="14">
        <v>5</v>
      </c>
      <c r="E325" s="24">
        <v>0</v>
      </c>
    </row>
    <row r="326" spans="1:5" x14ac:dyDescent="0.25">
      <c r="A326" s="175"/>
      <c r="B326" s="13" t="s">
        <v>245</v>
      </c>
      <c r="C326" s="14">
        <v>56</v>
      </c>
      <c r="D326" s="14">
        <v>64</v>
      </c>
      <c r="E326" s="24">
        <v>11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8"/>
      <c r="D328" s="18"/>
      <c r="E328" s="23"/>
    </row>
    <row r="329" spans="1:5" x14ac:dyDescent="0.25">
      <c r="A329" s="175"/>
      <c r="B329" s="13" t="s">
        <v>248</v>
      </c>
      <c r="C329" s="14">
        <v>60</v>
      </c>
      <c r="D329" s="14">
        <v>70</v>
      </c>
      <c r="E329" s="24">
        <v>26</v>
      </c>
    </row>
    <row r="330" spans="1:5" x14ac:dyDescent="0.25">
      <c r="A330" s="175"/>
      <c r="B330" s="13" t="s">
        <v>249</v>
      </c>
      <c r="C330" s="14">
        <v>20</v>
      </c>
      <c r="D330" s="14">
        <v>1</v>
      </c>
      <c r="E330" s="24">
        <v>1</v>
      </c>
    </row>
    <row r="331" spans="1:5" x14ac:dyDescent="0.25">
      <c r="A331" s="175"/>
      <c r="B331" s="13" t="s">
        <v>250</v>
      </c>
      <c r="C331" s="14">
        <v>10</v>
      </c>
      <c r="D331" s="14">
        <v>5</v>
      </c>
      <c r="E331" s="24">
        <v>5</v>
      </c>
    </row>
    <row r="332" spans="1:5" x14ac:dyDescent="0.25">
      <c r="A332" s="175"/>
      <c r="B332" s="13" t="s">
        <v>251</v>
      </c>
      <c r="C332" s="14">
        <v>18</v>
      </c>
      <c r="D332" s="14">
        <v>50</v>
      </c>
      <c r="E332" s="24">
        <v>20</v>
      </c>
    </row>
    <row r="333" spans="1:5" x14ac:dyDescent="0.25">
      <c r="A333" s="175"/>
      <c r="B333" s="13" t="s">
        <v>252</v>
      </c>
      <c r="C333" s="14">
        <v>1</v>
      </c>
      <c r="D333" s="14">
        <v>1</v>
      </c>
      <c r="E333" s="24">
        <v>0</v>
      </c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3</v>
      </c>
      <c r="D335" s="14">
        <v>4</v>
      </c>
      <c r="E335" s="24">
        <v>0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4">
        <v>3</v>
      </c>
      <c r="D337" s="14">
        <v>1</v>
      </c>
      <c r="E337" s="24">
        <v>2</v>
      </c>
    </row>
    <row r="338" spans="1:5" x14ac:dyDescent="0.25">
      <c r="A338" s="175"/>
      <c r="B338" s="13" t="s">
        <v>257</v>
      </c>
      <c r="C338" s="14">
        <v>8</v>
      </c>
      <c r="D338" s="14">
        <v>3</v>
      </c>
      <c r="E338" s="24">
        <v>8</v>
      </c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4">
        <v>7</v>
      </c>
      <c r="D340" s="14">
        <v>3</v>
      </c>
      <c r="E340" s="24">
        <v>2</v>
      </c>
    </row>
    <row r="341" spans="1:5" x14ac:dyDescent="0.25">
      <c r="A341" s="175"/>
      <c r="B341" s="13" t="s">
        <v>260</v>
      </c>
      <c r="C341" s="14">
        <v>2</v>
      </c>
      <c r="D341" s="14">
        <v>1</v>
      </c>
      <c r="E341" s="24">
        <v>1</v>
      </c>
    </row>
    <row r="342" spans="1:5" x14ac:dyDescent="0.25">
      <c r="A342" s="175"/>
      <c r="B342" s="13" t="s">
        <v>261</v>
      </c>
      <c r="C342" s="18"/>
      <c r="D342" s="18"/>
      <c r="E342" s="23"/>
    </row>
    <row r="343" spans="1:5" x14ac:dyDescent="0.25">
      <c r="A343" s="175"/>
      <c r="B343" s="13" t="s">
        <v>262</v>
      </c>
      <c r="C343" s="14">
        <v>16</v>
      </c>
      <c r="D343" s="14">
        <v>12</v>
      </c>
      <c r="E343" s="24">
        <v>8</v>
      </c>
    </row>
    <row r="344" spans="1:5" x14ac:dyDescent="0.25">
      <c r="A344" s="175"/>
      <c r="B344" s="13" t="s">
        <v>263</v>
      </c>
      <c r="C344" s="14">
        <v>0</v>
      </c>
      <c r="D344" s="14">
        <v>4</v>
      </c>
      <c r="E344" s="24">
        <v>0</v>
      </c>
    </row>
    <row r="345" spans="1:5" x14ac:dyDescent="0.25">
      <c r="A345" s="175"/>
      <c r="B345" s="13" t="s">
        <v>264</v>
      </c>
      <c r="C345" s="14">
        <v>19</v>
      </c>
      <c r="D345" s="14">
        <v>36</v>
      </c>
      <c r="E345" s="24">
        <v>11</v>
      </c>
    </row>
    <row r="346" spans="1:5" x14ac:dyDescent="0.25">
      <c r="A346" s="175"/>
      <c r="B346" s="13" t="s">
        <v>265</v>
      </c>
      <c r="C346" s="14">
        <v>149</v>
      </c>
      <c r="D346" s="14">
        <v>70</v>
      </c>
      <c r="E346" s="24">
        <v>82</v>
      </c>
    </row>
    <row r="347" spans="1:5" x14ac:dyDescent="0.25">
      <c r="A347" s="175"/>
      <c r="B347" s="13" t="s">
        <v>266</v>
      </c>
      <c r="C347" s="14">
        <v>0</v>
      </c>
      <c r="D347" s="14">
        <v>1</v>
      </c>
      <c r="E347" s="24">
        <v>0</v>
      </c>
    </row>
    <row r="348" spans="1:5" x14ac:dyDescent="0.25">
      <c r="A348" s="175"/>
      <c r="B348" s="13" t="s">
        <v>267</v>
      </c>
      <c r="C348" s="14">
        <v>1</v>
      </c>
      <c r="D348" s="14">
        <v>2</v>
      </c>
      <c r="E348" s="24">
        <v>2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4">
        <v>5</v>
      </c>
      <c r="D350" s="14">
        <v>3</v>
      </c>
      <c r="E350" s="24">
        <v>3</v>
      </c>
    </row>
    <row r="351" spans="1:5" x14ac:dyDescent="0.25">
      <c r="A351" s="175"/>
      <c r="B351" s="13" t="s">
        <v>270</v>
      </c>
      <c r="C351" s="14">
        <v>6</v>
      </c>
      <c r="D351" s="14">
        <v>3</v>
      </c>
      <c r="E351" s="24">
        <v>0</v>
      </c>
    </row>
    <row r="352" spans="1:5" x14ac:dyDescent="0.25">
      <c r="A352" s="175"/>
      <c r="B352" s="13" t="s">
        <v>271</v>
      </c>
      <c r="C352" s="14">
        <v>1</v>
      </c>
      <c r="D352" s="14">
        <v>0</v>
      </c>
      <c r="E352" s="24">
        <v>0</v>
      </c>
    </row>
    <row r="353" spans="1:5" x14ac:dyDescent="0.25">
      <c r="A353" s="175"/>
      <c r="B353" s="13" t="s">
        <v>272</v>
      </c>
      <c r="C353" s="14">
        <v>1</v>
      </c>
      <c r="D353" s="14">
        <v>6</v>
      </c>
      <c r="E353" s="24">
        <v>0</v>
      </c>
    </row>
    <row r="354" spans="1:5" x14ac:dyDescent="0.25">
      <c r="A354" s="176"/>
      <c r="B354" s="13" t="s">
        <v>273</v>
      </c>
      <c r="C354" s="14">
        <v>10</v>
      </c>
      <c r="D354" s="14">
        <v>19</v>
      </c>
      <c r="E354" s="24">
        <v>11</v>
      </c>
    </row>
    <row r="355" spans="1:5" x14ac:dyDescent="0.25">
      <c r="A355" s="174" t="s">
        <v>274</v>
      </c>
      <c r="B355" s="13" t="s">
        <v>275</v>
      </c>
      <c r="C355" s="14">
        <v>3</v>
      </c>
      <c r="D355" s="14">
        <v>1</v>
      </c>
      <c r="E355" s="24">
        <v>0</v>
      </c>
    </row>
    <row r="356" spans="1:5" x14ac:dyDescent="0.25">
      <c r="A356" s="175"/>
      <c r="B356" s="13" t="s">
        <v>276</v>
      </c>
      <c r="C356" s="14">
        <v>1</v>
      </c>
      <c r="D356" s="14">
        <v>0</v>
      </c>
      <c r="E356" s="24">
        <v>0</v>
      </c>
    </row>
    <row r="357" spans="1:5" x14ac:dyDescent="0.25">
      <c r="A357" s="175"/>
      <c r="B357" s="13" t="s">
        <v>277</v>
      </c>
      <c r="C357" s="14">
        <v>5</v>
      </c>
      <c r="D357" s="14">
        <v>6</v>
      </c>
      <c r="E357" s="24">
        <v>4</v>
      </c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4">
        <v>25</v>
      </c>
      <c r="D360" s="14">
        <v>24</v>
      </c>
      <c r="E360" s="24">
        <v>6</v>
      </c>
    </row>
    <row r="361" spans="1:5" x14ac:dyDescent="0.25">
      <c r="A361" s="175"/>
      <c r="B361" s="13" t="s">
        <v>281</v>
      </c>
      <c r="C361" s="14">
        <v>0</v>
      </c>
      <c r="D361" s="14">
        <v>1</v>
      </c>
      <c r="E361" s="24">
        <v>0</v>
      </c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8"/>
      <c r="D363" s="18"/>
      <c r="E363" s="23"/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51</v>
      </c>
      <c r="D366" s="14">
        <v>52</v>
      </c>
      <c r="E366" s="24">
        <v>13</v>
      </c>
    </row>
    <row r="367" spans="1:5" x14ac:dyDescent="0.25">
      <c r="A367" s="175"/>
      <c r="B367" s="13" t="s">
        <v>288</v>
      </c>
      <c r="C367" s="14">
        <v>1</v>
      </c>
      <c r="D367" s="14">
        <v>0</v>
      </c>
      <c r="E367" s="24">
        <v>0</v>
      </c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15</v>
      </c>
      <c r="D369" s="14">
        <v>20</v>
      </c>
      <c r="E369" s="24">
        <v>4</v>
      </c>
    </row>
    <row r="370" spans="1:5" x14ac:dyDescent="0.25">
      <c r="A370" s="175"/>
      <c r="B370" s="13" t="s">
        <v>291</v>
      </c>
      <c r="C370" s="14">
        <v>2</v>
      </c>
      <c r="D370" s="14">
        <v>1</v>
      </c>
      <c r="E370" s="24">
        <v>0</v>
      </c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65</v>
      </c>
      <c r="D376" s="14">
        <v>20</v>
      </c>
      <c r="E376" s="24">
        <v>0</v>
      </c>
    </row>
    <row r="377" spans="1:5" x14ac:dyDescent="0.25">
      <c r="A377" s="175"/>
      <c r="B377" s="13" t="s">
        <v>299</v>
      </c>
      <c r="C377" s="14">
        <v>5</v>
      </c>
      <c r="D377" s="14">
        <v>15</v>
      </c>
      <c r="E377" s="24">
        <v>0</v>
      </c>
    </row>
    <row r="378" spans="1:5" x14ac:dyDescent="0.25">
      <c r="A378" s="175"/>
      <c r="B378" s="13" t="s">
        <v>300</v>
      </c>
      <c r="C378" s="14">
        <v>4</v>
      </c>
      <c r="D378" s="14">
        <v>0</v>
      </c>
      <c r="E378" s="24">
        <v>0</v>
      </c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4">
        <v>1</v>
      </c>
      <c r="D381" s="14">
        <v>0</v>
      </c>
      <c r="E381" s="24">
        <v>0</v>
      </c>
    </row>
    <row r="382" spans="1:5" x14ac:dyDescent="0.25">
      <c r="A382" s="175"/>
      <c r="B382" s="13" t="s">
        <v>303</v>
      </c>
      <c r="C382" s="14">
        <v>100</v>
      </c>
      <c r="D382" s="14">
        <v>119</v>
      </c>
      <c r="E382" s="24">
        <v>0</v>
      </c>
    </row>
    <row r="383" spans="1:5" x14ac:dyDescent="0.25">
      <c r="A383" s="175"/>
      <c r="B383" s="13" t="s">
        <v>304</v>
      </c>
      <c r="C383" s="14">
        <v>79</v>
      </c>
      <c r="D383" s="14">
        <v>68</v>
      </c>
      <c r="E383" s="24">
        <v>12</v>
      </c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8"/>
      <c r="D387" s="18"/>
      <c r="E387" s="23"/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9</v>
      </c>
      <c r="D389" s="14">
        <v>10</v>
      </c>
      <c r="E389" s="24">
        <v>2</v>
      </c>
    </row>
    <row r="390" spans="1:5" x14ac:dyDescent="0.25">
      <c r="A390" s="175"/>
      <c r="B390" s="13" t="s">
        <v>247</v>
      </c>
      <c r="C390" s="14">
        <v>1</v>
      </c>
      <c r="D390" s="14">
        <v>4</v>
      </c>
      <c r="E390" s="24">
        <v>0</v>
      </c>
    </row>
    <row r="391" spans="1:5" x14ac:dyDescent="0.25">
      <c r="A391" s="175"/>
      <c r="B391" s="13" t="s">
        <v>248</v>
      </c>
      <c r="C391" s="14">
        <v>302</v>
      </c>
      <c r="D391" s="14">
        <v>258</v>
      </c>
      <c r="E391" s="24">
        <v>94</v>
      </c>
    </row>
    <row r="392" spans="1:5" x14ac:dyDescent="0.25">
      <c r="A392" s="175"/>
      <c r="B392" s="13" t="s">
        <v>249</v>
      </c>
      <c r="C392" s="14">
        <v>59</v>
      </c>
      <c r="D392" s="14">
        <v>70</v>
      </c>
      <c r="E392" s="24">
        <v>2</v>
      </c>
    </row>
    <row r="393" spans="1:5" x14ac:dyDescent="0.25">
      <c r="A393" s="175"/>
      <c r="B393" s="13" t="s">
        <v>250</v>
      </c>
      <c r="C393" s="14">
        <v>144</v>
      </c>
      <c r="D393" s="14">
        <v>153</v>
      </c>
      <c r="E393" s="24">
        <v>47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8"/>
      <c r="D395" s="18"/>
      <c r="E395" s="23"/>
    </row>
    <row r="396" spans="1:5" x14ac:dyDescent="0.25">
      <c r="A396" s="175"/>
      <c r="B396" s="13" t="s">
        <v>314</v>
      </c>
      <c r="C396" s="14">
        <v>35</v>
      </c>
      <c r="D396" s="14">
        <v>27</v>
      </c>
      <c r="E396" s="24">
        <v>22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4">
        <v>2</v>
      </c>
      <c r="D398" s="14">
        <v>2</v>
      </c>
      <c r="E398" s="24">
        <v>1</v>
      </c>
    </row>
    <row r="399" spans="1:5" x14ac:dyDescent="0.25">
      <c r="A399" s="175"/>
      <c r="B399" s="13" t="s">
        <v>260</v>
      </c>
      <c r="C399" s="18"/>
      <c r="D399" s="18"/>
      <c r="E399" s="23"/>
    </row>
    <row r="400" spans="1:5" x14ac:dyDescent="0.25">
      <c r="A400" s="175"/>
      <c r="B400" s="13" t="s">
        <v>261</v>
      </c>
      <c r="C400" s="14">
        <v>0</v>
      </c>
      <c r="D400" s="14">
        <v>2</v>
      </c>
      <c r="E400" s="24">
        <v>0</v>
      </c>
    </row>
    <row r="401" spans="1:5" x14ac:dyDescent="0.25">
      <c r="A401" s="175"/>
      <c r="B401" s="13" t="s">
        <v>316</v>
      </c>
      <c r="C401" s="14">
        <v>2100</v>
      </c>
      <c r="D401" s="14">
        <v>3160</v>
      </c>
      <c r="E401" s="24">
        <v>0</v>
      </c>
    </row>
    <row r="402" spans="1:5" x14ac:dyDescent="0.25">
      <c r="A402" s="175"/>
      <c r="B402" s="13" t="s">
        <v>317</v>
      </c>
      <c r="C402" s="14">
        <v>499</v>
      </c>
      <c r="D402" s="14">
        <v>434</v>
      </c>
      <c r="E402" s="24">
        <v>7</v>
      </c>
    </row>
    <row r="403" spans="1:5" x14ac:dyDescent="0.25">
      <c r="A403" s="175"/>
      <c r="B403" s="13" t="s">
        <v>318</v>
      </c>
      <c r="C403" s="14">
        <v>859</v>
      </c>
      <c r="D403" s="14">
        <v>957</v>
      </c>
      <c r="E403" s="24">
        <v>768</v>
      </c>
    </row>
    <row r="404" spans="1:5" x14ac:dyDescent="0.25">
      <c r="A404" s="175"/>
      <c r="B404" s="13" t="s">
        <v>265</v>
      </c>
      <c r="C404" s="14">
        <v>1</v>
      </c>
      <c r="D404" s="14">
        <v>0</v>
      </c>
      <c r="E404" s="24">
        <v>0</v>
      </c>
    </row>
    <row r="405" spans="1:5" x14ac:dyDescent="0.25">
      <c r="A405" s="175"/>
      <c r="B405" s="13" t="s">
        <v>319</v>
      </c>
      <c r="C405" s="18"/>
      <c r="D405" s="18"/>
      <c r="E405" s="23"/>
    </row>
    <row r="406" spans="1:5" x14ac:dyDescent="0.25">
      <c r="A406" s="175"/>
      <c r="B406" s="13" t="s">
        <v>320</v>
      </c>
      <c r="C406" s="14">
        <v>6</v>
      </c>
      <c r="D406" s="14">
        <v>7</v>
      </c>
      <c r="E406" s="24">
        <v>7</v>
      </c>
    </row>
    <row r="407" spans="1:5" x14ac:dyDescent="0.25">
      <c r="A407" s="175"/>
      <c r="B407" s="13" t="s">
        <v>321</v>
      </c>
      <c r="C407" s="14">
        <v>49</v>
      </c>
      <c r="D407" s="14">
        <v>49</v>
      </c>
      <c r="E407" s="24">
        <v>32</v>
      </c>
    </row>
    <row r="408" spans="1:5" x14ac:dyDescent="0.25">
      <c r="A408" s="175"/>
      <c r="B408" s="13" t="s">
        <v>270</v>
      </c>
      <c r="C408" s="14">
        <v>468</v>
      </c>
      <c r="D408" s="14">
        <v>643</v>
      </c>
      <c r="E408" s="24">
        <v>12</v>
      </c>
    </row>
    <row r="409" spans="1:5" x14ac:dyDescent="0.25">
      <c r="A409" s="176"/>
      <c r="B409" s="13" t="s">
        <v>322</v>
      </c>
      <c r="C409" s="14">
        <v>701</v>
      </c>
      <c r="D409" s="14">
        <v>2322</v>
      </c>
      <c r="E409" s="24">
        <v>85</v>
      </c>
    </row>
  </sheetData>
  <sheetProtection algorithmName="SHA-512" hashValue="IsfLgmXYbPiDzCg6dJNNAVWFMvaKUnjZ/azKiRz5IahtaRfdbNY6FroP9LhleRYuWKbTupUy9L4UXkrVR9eXZQ==" saltValue="TXeYQfUKe92u/kQQQtN+k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A0FB-4244-4020-A090-0D690DD8F754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0wZxFe8AE1sqaRcfRIvuI7XbU5eOCukmiFqBs+Ra/7zHS/oMThzlmUp6RqlqO62s68EwZephrBJgXXECQiXxVw==" saltValue="QowuFFZHHtt3fpc070rX5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283E-E38D-43BF-A0E3-619E36F65B26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LylwQ1NJB4u8FrtMNOLzE4wXQksQ+hnsPIi+6pRuNJ4+YmOn+ztqKOCQ37pEGJ7s789J7ybkPt8/DROl0gxhfA==" saltValue="4S0TY/nXwFUpM/R6myu36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0F22-0DBD-4249-9778-FF3C447C3C35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2</v>
      </c>
      <c r="N6" s="172">
        <f>DatosMedioAmbiente!C55</f>
        <v>4</v>
      </c>
      <c r="O6" s="172">
        <f>DatosMedioAmbiente!C57</f>
        <v>0</v>
      </c>
      <c r="P6" s="172">
        <f>DatosMedioAmbiente!C59</f>
        <v>3</v>
      </c>
      <c r="Q6" s="172">
        <f>DatosMedioAmbiente!C61</f>
        <v>3</v>
      </c>
      <c r="R6" s="172">
        <f>DatosMedioAmbiente!C63</f>
        <v>9</v>
      </c>
      <c r="S6" s="170"/>
      <c r="U6" s="173">
        <f>DatosMedioAmbiente!C54</f>
        <v>2</v>
      </c>
      <c r="V6" s="173">
        <f>DatosMedioAmbiente!C56</f>
        <v>2</v>
      </c>
      <c r="W6" s="173">
        <f>DatosMedioAmbiente!C58</f>
        <v>0</v>
      </c>
      <c r="X6" s="173">
        <f>DatosMedioAmbiente!C60</f>
        <v>2</v>
      </c>
      <c r="Y6" s="173">
        <f>DatosMedioAmbiente!C62</f>
        <v>0</v>
      </c>
      <c r="Z6" s="173">
        <f>DatosMedioAmbiente!C64</f>
        <v>2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dtTE8NAwOSe0pPQBT01yrziSympaFbdDCXfwYqKszWAtEvGSV4jrIpwqIlWuqAQnwndiv6F0DF4wkLx6V4Kzkg==" saltValue="uFJLMdBA3oobyzzO227jg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636B-F703-4355-BDDE-355BE7267162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1652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667</v>
      </c>
      <c r="AQ2" s="87" t="s">
        <v>677</v>
      </c>
      <c r="AU2" s="87" t="s">
        <v>671</v>
      </c>
      <c r="AV2" s="87" t="s">
        <v>667</v>
      </c>
      <c r="AW2" s="87" t="s">
        <v>1203</v>
      </c>
      <c r="AX2" s="87" t="s">
        <v>1203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980</v>
      </c>
      <c r="BE2" s="87" t="s">
        <v>1656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1620</v>
      </c>
      <c r="G3" s="87" t="s">
        <v>1620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1620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669</v>
      </c>
      <c r="AV3" s="87" t="s">
        <v>669</v>
      </c>
      <c r="AW3" s="87" t="s">
        <v>1204</v>
      </c>
      <c r="AX3" s="87" t="s">
        <v>1204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H3" s="87" t="s">
        <v>1163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1622</v>
      </c>
      <c r="G4" s="87" t="s">
        <v>995</v>
      </c>
      <c r="H4" s="87" t="s">
        <v>1620</v>
      </c>
      <c r="I4" s="87" t="s">
        <v>1620</v>
      </c>
      <c r="J4" s="87" t="s">
        <v>1620</v>
      </c>
      <c r="K4" s="87" t="s">
        <v>1622</v>
      </c>
      <c r="L4" s="87" t="s">
        <v>1620</v>
      </c>
      <c r="M4" s="87" t="s">
        <v>1624</v>
      </c>
      <c r="N4" s="87" t="s">
        <v>1624</v>
      </c>
      <c r="O4" s="87" t="s">
        <v>1620</v>
      </c>
      <c r="P4" s="87" t="s">
        <v>1667</v>
      </c>
      <c r="Q4" s="87" t="s">
        <v>1667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A4" s="87" t="s">
        <v>1152</v>
      </c>
      <c r="AB4" s="87" t="s">
        <v>1156</v>
      </c>
      <c r="AD4" s="87" t="s">
        <v>671</v>
      </c>
      <c r="AE4" s="87" t="s">
        <v>1205</v>
      </c>
      <c r="AF4" s="87" t="s">
        <v>1146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1206</v>
      </c>
      <c r="AX4" s="87" t="s">
        <v>1206</v>
      </c>
      <c r="AY4" s="87" t="s">
        <v>1024</v>
      </c>
      <c r="AZ4" s="87" t="s">
        <v>1030</v>
      </c>
      <c r="BA4" s="87" t="s">
        <v>1794</v>
      </c>
      <c r="BC4" s="87" t="s">
        <v>1005</v>
      </c>
      <c r="BD4" s="87" t="s">
        <v>981</v>
      </c>
      <c r="BE4" s="87" t="s">
        <v>1658</v>
      </c>
      <c r="BH4" s="87" t="s">
        <v>1164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995</v>
      </c>
      <c r="G5" s="87" t="s">
        <v>1633</v>
      </c>
      <c r="H5" s="87" t="s">
        <v>995</v>
      </c>
      <c r="I5" s="87" t="s">
        <v>1622</v>
      </c>
      <c r="J5" s="87" t="s">
        <v>1622</v>
      </c>
      <c r="K5" s="87" t="s">
        <v>1632</v>
      </c>
      <c r="L5" s="87" t="s">
        <v>1622</v>
      </c>
      <c r="M5" s="87" t="s">
        <v>995</v>
      </c>
      <c r="N5" s="87" t="s">
        <v>995</v>
      </c>
      <c r="O5" s="87" t="s">
        <v>1622</v>
      </c>
      <c r="P5" s="87" t="s">
        <v>1668</v>
      </c>
      <c r="Q5" s="87" t="s">
        <v>1670</v>
      </c>
      <c r="R5" s="87" t="s">
        <v>1062</v>
      </c>
      <c r="S5" s="87" t="s">
        <v>1667</v>
      </c>
      <c r="T5" s="87" t="s">
        <v>1668</v>
      </c>
      <c r="V5" s="87" t="s">
        <v>31</v>
      </c>
      <c r="AD5" s="87" t="s">
        <v>673</v>
      </c>
      <c r="AE5" s="87" t="s">
        <v>1206</v>
      </c>
      <c r="AF5" s="87" t="s">
        <v>1214</v>
      </c>
      <c r="AI5" s="87" t="s">
        <v>230</v>
      </c>
      <c r="AL5" s="87" t="s">
        <v>675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635</v>
      </c>
      <c r="AX5" s="87" t="s">
        <v>1207</v>
      </c>
      <c r="AY5" s="87" t="s">
        <v>1025</v>
      </c>
      <c r="AZ5" s="87" t="s">
        <v>1031</v>
      </c>
      <c r="BC5" s="87" t="s">
        <v>1006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995</v>
      </c>
      <c r="F6" s="87" t="s">
        <v>1203</v>
      </c>
      <c r="G6" s="87" t="s">
        <v>1634</v>
      </c>
      <c r="H6" s="87" t="s">
        <v>1631</v>
      </c>
      <c r="I6" s="87" t="s">
        <v>1626</v>
      </c>
      <c r="J6" s="87" t="s">
        <v>1626</v>
      </c>
      <c r="K6" s="87" t="s">
        <v>1642</v>
      </c>
      <c r="L6" s="87" t="s">
        <v>1624</v>
      </c>
      <c r="M6" s="87" t="s">
        <v>1636</v>
      </c>
      <c r="N6" s="87" t="s">
        <v>1635</v>
      </c>
      <c r="O6" s="87" t="s">
        <v>1626</v>
      </c>
      <c r="P6" s="87" t="s">
        <v>1670</v>
      </c>
      <c r="R6" s="87" t="s">
        <v>1063</v>
      </c>
      <c r="S6" s="87" t="s">
        <v>1668</v>
      </c>
      <c r="T6" s="87" t="s">
        <v>1669</v>
      </c>
      <c r="V6" s="87" t="s">
        <v>32</v>
      </c>
      <c r="AD6" s="87" t="s">
        <v>675</v>
      </c>
      <c r="AE6" s="87" t="s">
        <v>1207</v>
      </c>
      <c r="AI6" s="87" t="s">
        <v>231</v>
      </c>
      <c r="AL6" s="87" t="s">
        <v>677</v>
      </c>
      <c r="AM6" s="87" t="s">
        <v>675</v>
      </c>
      <c r="AN6" s="87" t="s">
        <v>675</v>
      </c>
      <c r="AO6" s="87" t="s">
        <v>675</v>
      </c>
      <c r="AV6" s="87" t="s">
        <v>675</v>
      </c>
      <c r="AW6" s="87" t="s">
        <v>1207</v>
      </c>
      <c r="AY6" s="87" t="s">
        <v>1026</v>
      </c>
      <c r="AZ6" s="87" t="s">
        <v>1026</v>
      </c>
      <c r="BC6" s="87" t="s">
        <v>1008</v>
      </c>
      <c r="BD6" s="87" t="s">
        <v>983</v>
      </c>
      <c r="BE6" s="87" t="s">
        <v>1659</v>
      </c>
    </row>
    <row r="7" spans="1:61" x14ac:dyDescent="0.2">
      <c r="C7" s="87" t="s">
        <v>1739</v>
      </c>
      <c r="D7" s="87" t="s">
        <v>1625</v>
      </c>
      <c r="E7" s="87" t="s">
        <v>1631</v>
      </c>
      <c r="F7" s="87" t="s">
        <v>1634</v>
      </c>
      <c r="G7" s="87" t="s">
        <v>1636</v>
      </c>
      <c r="H7" s="87" t="s">
        <v>1632</v>
      </c>
      <c r="I7" s="87" t="s">
        <v>995</v>
      </c>
      <c r="J7" s="87" t="s">
        <v>995</v>
      </c>
      <c r="L7" s="87" t="s">
        <v>1626</v>
      </c>
      <c r="N7" s="87" t="s">
        <v>1636</v>
      </c>
      <c r="O7" s="87" t="s">
        <v>995</v>
      </c>
      <c r="R7" s="87" t="s">
        <v>1064</v>
      </c>
      <c r="S7" s="87" t="s">
        <v>1670</v>
      </c>
      <c r="T7" s="87" t="s">
        <v>1670</v>
      </c>
      <c r="AD7" s="87" t="s">
        <v>677</v>
      </c>
      <c r="AI7" s="87" t="s">
        <v>233</v>
      </c>
      <c r="AL7" s="87" t="s">
        <v>679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997</v>
      </c>
      <c r="BD7" s="87" t="s">
        <v>984</v>
      </c>
      <c r="BE7" s="87" t="s">
        <v>1040</v>
      </c>
    </row>
    <row r="8" spans="1:61" x14ac:dyDescent="0.2">
      <c r="C8" s="87" t="s">
        <v>1740</v>
      </c>
      <c r="D8" s="87" t="s">
        <v>1626</v>
      </c>
      <c r="E8" s="87" t="s">
        <v>1632</v>
      </c>
      <c r="F8" s="87" t="s">
        <v>1635</v>
      </c>
      <c r="G8" s="87" t="s">
        <v>1638</v>
      </c>
      <c r="H8" s="87" t="s">
        <v>1633</v>
      </c>
      <c r="I8" s="87" t="s">
        <v>1632</v>
      </c>
      <c r="J8" s="87" t="s">
        <v>1632</v>
      </c>
      <c r="L8" s="87" t="s">
        <v>995</v>
      </c>
      <c r="N8" s="87" t="s">
        <v>1637</v>
      </c>
      <c r="O8" s="87" t="s">
        <v>1632</v>
      </c>
      <c r="R8" s="87" t="s">
        <v>1065</v>
      </c>
      <c r="AD8" s="87" t="s">
        <v>679</v>
      </c>
      <c r="AI8" s="87" t="s">
        <v>236</v>
      </c>
      <c r="AN8" s="87" t="s">
        <v>679</v>
      </c>
      <c r="BD8" s="87" t="s">
        <v>985</v>
      </c>
      <c r="BE8" s="87" t="s">
        <v>1661</v>
      </c>
    </row>
    <row r="9" spans="1:61" x14ac:dyDescent="0.2">
      <c r="C9" s="87" t="s">
        <v>216</v>
      </c>
      <c r="D9" s="87" t="s">
        <v>995</v>
      </c>
      <c r="E9" s="87" t="s">
        <v>1633</v>
      </c>
      <c r="F9" s="87" t="s">
        <v>1636</v>
      </c>
      <c r="G9" s="87" t="s">
        <v>110</v>
      </c>
      <c r="H9" s="87" t="s">
        <v>1634</v>
      </c>
      <c r="I9" s="87" t="s">
        <v>1633</v>
      </c>
      <c r="J9" s="87" t="s">
        <v>1633</v>
      </c>
      <c r="L9" s="87" t="s">
        <v>1633</v>
      </c>
      <c r="O9" s="87" t="s">
        <v>1633</v>
      </c>
      <c r="R9" s="87" t="s">
        <v>1066</v>
      </c>
      <c r="AI9" s="87" t="s">
        <v>237</v>
      </c>
      <c r="BD9" s="87" t="s">
        <v>538</v>
      </c>
    </row>
    <row r="10" spans="1:61" x14ac:dyDescent="0.2">
      <c r="C10" s="87" t="s">
        <v>1741</v>
      </c>
      <c r="D10" s="87" t="s">
        <v>1632</v>
      </c>
      <c r="E10" s="87" t="s">
        <v>1634</v>
      </c>
      <c r="F10" s="87" t="s">
        <v>1642</v>
      </c>
      <c r="H10" s="87" t="s">
        <v>1636</v>
      </c>
      <c r="I10" s="87" t="s">
        <v>1634</v>
      </c>
      <c r="J10" s="87" t="s">
        <v>1634</v>
      </c>
      <c r="L10" s="87" t="s">
        <v>1634</v>
      </c>
      <c r="O10" s="87" t="s">
        <v>1634</v>
      </c>
      <c r="R10" s="87" t="s">
        <v>1068</v>
      </c>
      <c r="AI10" s="87" t="s">
        <v>239</v>
      </c>
      <c r="BD10" s="87" t="s">
        <v>986</v>
      </c>
    </row>
    <row r="11" spans="1:61" x14ac:dyDescent="0.2">
      <c r="C11" s="87" t="s">
        <v>296</v>
      </c>
      <c r="D11" s="87" t="s">
        <v>1633</v>
      </c>
      <c r="E11" s="87" t="s">
        <v>1636</v>
      </c>
      <c r="F11" s="87" t="s">
        <v>110</v>
      </c>
      <c r="H11" s="87" t="s">
        <v>1638</v>
      </c>
      <c r="I11" s="87" t="s">
        <v>1636</v>
      </c>
      <c r="J11" s="87" t="s">
        <v>1636</v>
      </c>
      <c r="L11" s="87" t="s">
        <v>1636</v>
      </c>
      <c r="O11" s="87" t="s">
        <v>1636</v>
      </c>
      <c r="AI11" s="87" t="s">
        <v>110</v>
      </c>
      <c r="BD11" s="87" t="s">
        <v>988</v>
      </c>
    </row>
    <row r="12" spans="1:61" x14ac:dyDescent="0.2">
      <c r="C12" s="87" t="s">
        <v>1743</v>
      </c>
      <c r="D12" s="87" t="s">
        <v>1634</v>
      </c>
      <c r="E12" s="87" t="s">
        <v>1642</v>
      </c>
      <c r="H12" s="87" t="s">
        <v>110</v>
      </c>
      <c r="I12" s="87" t="s">
        <v>1638</v>
      </c>
      <c r="J12" s="87" t="s">
        <v>1638</v>
      </c>
      <c r="L12" s="87" t="s">
        <v>1638</v>
      </c>
      <c r="O12" s="87" t="s">
        <v>1638</v>
      </c>
      <c r="BD12" s="87" t="s">
        <v>989</v>
      </c>
    </row>
    <row r="13" spans="1:61" x14ac:dyDescent="0.2">
      <c r="D13" s="87" t="s">
        <v>1636</v>
      </c>
      <c r="I13" s="87" t="s">
        <v>1642</v>
      </c>
      <c r="J13" s="87" t="s">
        <v>110</v>
      </c>
      <c r="O13" s="87" t="s">
        <v>110</v>
      </c>
      <c r="BD13" s="87" t="s">
        <v>990</v>
      </c>
    </row>
    <row r="14" spans="1:61" x14ac:dyDescent="0.2">
      <c r="D14" s="87" t="s">
        <v>1638</v>
      </c>
      <c r="I14" s="87" t="s">
        <v>110</v>
      </c>
      <c r="BD14" s="87" t="s">
        <v>110</v>
      </c>
    </row>
    <row r="15" spans="1:61" x14ac:dyDescent="0.2">
      <c r="D15" s="87" t="s">
        <v>1642</v>
      </c>
      <c r="BD15" s="87" t="s">
        <v>992</v>
      </c>
    </row>
    <row r="16" spans="1:61" x14ac:dyDescent="0.2">
      <c r="D16" s="87" t="s">
        <v>110</v>
      </c>
      <c r="BD16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761A-8F6E-4474-9757-0C5FF7AA6FA3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1951</v>
      </c>
      <c r="D4" s="95">
        <f>SUM(DatosViolenciaGénero!D63:D69)</f>
        <v>795</v>
      </c>
    </row>
    <row r="5" spans="2:4" x14ac:dyDescent="0.2">
      <c r="B5" s="94" t="s">
        <v>1620</v>
      </c>
      <c r="C5" s="95">
        <f>SUM(DatosViolenciaGénero!C70:C73)</f>
        <v>191</v>
      </c>
      <c r="D5" s="95">
        <f>SUM(DatosViolenciaGénero!D70:D73)</f>
        <v>222</v>
      </c>
    </row>
    <row r="6" spans="2:4" ht="12.75" customHeight="1" x14ac:dyDescent="0.2">
      <c r="B6" s="94" t="s">
        <v>1666</v>
      </c>
      <c r="C6" s="95">
        <f>DatosViolenciaGénero!C74</f>
        <v>1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12</v>
      </c>
      <c r="D7" s="95">
        <f>SUM(DatosViolenciaGénero!D75:D77)</f>
        <v>8</v>
      </c>
    </row>
    <row r="8" spans="2:4" ht="12.75" customHeight="1" x14ac:dyDescent="0.2">
      <c r="B8" s="94" t="s">
        <v>1668</v>
      </c>
      <c r="C8" s="95">
        <f>DatosViolenciaGénero!C81</f>
        <v>25</v>
      </c>
      <c r="D8" s="95">
        <f>DatosViolenciaGénero!D81</f>
        <v>1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1</v>
      </c>
    </row>
    <row r="10" spans="2:4" ht="12.75" customHeight="1" x14ac:dyDescent="0.2">
      <c r="B10" s="94" t="s">
        <v>1670</v>
      </c>
      <c r="C10" s="95">
        <f>SUM(DatosViolenciaGénero!C79:C80)</f>
        <v>374</v>
      </c>
      <c r="D10" s="95">
        <f>SUM(DatosViolenciaGénero!D79:D80)</f>
        <v>279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49</v>
      </c>
    </row>
    <row r="16" spans="2:4" ht="13.5" thickBot="1" x14ac:dyDescent="0.25">
      <c r="B16" s="98" t="s">
        <v>1673</v>
      </c>
      <c r="C16" s="99">
        <f>DatosViolenciaGénero!C39</f>
        <v>446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5131-B2BA-4829-8407-4FC105260F0D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277</v>
      </c>
      <c r="D4" s="95">
        <f>SUM(DatosViolenciaDoméstica!D48:D54)</f>
        <v>203</v>
      </c>
    </row>
    <row r="5" spans="2:4" x14ac:dyDescent="0.2">
      <c r="B5" s="94" t="s">
        <v>1620</v>
      </c>
      <c r="C5" s="95">
        <f>SUM(DatosViolenciaDoméstica!C55:C58)</f>
        <v>2</v>
      </c>
      <c r="D5" s="95">
        <f>SUM(DatosViolenciaDoméstica!D55:D58)</f>
        <v>17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2</v>
      </c>
      <c r="D7" s="95">
        <f>SUM(DatosViolenciaDoméstica!D60:D62)</f>
        <v>6</v>
      </c>
    </row>
    <row r="8" spans="2:4" ht="12.75" customHeight="1" x14ac:dyDescent="0.2">
      <c r="B8" s="94" t="s">
        <v>1668</v>
      </c>
      <c r="C8" s="95">
        <f>DatosViolenciaDoméstica!C66</f>
        <v>1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16</v>
      </c>
      <c r="D10" s="95">
        <f>SUM(DatosViolenciaDoméstica!D64:D65)</f>
        <v>24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24</v>
      </c>
    </row>
    <row r="16" spans="2:4" ht="13.5" thickBot="1" x14ac:dyDescent="0.25">
      <c r="B16" s="98" t="s">
        <v>1673</v>
      </c>
      <c r="C16" s="99">
        <f>DatosViolenciaDoméstica!C34</f>
        <v>45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3287-53AF-4C10-BF4D-703EDA7D911E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266</v>
      </c>
    </row>
    <row r="5" spans="2:3" x14ac:dyDescent="0.2">
      <c r="B5" s="88" t="s">
        <v>1657</v>
      </c>
      <c r="C5" s="90">
        <f>DatosMenores!C70</f>
        <v>131</v>
      </c>
    </row>
    <row r="6" spans="2:3" x14ac:dyDescent="0.2">
      <c r="B6" s="88" t="s">
        <v>1658</v>
      </c>
      <c r="C6" s="90">
        <f>DatosMenores!C71</f>
        <v>1214</v>
      </c>
    </row>
    <row r="7" spans="2:3" ht="25.5" x14ac:dyDescent="0.2">
      <c r="B7" s="88" t="s">
        <v>1659</v>
      </c>
      <c r="C7" s="90">
        <f>DatosMenores!C74</f>
        <v>38</v>
      </c>
    </row>
    <row r="8" spans="2:3" ht="25.5" x14ac:dyDescent="0.2">
      <c r="B8" s="88" t="s">
        <v>1040</v>
      </c>
      <c r="C8" s="90">
        <f>DatosMenores!C75</f>
        <v>64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50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48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86C2-F042-4A79-BFB4-39DAE81B07B8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4419</v>
      </c>
      <c r="E11" s="73">
        <f>DatosDelitos!H5+DatosDelitos!H13-DatosDelitos!H17</f>
        <v>398</v>
      </c>
      <c r="F11" s="73">
        <f>DatosDelitos!I5+DatosDelitos!I13-DatosDelitos!I17</f>
        <v>528</v>
      </c>
      <c r="G11" s="73">
        <f>DatosDelitos!J5+DatosDelitos!J13-DatosDelitos!J17</f>
        <v>7</v>
      </c>
      <c r="H11" s="74">
        <f>DatosDelitos!K5+DatosDelitos!K13-DatosDelitos!K17</f>
        <v>9</v>
      </c>
      <c r="I11" s="74">
        <f>DatosDelitos!L5+DatosDelitos!L13-DatosDelitos!L17</f>
        <v>4</v>
      </c>
      <c r="J11" s="74">
        <f>DatosDelitos!M5+DatosDelitos!M13-DatosDelitos!M17</f>
        <v>3</v>
      </c>
      <c r="K11" s="74">
        <f>DatosDelitos!O5+DatosDelitos!O13-DatosDelitos!O17</f>
        <v>22</v>
      </c>
      <c r="L11" s="75">
        <f>DatosDelitos!P5+DatosDelitos!P13-DatosDelitos!P17</f>
        <v>609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1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4</v>
      </c>
      <c r="E13" s="77">
        <f>DatosDelitos!H20</f>
        <v>0</v>
      </c>
      <c r="F13" s="77">
        <f>DatosDelitos!I20</f>
        <v>1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1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1792</v>
      </c>
      <c r="E15" s="77">
        <f>DatosDelitos!H17+DatosDelitos!H44</f>
        <v>480</v>
      </c>
      <c r="F15" s="77">
        <f>DatosDelitos!I16+DatosDelitos!I44</f>
        <v>157</v>
      </c>
      <c r="G15" s="77">
        <f>DatosDelitos!J17+DatosDelitos!J44</f>
        <v>11</v>
      </c>
      <c r="H15" s="77">
        <f>DatosDelitos!K17+DatosDelitos!K44</f>
        <v>20</v>
      </c>
      <c r="I15" s="77">
        <f>DatosDelitos!L17+DatosDelitos!L44</f>
        <v>0</v>
      </c>
      <c r="J15" s="77">
        <f>DatosDelitos!M17+DatosDelitos!M44</f>
        <v>1</v>
      </c>
      <c r="K15" s="77">
        <f>DatosDelitos!O17+DatosDelitos!O44</f>
        <v>9</v>
      </c>
      <c r="L15" s="78">
        <f>DatosDelitos!P17+DatosDelitos!P44</f>
        <v>553</v>
      </c>
    </row>
    <row r="16" spans="2:13" ht="13.15" customHeight="1" x14ac:dyDescent="0.2">
      <c r="B16" s="216" t="s">
        <v>1620</v>
      </c>
      <c r="C16" s="216"/>
      <c r="D16" s="76">
        <f>DatosDelitos!C30</f>
        <v>1267</v>
      </c>
      <c r="E16" s="77">
        <f>DatosDelitos!H30</f>
        <v>139</v>
      </c>
      <c r="F16" s="77">
        <f>DatosDelitos!I30</f>
        <v>301</v>
      </c>
      <c r="G16" s="77">
        <f>DatosDelitos!J30</f>
        <v>0</v>
      </c>
      <c r="H16" s="77">
        <f>DatosDelitos!K30</f>
        <v>7</v>
      </c>
      <c r="I16" s="77">
        <f>DatosDelitos!L30</f>
        <v>1</v>
      </c>
      <c r="J16" s="77">
        <f>DatosDelitos!M30</f>
        <v>0</v>
      </c>
      <c r="K16" s="77">
        <f>DatosDelitos!O30</f>
        <v>6</v>
      </c>
      <c r="L16" s="78">
        <f>DatosDelitos!P30</f>
        <v>382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22</v>
      </c>
      <c r="E17" s="77">
        <f>DatosDelitos!H42-DatosDelitos!H44</f>
        <v>6</v>
      </c>
      <c r="F17" s="77">
        <f>DatosDelitos!I42-DatosDelitos!I44</f>
        <v>7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3</v>
      </c>
    </row>
    <row r="18" spans="2:12" ht="13.15" customHeight="1" x14ac:dyDescent="0.2">
      <c r="B18" s="216" t="s">
        <v>1622</v>
      </c>
      <c r="C18" s="216"/>
      <c r="D18" s="76">
        <f>DatosDelitos!C50</f>
        <v>415</v>
      </c>
      <c r="E18" s="77">
        <f>DatosDelitos!H50</f>
        <v>71</v>
      </c>
      <c r="F18" s="77">
        <f>DatosDelitos!I50</f>
        <v>52</v>
      </c>
      <c r="G18" s="77">
        <f>DatosDelitos!J50</f>
        <v>25</v>
      </c>
      <c r="H18" s="77">
        <f>DatosDelitos!K50</f>
        <v>21</v>
      </c>
      <c r="I18" s="77">
        <f>DatosDelitos!L50</f>
        <v>0</v>
      </c>
      <c r="J18" s="77">
        <f>DatosDelitos!M50</f>
        <v>0</v>
      </c>
      <c r="K18" s="77">
        <f>DatosDelitos!O50</f>
        <v>8</v>
      </c>
      <c r="L18" s="78">
        <f>DatosDelitos!P50</f>
        <v>78</v>
      </c>
    </row>
    <row r="19" spans="2:12" ht="13.15" customHeight="1" x14ac:dyDescent="0.2">
      <c r="B19" s="216" t="s">
        <v>1623</v>
      </c>
      <c r="C19" s="216"/>
      <c r="D19" s="76">
        <f>DatosDelitos!C72</f>
        <v>4</v>
      </c>
      <c r="E19" s="77">
        <f>DatosDelitos!H72</f>
        <v>0</v>
      </c>
      <c r="F19" s="77">
        <f>DatosDelitos!I72</f>
        <v>1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4</v>
      </c>
    </row>
    <row r="20" spans="2:12" ht="27" customHeight="1" x14ac:dyDescent="0.2">
      <c r="B20" s="216" t="s">
        <v>1624</v>
      </c>
      <c r="C20" s="216"/>
      <c r="D20" s="76">
        <f>DatosDelitos!C74</f>
        <v>115</v>
      </c>
      <c r="E20" s="77">
        <f>DatosDelitos!H74</f>
        <v>17</v>
      </c>
      <c r="F20" s="77">
        <f>DatosDelitos!I74</f>
        <v>23</v>
      </c>
      <c r="G20" s="77">
        <f>DatosDelitos!J74</f>
        <v>0</v>
      </c>
      <c r="H20" s="77">
        <f>DatosDelitos!K74</f>
        <v>1</v>
      </c>
      <c r="I20" s="77">
        <f>DatosDelitos!L74</f>
        <v>8</v>
      </c>
      <c r="J20" s="77">
        <f>DatosDelitos!M74</f>
        <v>4</v>
      </c>
      <c r="K20" s="77">
        <f>DatosDelitos!O74</f>
        <v>0</v>
      </c>
      <c r="L20" s="78">
        <f>DatosDelitos!P74</f>
        <v>22</v>
      </c>
    </row>
    <row r="21" spans="2:12" ht="13.15" customHeight="1" x14ac:dyDescent="0.2">
      <c r="B21" s="217" t="s">
        <v>1625</v>
      </c>
      <c r="C21" s="217"/>
      <c r="D21" s="76">
        <f>DatosDelitos!C82</f>
        <v>164</v>
      </c>
      <c r="E21" s="77">
        <f>DatosDelitos!H82</f>
        <v>8</v>
      </c>
      <c r="F21" s="77">
        <f>DatosDelitos!I82</f>
        <v>4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14</v>
      </c>
    </row>
    <row r="22" spans="2:12" ht="13.15" customHeight="1" x14ac:dyDescent="0.2">
      <c r="B22" s="216" t="s">
        <v>1626</v>
      </c>
      <c r="C22" s="216"/>
      <c r="D22" s="76">
        <f>DatosDelitos!C85</f>
        <v>276</v>
      </c>
      <c r="E22" s="77">
        <f>DatosDelitos!H85</f>
        <v>147</v>
      </c>
      <c r="F22" s="77">
        <f>DatosDelitos!I85</f>
        <v>88</v>
      </c>
      <c r="G22" s="77">
        <f>DatosDelitos!J85</f>
        <v>0</v>
      </c>
      <c r="H22" s="77">
        <f>DatosDelitos!K85</f>
        <v>1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76</v>
      </c>
    </row>
    <row r="23" spans="2:12" ht="13.15" customHeight="1" x14ac:dyDescent="0.2">
      <c r="B23" s="216" t="s">
        <v>995</v>
      </c>
      <c r="C23" s="216"/>
      <c r="D23" s="76">
        <f>DatosDelitos!C97</f>
        <v>5919</v>
      </c>
      <c r="E23" s="77">
        <f>DatosDelitos!H97</f>
        <v>1473</v>
      </c>
      <c r="F23" s="77">
        <f>DatosDelitos!I97</f>
        <v>1402</v>
      </c>
      <c r="G23" s="77">
        <f>DatosDelitos!J97</f>
        <v>0</v>
      </c>
      <c r="H23" s="77">
        <f>DatosDelitos!K97</f>
        <v>3</v>
      </c>
      <c r="I23" s="77">
        <f>DatosDelitos!L97</f>
        <v>2</v>
      </c>
      <c r="J23" s="77">
        <f>DatosDelitos!M97</f>
        <v>5</v>
      </c>
      <c r="K23" s="77">
        <f>DatosDelitos!O97</f>
        <v>73</v>
      </c>
      <c r="L23" s="78">
        <f>DatosDelitos!P97</f>
        <v>1017</v>
      </c>
    </row>
    <row r="24" spans="2:12" ht="27" customHeight="1" x14ac:dyDescent="0.2">
      <c r="B24" s="216" t="s">
        <v>1627</v>
      </c>
      <c r="C24" s="216"/>
      <c r="D24" s="76">
        <f>DatosDelitos!C131</f>
        <v>14</v>
      </c>
      <c r="E24" s="77">
        <f>DatosDelitos!H131</f>
        <v>6</v>
      </c>
      <c r="F24" s="77">
        <f>DatosDelitos!I131</f>
        <v>2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7</v>
      </c>
    </row>
    <row r="25" spans="2:12" ht="13.15" customHeight="1" x14ac:dyDescent="0.2">
      <c r="B25" s="216" t="s">
        <v>1628</v>
      </c>
      <c r="C25" s="216"/>
      <c r="D25" s="76">
        <f>DatosDelitos!C137</f>
        <v>77</v>
      </c>
      <c r="E25" s="77">
        <f>DatosDelitos!H137</f>
        <v>20</v>
      </c>
      <c r="F25" s="77">
        <f>DatosDelitos!I137</f>
        <v>15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8</v>
      </c>
    </row>
    <row r="26" spans="2:12" ht="13.15" customHeight="1" x14ac:dyDescent="0.2">
      <c r="B26" s="217" t="s">
        <v>1629</v>
      </c>
      <c r="C26" s="217"/>
      <c r="D26" s="76">
        <f>DatosDelitos!C144</f>
        <v>0</v>
      </c>
      <c r="E26" s="77">
        <f>DatosDelitos!H144</f>
        <v>1</v>
      </c>
      <c r="F26" s="77">
        <f>DatosDelitos!I144</f>
        <v>1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5</v>
      </c>
    </row>
    <row r="27" spans="2:12" ht="38.25" customHeight="1" x14ac:dyDescent="0.2">
      <c r="B27" s="216" t="s">
        <v>1630</v>
      </c>
      <c r="C27" s="216"/>
      <c r="D27" s="76">
        <f>DatosDelitos!C147</f>
        <v>60</v>
      </c>
      <c r="E27" s="77">
        <f>DatosDelitos!H147</f>
        <v>19</v>
      </c>
      <c r="F27" s="77">
        <f>DatosDelitos!I147</f>
        <v>17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18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63</v>
      </c>
      <c r="E28" s="77">
        <f>DatosDelitos!H156+SUM(DatosDelitos!H167:H172)</f>
        <v>33</v>
      </c>
      <c r="F28" s="77">
        <f>DatosDelitos!I156+SUM(DatosDelitos!I167:I172)</f>
        <v>12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</v>
      </c>
      <c r="L28" s="77">
        <f>DatosDelitos!P156+SUM(DatosDelitos!P167:Q172)</f>
        <v>14</v>
      </c>
    </row>
    <row r="29" spans="2:12" ht="13.15" customHeight="1" x14ac:dyDescent="0.2">
      <c r="B29" s="216" t="s">
        <v>1632</v>
      </c>
      <c r="C29" s="216"/>
      <c r="D29" s="76">
        <f>SUM(DatosDelitos!C173:C177)</f>
        <v>210</v>
      </c>
      <c r="E29" s="77">
        <f>SUM(DatosDelitos!H173:H177)</f>
        <v>112</v>
      </c>
      <c r="F29" s="77">
        <f>SUM(DatosDelitos!I173:I177)</f>
        <v>93</v>
      </c>
      <c r="G29" s="77">
        <f>SUM(DatosDelitos!J173:J177)</f>
        <v>1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58</v>
      </c>
      <c r="L29" s="77">
        <f>SUM(DatosDelitos!P173:P177)</f>
        <v>84</v>
      </c>
    </row>
    <row r="30" spans="2:12" ht="13.15" customHeight="1" x14ac:dyDescent="0.2">
      <c r="B30" s="216" t="s">
        <v>1633</v>
      </c>
      <c r="C30" s="216"/>
      <c r="D30" s="76">
        <f>DatosDelitos!C178</f>
        <v>825</v>
      </c>
      <c r="E30" s="77">
        <f>DatosDelitos!H178</f>
        <v>500</v>
      </c>
      <c r="F30" s="77">
        <f>DatosDelitos!I178</f>
        <v>453</v>
      </c>
      <c r="G30" s="77">
        <f>DatosDelitos!J178</f>
        <v>0</v>
      </c>
      <c r="H30" s="77">
        <f>DatosDelitos!K178</f>
        <v>1</v>
      </c>
      <c r="I30" s="77">
        <f>DatosDelitos!L178</f>
        <v>0</v>
      </c>
      <c r="J30" s="77">
        <f>DatosDelitos!M178</f>
        <v>0</v>
      </c>
      <c r="K30" s="77">
        <f>DatosDelitos!O178</f>
        <v>1</v>
      </c>
      <c r="L30" s="77">
        <f>DatosDelitos!P178</f>
        <v>2363</v>
      </c>
    </row>
    <row r="31" spans="2:12" ht="13.15" customHeight="1" x14ac:dyDescent="0.2">
      <c r="B31" s="216" t="s">
        <v>1634</v>
      </c>
      <c r="C31" s="216"/>
      <c r="D31" s="76">
        <f>DatosDelitos!C186</f>
        <v>462</v>
      </c>
      <c r="E31" s="77">
        <f>DatosDelitos!H186</f>
        <v>75</v>
      </c>
      <c r="F31" s="77">
        <f>DatosDelitos!I186</f>
        <v>75</v>
      </c>
      <c r="G31" s="77">
        <f>DatosDelitos!J186</f>
        <v>0</v>
      </c>
      <c r="H31" s="77">
        <f>DatosDelitos!K186</f>
        <v>2</v>
      </c>
      <c r="I31" s="77">
        <f>DatosDelitos!L186</f>
        <v>0</v>
      </c>
      <c r="J31" s="77">
        <f>DatosDelitos!M186</f>
        <v>0</v>
      </c>
      <c r="K31" s="77">
        <f>DatosDelitos!O186</f>
        <v>2</v>
      </c>
      <c r="L31" s="77">
        <f>DatosDelitos!P186</f>
        <v>80</v>
      </c>
    </row>
    <row r="32" spans="2:12" ht="13.15" customHeight="1" x14ac:dyDescent="0.2">
      <c r="B32" s="216" t="s">
        <v>1635</v>
      </c>
      <c r="C32" s="216"/>
      <c r="D32" s="76">
        <f>DatosDelitos!C201</f>
        <v>26</v>
      </c>
      <c r="E32" s="77">
        <f>DatosDelitos!H201</f>
        <v>10</v>
      </c>
      <c r="F32" s="77">
        <f>DatosDelitos!I201</f>
        <v>10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4</v>
      </c>
      <c r="K32" s="77">
        <f>DatosDelitos!O201</f>
        <v>0</v>
      </c>
      <c r="L32" s="77">
        <f>DatosDelitos!P201</f>
        <v>37</v>
      </c>
    </row>
    <row r="33" spans="2:13" ht="13.15" customHeight="1" x14ac:dyDescent="0.2">
      <c r="B33" s="216" t="s">
        <v>1636</v>
      </c>
      <c r="C33" s="216"/>
      <c r="D33" s="76">
        <f>DatosDelitos!C223</f>
        <v>987</v>
      </c>
      <c r="E33" s="77">
        <f>DatosDelitos!H223</f>
        <v>446</v>
      </c>
      <c r="F33" s="77">
        <f>DatosDelitos!I223</f>
        <v>310</v>
      </c>
      <c r="G33" s="77">
        <f>DatosDelitos!J223</f>
        <v>0</v>
      </c>
      <c r="H33" s="77">
        <f>DatosDelitos!K223</f>
        <v>1</v>
      </c>
      <c r="I33" s="77">
        <f>DatosDelitos!L223</f>
        <v>1</v>
      </c>
      <c r="J33" s="77">
        <f>DatosDelitos!M223</f>
        <v>3</v>
      </c>
      <c r="K33" s="77">
        <f>DatosDelitos!O223</f>
        <v>31</v>
      </c>
      <c r="L33" s="77">
        <f>DatosDelitos!P223</f>
        <v>396</v>
      </c>
    </row>
    <row r="34" spans="2:13" ht="13.15" customHeight="1" x14ac:dyDescent="0.2">
      <c r="B34" s="216" t="s">
        <v>1637</v>
      </c>
      <c r="C34" s="216"/>
      <c r="D34" s="76">
        <f>DatosDelitos!C244</f>
        <v>10</v>
      </c>
      <c r="E34" s="77">
        <f>DatosDelitos!H244</f>
        <v>0</v>
      </c>
      <c r="F34" s="77">
        <f>DatosDelitos!I244</f>
        <v>6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1</v>
      </c>
      <c r="K34" s="77">
        <f>DatosDelitos!O244</f>
        <v>0</v>
      </c>
      <c r="L34" s="77">
        <f>DatosDelitos!P244</f>
        <v>2</v>
      </c>
    </row>
    <row r="35" spans="2:13" ht="13.15" customHeight="1" x14ac:dyDescent="0.2">
      <c r="B35" s="216" t="s">
        <v>1638</v>
      </c>
      <c r="C35" s="216"/>
      <c r="D35" s="76">
        <f>DatosDelitos!C271</f>
        <v>287</v>
      </c>
      <c r="E35" s="77">
        <f>DatosDelitos!H271</f>
        <v>208</v>
      </c>
      <c r="F35" s="77">
        <f>DatosDelitos!I271</f>
        <v>211</v>
      </c>
      <c r="G35" s="77">
        <f>DatosDelitos!J271</f>
        <v>0</v>
      </c>
      <c r="H35" s="77">
        <f>DatosDelitos!K271</f>
        <v>2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248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1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5</v>
      </c>
      <c r="E38" s="77">
        <f>DatosDelitos!H312+DatosDelitos!H318+DatosDelitos!H320</f>
        <v>1</v>
      </c>
      <c r="F38" s="77">
        <f>DatosDelitos!I312+DatosDelitos!I318+DatosDelitos!I320</f>
        <v>1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5</v>
      </c>
    </row>
    <row r="39" spans="2:13" ht="13.15" customHeight="1" x14ac:dyDescent="0.2">
      <c r="B39" s="216" t="s">
        <v>1642</v>
      </c>
      <c r="C39" s="216"/>
      <c r="D39" s="76">
        <f>DatosDelitos!C323</f>
        <v>5555</v>
      </c>
      <c r="E39" s="77">
        <f>DatosDelitos!H323</f>
        <v>69</v>
      </c>
      <c r="F39" s="77">
        <f>DatosDelitos!I323</f>
        <v>0</v>
      </c>
      <c r="G39" s="77">
        <f>DatosDelitos!J323</f>
        <v>1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2</v>
      </c>
      <c r="L39" s="77">
        <f>DatosDelitos!P323</f>
        <v>13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22980</v>
      </c>
      <c r="E43" s="79">
        <f t="shared" ref="E43:L43" si="0">SUM(E11:E42)</f>
        <v>4239</v>
      </c>
      <c r="F43" s="79">
        <f t="shared" si="0"/>
        <v>3771</v>
      </c>
      <c r="G43" s="79">
        <f t="shared" si="0"/>
        <v>45</v>
      </c>
      <c r="H43" s="79">
        <f t="shared" si="0"/>
        <v>68</v>
      </c>
      <c r="I43" s="79">
        <f t="shared" si="0"/>
        <v>16</v>
      </c>
      <c r="J43" s="79">
        <f t="shared" si="0"/>
        <v>21</v>
      </c>
      <c r="K43" s="79">
        <f t="shared" si="0"/>
        <v>213</v>
      </c>
      <c r="L43" s="79">
        <f t="shared" si="0"/>
        <v>6038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18</v>
      </c>
      <c r="E50" s="82">
        <f>DatosDelitos!G13-DatosDelitos!G17</f>
        <v>53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874</v>
      </c>
      <c r="E54" s="82">
        <f>DatosDelitos!G17+DatosDelitos!G44</f>
        <v>294</v>
      </c>
    </row>
    <row r="55" spans="2:5" ht="13.15" customHeight="1" x14ac:dyDescent="0.25">
      <c r="B55" s="218" t="s">
        <v>1620</v>
      </c>
      <c r="C55" s="218"/>
      <c r="D55" s="82">
        <f>DatosDelitos!F30</f>
        <v>135</v>
      </c>
      <c r="E55" s="82">
        <f>DatosDelitos!G30</f>
        <v>185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3</v>
      </c>
      <c r="E56" s="82">
        <f>DatosDelitos!G42-DatosDelitos!G44</f>
        <v>1</v>
      </c>
    </row>
    <row r="57" spans="2:5" ht="13.15" customHeight="1" x14ac:dyDescent="0.25">
      <c r="B57" s="218" t="s">
        <v>1622</v>
      </c>
      <c r="C57" s="218"/>
      <c r="D57" s="82">
        <f>DatosDelitos!F50</f>
        <v>1</v>
      </c>
      <c r="E57" s="82">
        <f>DatosDelitos!G50</f>
        <v>1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1</v>
      </c>
    </row>
    <row r="59" spans="2:5" ht="27" customHeight="1" x14ac:dyDescent="0.25">
      <c r="B59" s="218" t="s">
        <v>1648</v>
      </c>
      <c r="C59" s="218"/>
      <c r="D59" s="82">
        <f>DatosDelitos!F74</f>
        <v>1</v>
      </c>
      <c r="E59" s="82">
        <f>DatosDelitos!G74</f>
        <v>6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3</v>
      </c>
    </row>
    <row r="61" spans="2:5" ht="13.15" customHeight="1" x14ac:dyDescent="0.25">
      <c r="B61" s="218" t="s">
        <v>1626</v>
      </c>
      <c r="C61" s="218"/>
      <c r="D61" s="82">
        <f>DatosDelitos!F85</f>
        <v>2</v>
      </c>
      <c r="E61" s="82">
        <f>DatosDelitos!G85</f>
        <v>2</v>
      </c>
    </row>
    <row r="62" spans="2:5" ht="13.15" customHeight="1" x14ac:dyDescent="0.25">
      <c r="B62" s="218" t="s">
        <v>995</v>
      </c>
      <c r="C62" s="218"/>
      <c r="D62" s="82">
        <f>DatosDelitos!F97</f>
        <v>63</v>
      </c>
      <c r="E62" s="82">
        <f>DatosDelitos!G97</f>
        <v>71</v>
      </c>
    </row>
    <row r="63" spans="2:5" ht="27" customHeight="1" x14ac:dyDescent="0.25">
      <c r="B63" s="218" t="s">
        <v>1649</v>
      </c>
      <c r="C63" s="218"/>
      <c r="D63" s="82">
        <f>DatosDelitos!F131</f>
        <v>1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1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3</v>
      </c>
      <c r="E67" s="82">
        <f>DatosDelitos!G156+SUM(DatosDelitos!G167:H172)</f>
        <v>24</v>
      </c>
    </row>
    <row r="68" spans="2:5" ht="13.15" customHeight="1" x14ac:dyDescent="0.25">
      <c r="B68" s="218" t="s">
        <v>1632</v>
      </c>
      <c r="C68" s="218"/>
      <c r="D68" s="82">
        <f>SUM(DatosDelitos!F173:G177)</f>
        <v>2</v>
      </c>
      <c r="E68" s="82">
        <f>SUM(DatosDelitos!G173:H177)</f>
        <v>112</v>
      </c>
    </row>
    <row r="69" spans="2:5" ht="13.15" customHeight="1" x14ac:dyDescent="0.25">
      <c r="B69" s="218" t="s">
        <v>1633</v>
      </c>
      <c r="C69" s="218"/>
      <c r="D69" s="82">
        <f>DatosDelitos!F178</f>
        <v>2099</v>
      </c>
      <c r="E69" s="82">
        <f>DatosDelitos!G178</f>
        <v>1923</v>
      </c>
    </row>
    <row r="70" spans="2:5" ht="13.15" customHeight="1" x14ac:dyDescent="0.25">
      <c r="B70" s="218" t="s">
        <v>1634</v>
      </c>
      <c r="C70" s="218"/>
      <c r="D70" s="82">
        <f>DatosDelitos!F186</f>
        <v>55</v>
      </c>
      <c r="E70" s="82">
        <f>DatosDelitos!G186</f>
        <v>24</v>
      </c>
    </row>
    <row r="71" spans="2:5" ht="13.15" customHeight="1" x14ac:dyDescent="0.25">
      <c r="B71" s="218" t="s">
        <v>1635</v>
      </c>
      <c r="C71" s="218"/>
      <c r="D71" s="82">
        <f>DatosDelitos!F201</f>
        <v>3</v>
      </c>
      <c r="E71" s="82">
        <f>DatosDelitos!G201</f>
        <v>7</v>
      </c>
    </row>
    <row r="72" spans="2:5" ht="13.15" customHeight="1" x14ac:dyDescent="0.25">
      <c r="B72" s="218" t="s">
        <v>1636</v>
      </c>
      <c r="C72" s="218"/>
      <c r="D72" s="82">
        <f>DatosDelitos!F223</f>
        <v>232</v>
      </c>
      <c r="E72" s="82">
        <f>DatosDelitos!G223</f>
        <v>166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56</v>
      </c>
      <c r="E74" s="82">
        <f>DatosDelitos!G271</f>
        <v>43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21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3570</v>
      </c>
      <c r="E82" s="82">
        <f>SUM(E49:E81)</f>
        <v>2917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6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12</v>
      </c>
    </row>
    <row r="92" spans="2:13" ht="13.15" customHeight="1" x14ac:dyDescent="0.25">
      <c r="B92" s="218" t="s">
        <v>1620</v>
      </c>
      <c r="C92" s="218"/>
      <c r="D92" s="82">
        <f>DatosDelitos!N30</f>
        <v>17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1</v>
      </c>
    </row>
    <row r="94" spans="2:13" ht="13.15" customHeight="1" x14ac:dyDescent="0.25">
      <c r="B94" s="218" t="s">
        <v>1622</v>
      </c>
      <c r="C94" s="218"/>
      <c r="D94" s="82">
        <f>DatosDelitos!N50</f>
        <v>19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1</v>
      </c>
    </row>
    <row r="97" spans="2:4" ht="13.15" customHeight="1" x14ac:dyDescent="0.25">
      <c r="B97" s="218" t="s">
        <v>1625</v>
      </c>
      <c r="C97" s="218"/>
      <c r="D97" s="82">
        <f>DatosDelitos!N82</f>
        <v>1</v>
      </c>
    </row>
    <row r="98" spans="2:4" ht="13.15" customHeight="1" x14ac:dyDescent="0.25">
      <c r="B98" s="218" t="s">
        <v>1626</v>
      </c>
      <c r="C98" s="218"/>
      <c r="D98" s="82">
        <f>DatosDelitos!N85</f>
        <v>7</v>
      </c>
    </row>
    <row r="99" spans="2:4" ht="13.15" customHeight="1" x14ac:dyDescent="0.25">
      <c r="B99" s="218" t="s">
        <v>995</v>
      </c>
      <c r="C99" s="218"/>
      <c r="D99" s="82">
        <f>DatosDelitos!N97</f>
        <v>61</v>
      </c>
    </row>
    <row r="100" spans="2:4" ht="27" customHeight="1" x14ac:dyDescent="0.25">
      <c r="B100" s="218" t="s">
        <v>1649</v>
      </c>
      <c r="C100" s="218"/>
      <c r="D100" s="82">
        <f>DatosDelitos!N131</f>
        <v>8</v>
      </c>
    </row>
    <row r="101" spans="2:4" ht="13.15" customHeight="1" x14ac:dyDescent="0.25">
      <c r="B101" s="218" t="s">
        <v>1628</v>
      </c>
      <c r="C101" s="218"/>
      <c r="D101" s="82">
        <f>DatosDelitos!N137</f>
        <v>1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10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1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21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2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0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5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19</v>
      </c>
    </row>
    <row r="111" spans="2:4" ht="13.15" customHeight="1" x14ac:dyDescent="0.25">
      <c r="B111" s="218" t="s">
        <v>1635</v>
      </c>
      <c r="C111" s="218"/>
      <c r="D111" s="82">
        <f>DatosDelitos!N201</f>
        <v>44</v>
      </c>
    </row>
    <row r="112" spans="2:4" ht="13.15" customHeight="1" x14ac:dyDescent="0.25">
      <c r="B112" s="218" t="s">
        <v>1636</v>
      </c>
      <c r="C112" s="218"/>
      <c r="D112" s="82">
        <f>DatosDelitos!N223</f>
        <v>18</v>
      </c>
    </row>
    <row r="113" spans="2:4" ht="13.15" customHeight="1" x14ac:dyDescent="0.25">
      <c r="B113" s="218" t="s">
        <v>1637</v>
      </c>
      <c r="C113" s="218"/>
      <c r="D113" s="82">
        <f>DatosDelitos!N244</f>
        <v>3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1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68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326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51</v>
      </c>
      <c r="D5" s="27">
        <v>76</v>
      </c>
      <c r="E5" s="28">
        <v>-0.32894736842105299</v>
      </c>
      <c r="F5" s="27">
        <v>0</v>
      </c>
      <c r="G5" s="27">
        <v>0</v>
      </c>
      <c r="H5" s="27">
        <v>11</v>
      </c>
      <c r="I5" s="27">
        <v>12</v>
      </c>
      <c r="J5" s="27">
        <v>2</v>
      </c>
      <c r="K5" s="27">
        <v>5</v>
      </c>
      <c r="L5" s="27">
        <v>3</v>
      </c>
      <c r="M5" s="27">
        <v>3</v>
      </c>
      <c r="N5" s="27">
        <v>1</v>
      </c>
      <c r="O5" s="27">
        <v>10</v>
      </c>
      <c r="P5" s="29">
        <v>19</v>
      </c>
    </row>
    <row r="6" spans="1:16" x14ac:dyDescent="0.25">
      <c r="A6" s="30" t="s">
        <v>340</v>
      </c>
      <c r="B6" s="30" t="s">
        <v>341</v>
      </c>
      <c r="C6" s="14">
        <v>27</v>
      </c>
      <c r="D6" s="14">
        <v>41</v>
      </c>
      <c r="E6" s="31">
        <v>-0.34146341463414598</v>
      </c>
      <c r="F6" s="14">
        <v>0</v>
      </c>
      <c r="G6" s="14">
        <v>0</v>
      </c>
      <c r="H6" s="14">
        <v>2</v>
      </c>
      <c r="I6" s="14">
        <v>0</v>
      </c>
      <c r="J6" s="14">
        <v>2</v>
      </c>
      <c r="K6" s="14">
        <v>4</v>
      </c>
      <c r="L6" s="14">
        <v>2</v>
      </c>
      <c r="M6" s="14">
        <v>3</v>
      </c>
      <c r="N6" s="14">
        <v>1</v>
      </c>
      <c r="O6" s="14">
        <v>6</v>
      </c>
      <c r="P6" s="24">
        <v>9</v>
      </c>
    </row>
    <row r="7" spans="1:16" x14ac:dyDescent="0.25">
      <c r="A7" s="30" t="s">
        <v>342</v>
      </c>
      <c r="B7" s="30" t="s">
        <v>343</v>
      </c>
      <c r="C7" s="14">
        <v>3</v>
      </c>
      <c r="D7" s="14">
        <v>17</v>
      </c>
      <c r="E7" s="31">
        <v>-0.82352941176470595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0</v>
      </c>
      <c r="N7" s="14">
        <v>0</v>
      </c>
      <c r="O7" s="14">
        <v>4</v>
      </c>
      <c r="P7" s="24">
        <v>2</v>
      </c>
    </row>
    <row r="8" spans="1:16" x14ac:dyDescent="0.25">
      <c r="A8" s="30" t="s">
        <v>344</v>
      </c>
      <c r="B8" s="30" t="s">
        <v>345</v>
      </c>
      <c r="C8" s="14">
        <v>18</v>
      </c>
      <c r="D8" s="14">
        <v>16</v>
      </c>
      <c r="E8" s="31">
        <v>0.125</v>
      </c>
      <c r="F8" s="14">
        <v>0</v>
      </c>
      <c r="G8" s="14">
        <v>0</v>
      </c>
      <c r="H8" s="14">
        <v>9</v>
      </c>
      <c r="I8" s="14">
        <v>12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8</v>
      </c>
    </row>
    <row r="9" spans="1:16" x14ac:dyDescent="0.25">
      <c r="A9" s="30" t="s">
        <v>346</v>
      </c>
      <c r="B9" s="30" t="s">
        <v>347</v>
      </c>
      <c r="C9" s="14">
        <v>3</v>
      </c>
      <c r="D9" s="14">
        <v>2</v>
      </c>
      <c r="E9" s="31">
        <v>0.5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5670</v>
      </c>
      <c r="D13" s="27">
        <v>5275</v>
      </c>
      <c r="E13" s="28">
        <v>7.4881516587677693E-2</v>
      </c>
      <c r="F13" s="27">
        <v>747</v>
      </c>
      <c r="G13" s="27">
        <v>309</v>
      </c>
      <c r="H13" s="27">
        <v>752</v>
      </c>
      <c r="I13" s="27">
        <v>766</v>
      </c>
      <c r="J13" s="27">
        <v>15</v>
      </c>
      <c r="K13" s="27">
        <v>19</v>
      </c>
      <c r="L13" s="27">
        <v>1</v>
      </c>
      <c r="M13" s="27">
        <v>1</v>
      </c>
      <c r="N13" s="27">
        <v>8</v>
      </c>
      <c r="O13" s="27">
        <v>21</v>
      </c>
      <c r="P13" s="29">
        <v>1049</v>
      </c>
    </row>
    <row r="14" spans="1:16" x14ac:dyDescent="0.25">
      <c r="A14" s="30" t="s">
        <v>353</v>
      </c>
      <c r="B14" s="30" t="s">
        <v>354</v>
      </c>
      <c r="C14" s="14">
        <v>2746</v>
      </c>
      <c r="D14" s="14">
        <v>2700</v>
      </c>
      <c r="E14" s="31">
        <v>1.7037037037037E-2</v>
      </c>
      <c r="F14" s="14">
        <v>13</v>
      </c>
      <c r="G14" s="14">
        <v>36</v>
      </c>
      <c r="H14" s="14">
        <v>344</v>
      </c>
      <c r="I14" s="14">
        <v>401</v>
      </c>
      <c r="J14" s="14">
        <v>4</v>
      </c>
      <c r="K14" s="14">
        <v>4</v>
      </c>
      <c r="L14" s="14">
        <v>0</v>
      </c>
      <c r="M14" s="14">
        <v>0</v>
      </c>
      <c r="N14" s="14">
        <v>5</v>
      </c>
      <c r="O14" s="14">
        <v>12</v>
      </c>
      <c r="P14" s="24">
        <v>535</v>
      </c>
    </row>
    <row r="15" spans="1:16" x14ac:dyDescent="0.25">
      <c r="A15" s="30" t="s">
        <v>355</v>
      </c>
      <c r="B15" s="30" t="s">
        <v>356</v>
      </c>
      <c r="C15" s="14">
        <v>3</v>
      </c>
      <c r="D15" s="14">
        <v>11</v>
      </c>
      <c r="E15" s="31">
        <v>-0.72727272727272696</v>
      </c>
      <c r="F15" s="14">
        <v>3</v>
      </c>
      <c r="G15" s="14">
        <v>5</v>
      </c>
      <c r="H15" s="14">
        <v>5</v>
      </c>
      <c r="I15" s="14">
        <v>58</v>
      </c>
      <c r="J15" s="14">
        <v>0</v>
      </c>
      <c r="K15" s="14">
        <v>0</v>
      </c>
      <c r="L15" s="14">
        <v>1</v>
      </c>
      <c r="M15" s="14">
        <v>0</v>
      </c>
      <c r="N15" s="14">
        <v>0</v>
      </c>
      <c r="O15" s="14">
        <v>0</v>
      </c>
      <c r="P15" s="24">
        <v>10</v>
      </c>
    </row>
    <row r="16" spans="1:16" x14ac:dyDescent="0.25">
      <c r="A16" s="30" t="s">
        <v>357</v>
      </c>
      <c r="B16" s="30" t="s">
        <v>358</v>
      </c>
      <c r="C16" s="14">
        <v>1616</v>
      </c>
      <c r="D16" s="14">
        <v>1270</v>
      </c>
      <c r="E16" s="31">
        <v>0.27244094488189002</v>
      </c>
      <c r="F16" s="14">
        <v>2</v>
      </c>
      <c r="G16" s="14">
        <v>12</v>
      </c>
      <c r="H16" s="14">
        <v>38</v>
      </c>
      <c r="I16" s="14">
        <v>57</v>
      </c>
      <c r="J16" s="14">
        <v>1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45</v>
      </c>
    </row>
    <row r="17" spans="1:16" ht="33.75" x14ac:dyDescent="0.25">
      <c r="A17" s="30" t="s">
        <v>359</v>
      </c>
      <c r="B17" s="30" t="s">
        <v>360</v>
      </c>
      <c r="C17" s="14">
        <v>1302</v>
      </c>
      <c r="D17" s="14">
        <v>1294</v>
      </c>
      <c r="E17" s="31">
        <v>6.18238021638331E-3</v>
      </c>
      <c r="F17" s="14">
        <v>729</v>
      </c>
      <c r="G17" s="14">
        <v>256</v>
      </c>
      <c r="H17" s="14">
        <v>365</v>
      </c>
      <c r="I17" s="14">
        <v>250</v>
      </c>
      <c r="J17" s="14">
        <v>10</v>
      </c>
      <c r="K17" s="14">
        <v>15</v>
      </c>
      <c r="L17" s="14">
        <v>0</v>
      </c>
      <c r="M17" s="14">
        <v>1</v>
      </c>
      <c r="N17" s="14">
        <v>3</v>
      </c>
      <c r="O17" s="14">
        <v>9</v>
      </c>
      <c r="P17" s="24">
        <v>459</v>
      </c>
    </row>
    <row r="18" spans="1:16" x14ac:dyDescent="0.25">
      <c r="A18" s="30" t="s">
        <v>361</v>
      </c>
      <c r="B18" s="30" t="s">
        <v>362</v>
      </c>
      <c r="C18" s="14">
        <v>2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4</v>
      </c>
      <c r="D20" s="27">
        <v>8</v>
      </c>
      <c r="E20" s="28">
        <v>-0.5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4</v>
      </c>
      <c r="D22" s="14">
        <v>8</v>
      </c>
      <c r="E22" s="31">
        <v>-0.5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1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1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1267</v>
      </c>
      <c r="D30" s="27">
        <v>1100</v>
      </c>
      <c r="E30" s="28">
        <v>0.15181818181818199</v>
      </c>
      <c r="F30" s="27">
        <v>135</v>
      </c>
      <c r="G30" s="27">
        <v>185</v>
      </c>
      <c r="H30" s="27">
        <v>139</v>
      </c>
      <c r="I30" s="27">
        <v>301</v>
      </c>
      <c r="J30" s="27">
        <v>0</v>
      </c>
      <c r="K30" s="27">
        <v>7</v>
      </c>
      <c r="L30" s="27">
        <v>1</v>
      </c>
      <c r="M30" s="27">
        <v>0</v>
      </c>
      <c r="N30" s="27">
        <v>17</v>
      </c>
      <c r="O30" s="27">
        <v>6</v>
      </c>
      <c r="P30" s="29">
        <v>382</v>
      </c>
    </row>
    <row r="31" spans="1:16" x14ac:dyDescent="0.25">
      <c r="A31" s="30" t="s">
        <v>384</v>
      </c>
      <c r="B31" s="30" t="s">
        <v>385</v>
      </c>
      <c r="C31" s="14">
        <v>7</v>
      </c>
      <c r="D31" s="14">
        <v>17</v>
      </c>
      <c r="E31" s="31">
        <v>-0.58823529411764697</v>
      </c>
      <c r="F31" s="14">
        <v>0</v>
      </c>
      <c r="G31" s="14">
        <v>0</v>
      </c>
      <c r="H31" s="14">
        <v>3</v>
      </c>
      <c r="I31" s="14">
        <v>3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2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739</v>
      </c>
      <c r="D33" s="14">
        <v>632</v>
      </c>
      <c r="E33" s="31">
        <v>0.169303797468354</v>
      </c>
      <c r="F33" s="14">
        <v>25</v>
      </c>
      <c r="G33" s="14">
        <v>37</v>
      </c>
      <c r="H33" s="14">
        <v>47</v>
      </c>
      <c r="I33" s="14">
        <v>102</v>
      </c>
      <c r="J33" s="14">
        <v>0</v>
      </c>
      <c r="K33" s="14">
        <v>1</v>
      </c>
      <c r="L33" s="14">
        <v>0</v>
      </c>
      <c r="M33" s="14">
        <v>0</v>
      </c>
      <c r="N33" s="14">
        <v>12</v>
      </c>
      <c r="O33" s="14">
        <v>1</v>
      </c>
      <c r="P33" s="24">
        <v>113</v>
      </c>
    </row>
    <row r="34" spans="1:16" x14ac:dyDescent="0.25">
      <c r="A34" s="30" t="s">
        <v>390</v>
      </c>
      <c r="B34" s="30" t="s">
        <v>391</v>
      </c>
      <c r="C34" s="14">
        <v>14</v>
      </c>
      <c r="D34" s="14">
        <v>23</v>
      </c>
      <c r="E34" s="31">
        <v>-0.39130434782608697</v>
      </c>
      <c r="F34" s="14">
        <v>0</v>
      </c>
      <c r="G34" s="14">
        <v>0</v>
      </c>
      <c r="H34" s="14">
        <v>1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9</v>
      </c>
    </row>
    <row r="35" spans="1:16" x14ac:dyDescent="0.25">
      <c r="A35" s="30" t="s">
        <v>392</v>
      </c>
      <c r="B35" s="30" t="s">
        <v>393</v>
      </c>
      <c r="C35" s="14">
        <v>291</v>
      </c>
      <c r="D35" s="14">
        <v>249</v>
      </c>
      <c r="E35" s="31">
        <v>0.16867469879518099</v>
      </c>
      <c r="F35" s="14">
        <v>9</v>
      </c>
      <c r="G35" s="14">
        <v>11</v>
      </c>
      <c r="H35" s="14">
        <v>16</v>
      </c>
      <c r="I35" s="14">
        <v>22</v>
      </c>
      <c r="J35" s="14">
        <v>0</v>
      </c>
      <c r="K35" s="14">
        <v>1</v>
      </c>
      <c r="L35" s="14">
        <v>0</v>
      </c>
      <c r="M35" s="14">
        <v>0</v>
      </c>
      <c r="N35" s="14">
        <v>2</v>
      </c>
      <c r="O35" s="14">
        <v>0</v>
      </c>
      <c r="P35" s="24">
        <v>34</v>
      </c>
    </row>
    <row r="36" spans="1:16" ht="22.5" x14ac:dyDescent="0.25">
      <c r="A36" s="30" t="s">
        <v>394</v>
      </c>
      <c r="B36" s="30" t="s">
        <v>395</v>
      </c>
      <c r="C36" s="14">
        <v>63</v>
      </c>
      <c r="D36" s="14">
        <v>64</v>
      </c>
      <c r="E36" s="31">
        <v>-1.5625E-2</v>
      </c>
      <c r="F36" s="14">
        <v>44</v>
      </c>
      <c r="G36" s="14">
        <v>92</v>
      </c>
      <c r="H36" s="14">
        <v>37</v>
      </c>
      <c r="I36" s="14">
        <v>95</v>
      </c>
      <c r="J36" s="14">
        <v>0</v>
      </c>
      <c r="K36" s="14">
        <v>3</v>
      </c>
      <c r="L36" s="14">
        <v>0</v>
      </c>
      <c r="M36" s="14">
        <v>0</v>
      </c>
      <c r="N36" s="14">
        <v>2</v>
      </c>
      <c r="O36" s="14">
        <v>3</v>
      </c>
      <c r="P36" s="24">
        <v>143</v>
      </c>
    </row>
    <row r="37" spans="1:16" ht="22.5" x14ac:dyDescent="0.25">
      <c r="A37" s="30" t="s">
        <v>396</v>
      </c>
      <c r="B37" s="30" t="s">
        <v>397</v>
      </c>
      <c r="C37" s="14">
        <v>24</v>
      </c>
      <c r="D37" s="14">
        <v>33</v>
      </c>
      <c r="E37" s="31">
        <v>-0.27272727272727298</v>
      </c>
      <c r="F37" s="14">
        <v>24</v>
      </c>
      <c r="G37" s="14">
        <v>32</v>
      </c>
      <c r="H37" s="14">
        <v>10</v>
      </c>
      <c r="I37" s="14">
        <v>37</v>
      </c>
      <c r="J37" s="14">
        <v>0</v>
      </c>
      <c r="K37" s="14">
        <v>1</v>
      </c>
      <c r="L37" s="14">
        <v>1</v>
      </c>
      <c r="M37" s="14">
        <v>0</v>
      </c>
      <c r="N37" s="14">
        <v>0</v>
      </c>
      <c r="O37" s="14">
        <v>0</v>
      </c>
      <c r="P37" s="24">
        <v>44</v>
      </c>
    </row>
    <row r="38" spans="1:16" ht="22.5" x14ac:dyDescent="0.25">
      <c r="A38" s="30" t="s">
        <v>398</v>
      </c>
      <c r="B38" s="30" t="s">
        <v>399</v>
      </c>
      <c r="C38" s="14">
        <v>22</v>
      </c>
      <c r="D38" s="14">
        <v>56</v>
      </c>
      <c r="E38" s="31">
        <v>-0.60714285714285698</v>
      </c>
      <c r="F38" s="14">
        <v>24</v>
      </c>
      <c r="G38" s="14">
        <v>3</v>
      </c>
      <c r="H38" s="14">
        <v>8</v>
      </c>
      <c r="I38" s="14">
        <v>18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21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107</v>
      </c>
      <c r="D41" s="14">
        <v>26</v>
      </c>
      <c r="E41" s="31">
        <v>3.1153846153846199</v>
      </c>
      <c r="F41" s="14">
        <v>9</v>
      </c>
      <c r="G41" s="14">
        <v>10</v>
      </c>
      <c r="H41" s="14">
        <v>17</v>
      </c>
      <c r="I41" s="14">
        <v>22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17</v>
      </c>
    </row>
    <row r="42" spans="1:16" x14ac:dyDescent="0.25">
      <c r="A42" s="183" t="s">
        <v>406</v>
      </c>
      <c r="B42" s="184"/>
      <c r="C42" s="27">
        <v>512</v>
      </c>
      <c r="D42" s="27">
        <v>460</v>
      </c>
      <c r="E42" s="28">
        <v>0.113043478260869</v>
      </c>
      <c r="F42" s="27">
        <v>148</v>
      </c>
      <c r="G42" s="27">
        <v>39</v>
      </c>
      <c r="H42" s="27">
        <v>121</v>
      </c>
      <c r="I42" s="27">
        <v>107</v>
      </c>
      <c r="J42" s="27">
        <v>1</v>
      </c>
      <c r="K42" s="27">
        <v>5</v>
      </c>
      <c r="L42" s="27">
        <v>0</v>
      </c>
      <c r="M42" s="27">
        <v>0</v>
      </c>
      <c r="N42" s="27">
        <v>10</v>
      </c>
      <c r="O42" s="27">
        <v>0</v>
      </c>
      <c r="P42" s="29">
        <v>97</v>
      </c>
    </row>
    <row r="43" spans="1:16" x14ac:dyDescent="0.25">
      <c r="A43" s="30" t="s">
        <v>407</v>
      </c>
      <c r="B43" s="30" t="s">
        <v>408</v>
      </c>
      <c r="C43" s="14">
        <v>9</v>
      </c>
      <c r="D43" s="14">
        <v>11</v>
      </c>
      <c r="E43" s="31">
        <v>-0.18181818181818199</v>
      </c>
      <c r="F43" s="14">
        <v>3</v>
      </c>
      <c r="G43" s="14">
        <v>1</v>
      </c>
      <c r="H43" s="14">
        <v>4</v>
      </c>
      <c r="I43" s="14">
        <v>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2</v>
      </c>
    </row>
    <row r="44" spans="1:16" ht="22.5" x14ac:dyDescent="0.25">
      <c r="A44" s="30" t="s">
        <v>409</v>
      </c>
      <c r="B44" s="30" t="s">
        <v>410</v>
      </c>
      <c r="C44" s="14">
        <v>490</v>
      </c>
      <c r="D44" s="14">
        <v>437</v>
      </c>
      <c r="E44" s="31">
        <v>0.121281464530892</v>
      </c>
      <c r="F44" s="14">
        <v>145</v>
      </c>
      <c r="G44" s="14">
        <v>38</v>
      </c>
      <c r="H44" s="14">
        <v>115</v>
      </c>
      <c r="I44" s="14">
        <v>100</v>
      </c>
      <c r="J44" s="14">
        <v>1</v>
      </c>
      <c r="K44" s="14">
        <v>5</v>
      </c>
      <c r="L44" s="14">
        <v>0</v>
      </c>
      <c r="M44" s="14">
        <v>0</v>
      </c>
      <c r="N44" s="14">
        <v>9</v>
      </c>
      <c r="O44" s="14">
        <v>0</v>
      </c>
      <c r="P44" s="24">
        <v>94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1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2</v>
      </c>
      <c r="E46" s="31">
        <v>-1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9</v>
      </c>
      <c r="D48" s="14">
        <v>5</v>
      </c>
      <c r="E48" s="31">
        <v>0.8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4</v>
      </c>
      <c r="D49" s="14">
        <v>4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415</v>
      </c>
      <c r="D50" s="27">
        <v>376</v>
      </c>
      <c r="E50" s="28">
        <v>0.10372340425531899</v>
      </c>
      <c r="F50" s="27">
        <v>1</v>
      </c>
      <c r="G50" s="27">
        <v>1</v>
      </c>
      <c r="H50" s="27">
        <v>71</v>
      </c>
      <c r="I50" s="27">
        <v>52</v>
      </c>
      <c r="J50" s="27">
        <v>25</v>
      </c>
      <c r="K50" s="27">
        <v>21</v>
      </c>
      <c r="L50" s="27">
        <v>0</v>
      </c>
      <c r="M50" s="27">
        <v>0</v>
      </c>
      <c r="N50" s="27">
        <v>19</v>
      </c>
      <c r="O50" s="27">
        <v>8</v>
      </c>
      <c r="P50" s="29">
        <v>78</v>
      </c>
    </row>
    <row r="51" spans="1:16" x14ac:dyDescent="0.25">
      <c r="A51" s="30" t="s">
        <v>422</v>
      </c>
      <c r="B51" s="30" t="s">
        <v>423</v>
      </c>
      <c r="C51" s="14">
        <v>143</v>
      </c>
      <c r="D51" s="14">
        <v>127</v>
      </c>
      <c r="E51" s="31">
        <v>0.12598425196850399</v>
      </c>
      <c r="F51" s="14">
        <v>1</v>
      </c>
      <c r="G51" s="14">
        <v>0</v>
      </c>
      <c r="H51" s="14">
        <v>9</v>
      </c>
      <c r="I51" s="14">
        <v>6</v>
      </c>
      <c r="J51" s="14">
        <v>12</v>
      </c>
      <c r="K51" s="14">
        <v>11</v>
      </c>
      <c r="L51" s="14">
        <v>0</v>
      </c>
      <c r="M51" s="14">
        <v>0</v>
      </c>
      <c r="N51" s="14">
        <v>1</v>
      </c>
      <c r="O51" s="14">
        <v>5</v>
      </c>
      <c r="P51" s="24">
        <v>5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2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146</v>
      </c>
      <c r="D53" s="14">
        <v>132</v>
      </c>
      <c r="E53" s="31">
        <v>0.10606060606060599</v>
      </c>
      <c r="F53" s="14">
        <v>0</v>
      </c>
      <c r="G53" s="14">
        <v>0</v>
      </c>
      <c r="H53" s="14">
        <v>28</v>
      </c>
      <c r="I53" s="14">
        <v>17</v>
      </c>
      <c r="J53" s="14">
        <v>10</v>
      </c>
      <c r="K53" s="14">
        <v>2</v>
      </c>
      <c r="L53" s="14">
        <v>0</v>
      </c>
      <c r="M53" s="14">
        <v>0</v>
      </c>
      <c r="N53" s="14">
        <v>1</v>
      </c>
      <c r="O53" s="14">
        <v>0</v>
      </c>
      <c r="P53" s="24">
        <v>17</v>
      </c>
    </row>
    <row r="54" spans="1:16" ht="22.5" x14ac:dyDescent="0.25">
      <c r="A54" s="30" t="s">
        <v>428</v>
      </c>
      <c r="B54" s="30" t="s">
        <v>429</v>
      </c>
      <c r="C54" s="14">
        <v>14</v>
      </c>
      <c r="D54" s="14">
        <v>12</v>
      </c>
      <c r="E54" s="31">
        <v>0.16666666666666699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3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25">
      <c r="A56" s="30" t="s">
        <v>432</v>
      </c>
      <c r="B56" s="30" t="s">
        <v>433</v>
      </c>
      <c r="C56" s="14">
        <v>14</v>
      </c>
      <c r="D56" s="14">
        <v>10</v>
      </c>
      <c r="E56" s="31">
        <v>0.4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14</v>
      </c>
      <c r="D57" s="14">
        <v>10</v>
      </c>
      <c r="E57" s="31">
        <v>0.4</v>
      </c>
      <c r="F57" s="14">
        <v>0</v>
      </c>
      <c r="G57" s="14">
        <v>1</v>
      </c>
      <c r="H57" s="14">
        <v>3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5</v>
      </c>
      <c r="O57" s="14">
        <v>0</v>
      </c>
      <c r="P57" s="24">
        <v>3</v>
      </c>
    </row>
    <row r="58" spans="1:16" ht="22.5" x14ac:dyDescent="0.25">
      <c r="A58" s="30" t="s">
        <v>436</v>
      </c>
      <c r="B58" s="30" t="s">
        <v>437</v>
      </c>
      <c r="C58" s="14">
        <v>3</v>
      </c>
      <c r="D58" s="14">
        <v>2</v>
      </c>
      <c r="E58" s="31">
        <v>0.5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4</v>
      </c>
      <c r="D59" s="14">
        <v>3</v>
      </c>
      <c r="E59" s="31">
        <v>0.33333333333333298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24">
        <v>3</v>
      </c>
    </row>
    <row r="60" spans="1:16" ht="22.5" x14ac:dyDescent="0.25">
      <c r="A60" s="30" t="s">
        <v>440</v>
      </c>
      <c r="B60" s="30" t="s">
        <v>441</v>
      </c>
      <c r="C60" s="14">
        <v>2</v>
      </c>
      <c r="D60" s="14">
        <v>16</v>
      </c>
      <c r="E60" s="31">
        <v>-0.875</v>
      </c>
      <c r="F60" s="14">
        <v>0</v>
      </c>
      <c r="G60" s="14">
        <v>0</v>
      </c>
      <c r="H60" s="14">
        <v>3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5</v>
      </c>
    </row>
    <row r="61" spans="1:16" ht="33.75" x14ac:dyDescent="0.25">
      <c r="A61" s="30" t="s">
        <v>442</v>
      </c>
      <c r="B61" s="30" t="s">
        <v>443</v>
      </c>
      <c r="C61" s="14">
        <v>18</v>
      </c>
      <c r="D61" s="14">
        <v>12</v>
      </c>
      <c r="E61" s="31">
        <v>0.5</v>
      </c>
      <c r="F61" s="14">
        <v>0</v>
      </c>
      <c r="G61" s="14">
        <v>0</v>
      </c>
      <c r="H61" s="14">
        <v>19</v>
      </c>
      <c r="I61" s="14">
        <v>17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10</v>
      </c>
    </row>
    <row r="62" spans="1:16" x14ac:dyDescent="0.25">
      <c r="A62" s="30" t="s">
        <v>444</v>
      </c>
      <c r="B62" s="30" t="s">
        <v>445</v>
      </c>
      <c r="C62" s="14">
        <v>14</v>
      </c>
      <c r="D62" s="14">
        <v>2</v>
      </c>
      <c r="E62" s="31">
        <v>6</v>
      </c>
      <c r="F62" s="14">
        <v>0</v>
      </c>
      <c r="G62" s="14">
        <v>0</v>
      </c>
      <c r="H62" s="14">
        <v>0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4">
        <v>3</v>
      </c>
    </row>
    <row r="63" spans="1:16" ht="22.5" x14ac:dyDescent="0.25">
      <c r="A63" s="30" t="s">
        <v>446</v>
      </c>
      <c r="B63" s="30" t="s">
        <v>447</v>
      </c>
      <c r="C63" s="14">
        <v>28</v>
      </c>
      <c r="D63" s="14">
        <v>31</v>
      </c>
      <c r="E63" s="31">
        <v>-9.6774193548387094E-2</v>
      </c>
      <c r="F63" s="14">
        <v>0</v>
      </c>
      <c r="G63" s="14">
        <v>0</v>
      </c>
      <c r="H63" s="14">
        <v>8</v>
      </c>
      <c r="I63" s="14">
        <v>7</v>
      </c>
      <c r="J63" s="14">
        <v>1</v>
      </c>
      <c r="K63" s="14">
        <v>4</v>
      </c>
      <c r="L63" s="14">
        <v>0</v>
      </c>
      <c r="M63" s="14">
        <v>0</v>
      </c>
      <c r="N63" s="14">
        <v>9</v>
      </c>
      <c r="O63" s="14">
        <v>2</v>
      </c>
      <c r="P63" s="24">
        <v>19</v>
      </c>
    </row>
    <row r="64" spans="1:16" ht="22.5" x14ac:dyDescent="0.25">
      <c r="A64" s="30" t="s">
        <v>448</v>
      </c>
      <c r="B64" s="30" t="s">
        <v>449</v>
      </c>
      <c r="C64" s="14">
        <v>8</v>
      </c>
      <c r="D64" s="14">
        <v>7</v>
      </c>
      <c r="E64" s="31">
        <v>0.14285714285714299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2</v>
      </c>
      <c r="O64" s="14">
        <v>0</v>
      </c>
      <c r="P64" s="24">
        <v>1</v>
      </c>
    </row>
    <row r="65" spans="1:16" ht="33.75" x14ac:dyDescent="0.25">
      <c r="A65" s="30" t="s">
        <v>450</v>
      </c>
      <c r="B65" s="30" t="s">
        <v>451</v>
      </c>
      <c r="C65" s="14">
        <v>5</v>
      </c>
      <c r="D65" s="14">
        <v>8</v>
      </c>
      <c r="E65" s="31">
        <v>-0.375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1</v>
      </c>
      <c r="E66" s="31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2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3</v>
      </c>
    </row>
    <row r="72" spans="1:16" x14ac:dyDescent="0.25">
      <c r="A72" s="183" t="s">
        <v>464</v>
      </c>
      <c r="B72" s="184"/>
      <c r="C72" s="27">
        <v>4</v>
      </c>
      <c r="D72" s="27">
        <v>4</v>
      </c>
      <c r="E72" s="28">
        <v>0</v>
      </c>
      <c r="F72" s="27">
        <v>0</v>
      </c>
      <c r="G72" s="27">
        <v>1</v>
      </c>
      <c r="H72" s="27">
        <v>0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4</v>
      </c>
    </row>
    <row r="73" spans="1:16" x14ac:dyDescent="0.25">
      <c r="A73" s="30" t="s">
        <v>465</v>
      </c>
      <c r="B73" s="30" t="s">
        <v>466</v>
      </c>
      <c r="C73" s="14">
        <v>4</v>
      </c>
      <c r="D73" s="14">
        <v>4</v>
      </c>
      <c r="E73" s="31">
        <v>0</v>
      </c>
      <c r="F73" s="14">
        <v>0</v>
      </c>
      <c r="G73" s="14">
        <v>1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4</v>
      </c>
    </row>
    <row r="74" spans="1:16" x14ac:dyDescent="0.25">
      <c r="A74" s="183" t="s">
        <v>467</v>
      </c>
      <c r="B74" s="184"/>
      <c r="C74" s="27">
        <v>115</v>
      </c>
      <c r="D74" s="27">
        <v>76</v>
      </c>
      <c r="E74" s="28">
        <v>0.51315789473684204</v>
      </c>
      <c r="F74" s="27">
        <v>1</v>
      </c>
      <c r="G74" s="27">
        <v>6</v>
      </c>
      <c r="H74" s="27">
        <v>17</v>
      </c>
      <c r="I74" s="27">
        <v>23</v>
      </c>
      <c r="J74" s="27">
        <v>0</v>
      </c>
      <c r="K74" s="27">
        <v>1</v>
      </c>
      <c r="L74" s="27">
        <v>8</v>
      </c>
      <c r="M74" s="27">
        <v>4</v>
      </c>
      <c r="N74" s="27">
        <v>1</v>
      </c>
      <c r="O74" s="27">
        <v>0</v>
      </c>
      <c r="P74" s="29">
        <v>22</v>
      </c>
    </row>
    <row r="75" spans="1:16" x14ac:dyDescent="0.25">
      <c r="A75" s="30" t="s">
        <v>468</v>
      </c>
      <c r="B75" s="30" t="s">
        <v>469</v>
      </c>
      <c r="C75" s="14">
        <v>64</v>
      </c>
      <c r="D75" s="14">
        <v>38</v>
      </c>
      <c r="E75" s="31">
        <v>0.68421052631578905</v>
      </c>
      <c r="F75" s="14">
        <v>1</v>
      </c>
      <c r="G75" s="14">
        <v>6</v>
      </c>
      <c r="H75" s="14">
        <v>9</v>
      </c>
      <c r="I75" s="14">
        <v>17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4">
        <v>13</v>
      </c>
    </row>
    <row r="76" spans="1:16" ht="33.75" x14ac:dyDescent="0.25">
      <c r="A76" s="30" t="s">
        <v>470</v>
      </c>
      <c r="B76" s="30" t="s">
        <v>471</v>
      </c>
      <c r="C76" s="14">
        <v>2</v>
      </c>
      <c r="D76" s="14">
        <v>2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26</v>
      </c>
      <c r="D77" s="14">
        <v>17</v>
      </c>
      <c r="E77" s="31">
        <v>0.52941176470588203</v>
      </c>
      <c r="F77" s="14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8</v>
      </c>
      <c r="M77" s="14">
        <v>4</v>
      </c>
      <c r="N77" s="14">
        <v>0</v>
      </c>
      <c r="O77" s="14">
        <v>0</v>
      </c>
      <c r="P77" s="24">
        <v>6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9</v>
      </c>
      <c r="D79" s="14">
        <v>11</v>
      </c>
      <c r="E79" s="31">
        <v>-0.18181818181818199</v>
      </c>
      <c r="F79" s="14">
        <v>0</v>
      </c>
      <c r="G79" s="14">
        <v>0</v>
      </c>
      <c r="H79" s="14">
        <v>6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10</v>
      </c>
      <c r="D80" s="14">
        <v>6</v>
      </c>
      <c r="E80" s="31">
        <v>0.66666666666666696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4</v>
      </c>
      <c r="D81" s="14">
        <v>2</v>
      </c>
      <c r="E81" s="31">
        <v>1</v>
      </c>
      <c r="F81" s="14">
        <v>0</v>
      </c>
      <c r="G81" s="14">
        <v>0</v>
      </c>
      <c r="H81" s="14">
        <v>2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3" t="s">
        <v>482</v>
      </c>
      <c r="B82" s="184"/>
      <c r="C82" s="27">
        <v>164</v>
      </c>
      <c r="D82" s="27">
        <v>150</v>
      </c>
      <c r="E82" s="28">
        <v>9.3333333333333296E-2</v>
      </c>
      <c r="F82" s="27">
        <v>0</v>
      </c>
      <c r="G82" s="27">
        <v>3</v>
      </c>
      <c r="H82" s="27">
        <v>8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14</v>
      </c>
    </row>
    <row r="83" spans="1:16" x14ac:dyDescent="0.25">
      <c r="A83" s="30" t="s">
        <v>483</v>
      </c>
      <c r="B83" s="30" t="s">
        <v>484</v>
      </c>
      <c r="C83" s="14">
        <v>34</v>
      </c>
      <c r="D83" s="14">
        <v>40</v>
      </c>
      <c r="E83" s="31">
        <v>-0.15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130</v>
      </c>
      <c r="D84" s="14">
        <v>110</v>
      </c>
      <c r="E84" s="31">
        <v>0.18181818181818199</v>
      </c>
      <c r="F84" s="14">
        <v>0</v>
      </c>
      <c r="G84" s="14">
        <v>3</v>
      </c>
      <c r="H84" s="14">
        <v>6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14</v>
      </c>
    </row>
    <row r="85" spans="1:16" x14ac:dyDescent="0.25">
      <c r="A85" s="183" t="s">
        <v>487</v>
      </c>
      <c r="B85" s="184"/>
      <c r="C85" s="27">
        <v>276</v>
      </c>
      <c r="D85" s="27">
        <v>322</v>
      </c>
      <c r="E85" s="28">
        <v>-0.14285714285714299</v>
      </c>
      <c r="F85" s="27">
        <v>2</v>
      </c>
      <c r="G85" s="27">
        <v>2</v>
      </c>
      <c r="H85" s="27">
        <v>147</v>
      </c>
      <c r="I85" s="27">
        <v>88</v>
      </c>
      <c r="J85" s="27">
        <v>0</v>
      </c>
      <c r="K85" s="27">
        <v>1</v>
      </c>
      <c r="L85" s="27">
        <v>0</v>
      </c>
      <c r="M85" s="27">
        <v>0</v>
      </c>
      <c r="N85" s="27">
        <v>7</v>
      </c>
      <c r="O85" s="27">
        <v>0</v>
      </c>
      <c r="P85" s="29">
        <v>76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48</v>
      </c>
      <c r="D89" s="14">
        <v>103</v>
      </c>
      <c r="E89" s="31">
        <v>-0.53398058252427205</v>
      </c>
      <c r="F89" s="14">
        <v>1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1</v>
      </c>
      <c r="E90" s="31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12</v>
      </c>
      <c r="D91" s="14">
        <v>12</v>
      </c>
      <c r="E91" s="31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40</v>
      </c>
      <c r="D92" s="14">
        <v>60</v>
      </c>
      <c r="E92" s="31">
        <v>-0.33333333333333298</v>
      </c>
      <c r="F92" s="14">
        <v>0</v>
      </c>
      <c r="G92" s="14">
        <v>0</v>
      </c>
      <c r="H92" s="14">
        <v>25</v>
      </c>
      <c r="I92" s="14">
        <v>23</v>
      </c>
      <c r="J92" s="14">
        <v>0</v>
      </c>
      <c r="K92" s="14">
        <v>0</v>
      </c>
      <c r="L92" s="14">
        <v>0</v>
      </c>
      <c r="M92" s="14">
        <v>0</v>
      </c>
      <c r="N92" s="14">
        <v>7</v>
      </c>
      <c r="O92" s="14">
        <v>0</v>
      </c>
      <c r="P92" s="24">
        <v>38</v>
      </c>
    </row>
    <row r="93" spans="1:16" x14ac:dyDescent="0.25">
      <c r="A93" s="30" t="s">
        <v>502</v>
      </c>
      <c r="B93" s="30" t="s">
        <v>503</v>
      </c>
      <c r="C93" s="14">
        <v>6</v>
      </c>
      <c r="D93" s="14">
        <v>14</v>
      </c>
      <c r="E93" s="31">
        <v>-0.57142857142857095</v>
      </c>
      <c r="F93" s="14">
        <v>1</v>
      </c>
      <c r="G93" s="14">
        <v>1</v>
      </c>
      <c r="H93" s="14">
        <v>0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2</v>
      </c>
    </row>
    <row r="94" spans="1:16" x14ac:dyDescent="0.25">
      <c r="A94" s="30" t="s">
        <v>504</v>
      </c>
      <c r="B94" s="30" t="s">
        <v>505</v>
      </c>
      <c r="C94" s="14">
        <v>166</v>
      </c>
      <c r="D94" s="14">
        <v>126</v>
      </c>
      <c r="E94" s="31">
        <v>0.317460317460317</v>
      </c>
      <c r="F94" s="14">
        <v>0</v>
      </c>
      <c r="G94" s="14">
        <v>1</v>
      </c>
      <c r="H94" s="14">
        <v>120</v>
      </c>
      <c r="I94" s="14">
        <v>63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36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1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6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5919</v>
      </c>
      <c r="D97" s="27">
        <v>5312</v>
      </c>
      <c r="E97" s="28">
        <v>0.114269578313253</v>
      </c>
      <c r="F97" s="27">
        <v>63</v>
      </c>
      <c r="G97" s="27">
        <v>71</v>
      </c>
      <c r="H97" s="27">
        <v>1473</v>
      </c>
      <c r="I97" s="27">
        <v>1402</v>
      </c>
      <c r="J97" s="27">
        <v>0</v>
      </c>
      <c r="K97" s="27">
        <v>3</v>
      </c>
      <c r="L97" s="27">
        <v>2</v>
      </c>
      <c r="M97" s="27">
        <v>5</v>
      </c>
      <c r="N97" s="27">
        <v>61</v>
      </c>
      <c r="O97" s="27">
        <v>73</v>
      </c>
      <c r="P97" s="29">
        <v>1017</v>
      </c>
    </row>
    <row r="98" spans="1:16" x14ac:dyDescent="0.25">
      <c r="A98" s="30" t="s">
        <v>511</v>
      </c>
      <c r="B98" s="30" t="s">
        <v>512</v>
      </c>
      <c r="C98" s="14">
        <v>1014</v>
      </c>
      <c r="D98" s="14">
        <v>992</v>
      </c>
      <c r="E98" s="31">
        <v>2.21774193548387E-2</v>
      </c>
      <c r="F98" s="14">
        <v>28</v>
      </c>
      <c r="G98" s="14">
        <v>24</v>
      </c>
      <c r="H98" s="14">
        <v>268</v>
      </c>
      <c r="I98" s="14">
        <v>222</v>
      </c>
      <c r="J98" s="14">
        <v>0</v>
      </c>
      <c r="K98" s="14">
        <v>0</v>
      </c>
      <c r="L98" s="14">
        <v>2</v>
      </c>
      <c r="M98" s="14">
        <v>3</v>
      </c>
      <c r="N98" s="14">
        <v>2</v>
      </c>
      <c r="O98" s="14">
        <v>2</v>
      </c>
      <c r="P98" s="24">
        <v>192</v>
      </c>
    </row>
    <row r="99" spans="1:16" x14ac:dyDescent="0.25">
      <c r="A99" s="30" t="s">
        <v>513</v>
      </c>
      <c r="B99" s="30" t="s">
        <v>514</v>
      </c>
      <c r="C99" s="14">
        <v>596</v>
      </c>
      <c r="D99" s="14">
        <v>662</v>
      </c>
      <c r="E99" s="31">
        <v>-9.9697885196374597E-2</v>
      </c>
      <c r="F99" s="14">
        <v>15</v>
      </c>
      <c r="G99" s="14">
        <v>9</v>
      </c>
      <c r="H99" s="14">
        <v>389</v>
      </c>
      <c r="I99" s="14">
        <v>347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20</v>
      </c>
      <c r="P99" s="24">
        <v>224</v>
      </c>
    </row>
    <row r="100" spans="1:16" ht="33.75" x14ac:dyDescent="0.25">
      <c r="A100" s="30" t="s">
        <v>515</v>
      </c>
      <c r="B100" s="30" t="s">
        <v>516</v>
      </c>
      <c r="C100" s="14">
        <v>65</v>
      </c>
      <c r="D100" s="14">
        <v>78</v>
      </c>
      <c r="E100" s="31">
        <v>-0.16666666666666699</v>
      </c>
      <c r="F100" s="14">
        <v>1</v>
      </c>
      <c r="G100" s="14">
        <v>2</v>
      </c>
      <c r="H100" s="14">
        <v>60</v>
      </c>
      <c r="I100" s="14">
        <v>137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4">
        <v>59</v>
      </c>
    </row>
    <row r="101" spans="1:16" ht="22.5" x14ac:dyDescent="0.25">
      <c r="A101" s="30" t="s">
        <v>517</v>
      </c>
      <c r="B101" s="30" t="s">
        <v>518</v>
      </c>
      <c r="C101" s="14">
        <v>333</v>
      </c>
      <c r="D101" s="14">
        <v>256</v>
      </c>
      <c r="E101" s="31">
        <v>0.30078125</v>
      </c>
      <c r="F101" s="14">
        <v>1</v>
      </c>
      <c r="G101" s="14">
        <v>0</v>
      </c>
      <c r="H101" s="14">
        <v>142</v>
      </c>
      <c r="I101" s="14">
        <v>134</v>
      </c>
      <c r="J101" s="14">
        <v>0</v>
      </c>
      <c r="K101" s="14">
        <v>0</v>
      </c>
      <c r="L101" s="14">
        <v>0</v>
      </c>
      <c r="M101" s="14">
        <v>0</v>
      </c>
      <c r="N101" s="14">
        <v>1</v>
      </c>
      <c r="O101" s="14">
        <v>46</v>
      </c>
      <c r="P101" s="24">
        <v>81</v>
      </c>
    </row>
    <row r="102" spans="1:16" x14ac:dyDescent="0.25">
      <c r="A102" s="30" t="s">
        <v>519</v>
      </c>
      <c r="B102" s="30" t="s">
        <v>520</v>
      </c>
      <c r="C102" s="14">
        <v>22</v>
      </c>
      <c r="D102" s="14">
        <v>12</v>
      </c>
      <c r="E102" s="31">
        <v>0.83333333333333304</v>
      </c>
      <c r="F102" s="14">
        <v>0</v>
      </c>
      <c r="G102" s="14">
        <v>0</v>
      </c>
      <c r="H102" s="14">
        <v>5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3</v>
      </c>
    </row>
    <row r="103" spans="1:16" ht="22.5" x14ac:dyDescent="0.25">
      <c r="A103" s="30" t="s">
        <v>521</v>
      </c>
      <c r="B103" s="30" t="s">
        <v>522</v>
      </c>
      <c r="C103" s="14">
        <v>78</v>
      </c>
      <c r="D103" s="14">
        <v>79</v>
      </c>
      <c r="E103" s="31">
        <v>-1.26582278481013E-2</v>
      </c>
      <c r="F103" s="14">
        <v>2</v>
      </c>
      <c r="G103" s="14">
        <v>2</v>
      </c>
      <c r="H103" s="14">
        <v>25</v>
      </c>
      <c r="I103" s="14">
        <v>13</v>
      </c>
      <c r="J103" s="14">
        <v>0</v>
      </c>
      <c r="K103" s="14">
        <v>1</v>
      </c>
      <c r="L103" s="14">
        <v>0</v>
      </c>
      <c r="M103" s="14">
        <v>0</v>
      </c>
      <c r="N103" s="14">
        <v>0</v>
      </c>
      <c r="O103" s="14">
        <v>0</v>
      </c>
      <c r="P103" s="24">
        <v>22</v>
      </c>
    </row>
    <row r="104" spans="1:16" x14ac:dyDescent="0.25">
      <c r="A104" s="30" t="s">
        <v>523</v>
      </c>
      <c r="B104" s="30" t="s">
        <v>524</v>
      </c>
      <c r="C104" s="14">
        <v>118</v>
      </c>
      <c r="D104" s="14">
        <v>111</v>
      </c>
      <c r="E104" s="31">
        <v>6.3063063063063099E-2</v>
      </c>
      <c r="F104" s="14">
        <v>0</v>
      </c>
      <c r="G104" s="14">
        <v>0</v>
      </c>
      <c r="H104" s="14">
        <v>10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3</v>
      </c>
    </row>
    <row r="105" spans="1:16" x14ac:dyDescent="0.25">
      <c r="A105" s="30" t="s">
        <v>525</v>
      </c>
      <c r="B105" s="30" t="s">
        <v>526</v>
      </c>
      <c r="C105" s="14">
        <v>2231</v>
      </c>
      <c r="D105" s="14">
        <v>1743</v>
      </c>
      <c r="E105" s="31">
        <v>0.27997705106138798</v>
      </c>
      <c r="F105" s="14">
        <v>8</v>
      </c>
      <c r="G105" s="14">
        <v>7</v>
      </c>
      <c r="H105" s="14">
        <v>324</v>
      </c>
      <c r="I105" s="14">
        <v>290</v>
      </c>
      <c r="J105" s="14">
        <v>0</v>
      </c>
      <c r="K105" s="14">
        <v>2</v>
      </c>
      <c r="L105" s="14">
        <v>0</v>
      </c>
      <c r="M105" s="14">
        <v>1</v>
      </c>
      <c r="N105" s="14">
        <v>42</v>
      </c>
      <c r="O105" s="14">
        <v>1</v>
      </c>
      <c r="P105" s="24">
        <v>152</v>
      </c>
    </row>
    <row r="106" spans="1:16" ht="22.5" x14ac:dyDescent="0.25">
      <c r="A106" s="30" t="s">
        <v>527</v>
      </c>
      <c r="B106" s="30" t="s">
        <v>528</v>
      </c>
      <c r="C106" s="14">
        <v>407</v>
      </c>
      <c r="D106" s="14">
        <v>404</v>
      </c>
      <c r="E106" s="31">
        <v>7.4257425742574202E-3</v>
      </c>
      <c r="F106" s="14">
        <v>1</v>
      </c>
      <c r="G106" s="14">
        <v>3</v>
      </c>
      <c r="H106" s="14">
        <v>81</v>
      </c>
      <c r="I106" s="14">
        <v>45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56</v>
      </c>
    </row>
    <row r="107" spans="1:16" ht="22.5" x14ac:dyDescent="0.25">
      <c r="A107" s="30" t="s">
        <v>529</v>
      </c>
      <c r="B107" s="30" t="s">
        <v>530</v>
      </c>
      <c r="C107" s="14">
        <v>13</v>
      </c>
      <c r="D107" s="14">
        <v>8</v>
      </c>
      <c r="E107" s="31">
        <v>0.625</v>
      </c>
      <c r="F107" s="14">
        <v>0</v>
      </c>
      <c r="G107" s="14">
        <v>0</v>
      </c>
      <c r="H107" s="14">
        <v>0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2</v>
      </c>
    </row>
    <row r="108" spans="1:16" x14ac:dyDescent="0.25">
      <c r="A108" s="30" t="s">
        <v>531</v>
      </c>
      <c r="B108" s="30" t="s">
        <v>532</v>
      </c>
      <c r="C108" s="14">
        <v>16</v>
      </c>
      <c r="D108" s="14">
        <v>16</v>
      </c>
      <c r="E108" s="31">
        <v>0</v>
      </c>
      <c r="F108" s="14">
        <v>0</v>
      </c>
      <c r="G108" s="14">
        <v>0</v>
      </c>
      <c r="H108" s="14">
        <v>13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5</v>
      </c>
      <c r="O108" s="14">
        <v>0</v>
      </c>
      <c r="P108" s="24">
        <v>8</v>
      </c>
    </row>
    <row r="109" spans="1:16" x14ac:dyDescent="0.25">
      <c r="A109" s="30" t="s">
        <v>533</v>
      </c>
      <c r="B109" s="30" t="s">
        <v>534</v>
      </c>
      <c r="C109" s="14">
        <v>11</v>
      </c>
      <c r="D109" s="14">
        <v>4</v>
      </c>
      <c r="E109" s="31">
        <v>1.75</v>
      </c>
      <c r="F109" s="14">
        <v>0</v>
      </c>
      <c r="G109" s="14">
        <v>0</v>
      </c>
      <c r="H109" s="14">
        <v>4</v>
      </c>
      <c r="I109" s="14">
        <v>9</v>
      </c>
      <c r="J109" s="14">
        <v>0</v>
      </c>
      <c r="K109" s="14">
        <v>0</v>
      </c>
      <c r="L109" s="14">
        <v>0</v>
      </c>
      <c r="M109" s="14">
        <v>0</v>
      </c>
      <c r="N109" s="14">
        <v>3</v>
      </c>
      <c r="O109" s="14">
        <v>0</v>
      </c>
      <c r="P109" s="24">
        <v>7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922</v>
      </c>
      <c r="D111" s="14">
        <v>882</v>
      </c>
      <c r="E111" s="31">
        <v>4.5351473922902501E-2</v>
      </c>
      <c r="F111" s="14">
        <v>6</v>
      </c>
      <c r="G111" s="14">
        <v>24</v>
      </c>
      <c r="H111" s="14">
        <v>123</v>
      </c>
      <c r="I111" s="14">
        <v>124</v>
      </c>
      <c r="J111" s="14">
        <v>0</v>
      </c>
      <c r="K111" s="14">
        <v>0</v>
      </c>
      <c r="L111" s="14">
        <v>0</v>
      </c>
      <c r="M111" s="14">
        <v>1</v>
      </c>
      <c r="N111" s="14">
        <v>1</v>
      </c>
      <c r="O111" s="14">
        <v>0</v>
      </c>
      <c r="P111" s="24">
        <v>144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20</v>
      </c>
      <c r="D114" s="14">
        <v>21</v>
      </c>
      <c r="E114" s="31">
        <v>-4.7619047619047603E-2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7</v>
      </c>
      <c r="D115" s="14">
        <v>1</v>
      </c>
      <c r="E115" s="31">
        <v>6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4">
        <v>7</v>
      </c>
    </row>
    <row r="116" spans="1:16" ht="33.75" x14ac:dyDescent="0.25">
      <c r="A116" s="30" t="s">
        <v>547</v>
      </c>
      <c r="B116" s="30" t="s">
        <v>548</v>
      </c>
      <c r="C116" s="14">
        <v>12</v>
      </c>
      <c r="D116" s="14">
        <v>2</v>
      </c>
      <c r="E116" s="31">
        <v>5</v>
      </c>
      <c r="F116" s="14">
        <v>0</v>
      </c>
      <c r="G116" s="14">
        <v>0</v>
      </c>
      <c r="H116" s="14">
        <v>4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1</v>
      </c>
      <c r="D117" s="14">
        <v>5</v>
      </c>
      <c r="E117" s="31">
        <v>-0.8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1</v>
      </c>
    </row>
    <row r="118" spans="1:16" ht="22.5" x14ac:dyDescent="0.25">
      <c r="A118" s="30" t="s">
        <v>551</v>
      </c>
      <c r="B118" s="30" t="s">
        <v>552</v>
      </c>
      <c r="C118" s="14">
        <v>3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12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3</v>
      </c>
      <c r="D120" s="14">
        <v>4</v>
      </c>
      <c r="E120" s="31">
        <v>-0.25</v>
      </c>
      <c r="F120" s="14">
        <v>0</v>
      </c>
      <c r="G120" s="14">
        <v>0</v>
      </c>
      <c r="H120" s="14">
        <v>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21</v>
      </c>
      <c r="D121" s="14">
        <v>16</v>
      </c>
      <c r="E121" s="31">
        <v>0.3125</v>
      </c>
      <c r="F121" s="14">
        <v>1</v>
      </c>
      <c r="G121" s="14">
        <v>0</v>
      </c>
      <c r="H121" s="14">
        <v>15</v>
      </c>
      <c r="I121" s="14">
        <v>38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33</v>
      </c>
    </row>
    <row r="122" spans="1:16" x14ac:dyDescent="0.25">
      <c r="A122" s="30" t="s">
        <v>559</v>
      </c>
      <c r="B122" s="30" t="s">
        <v>560</v>
      </c>
      <c r="C122" s="14">
        <v>5</v>
      </c>
      <c r="D122" s="14">
        <v>2</v>
      </c>
      <c r="E122" s="31">
        <v>1.5</v>
      </c>
      <c r="F122" s="14">
        <v>0</v>
      </c>
      <c r="G122" s="14">
        <v>0</v>
      </c>
      <c r="H122" s="14">
        <v>1</v>
      </c>
      <c r="I122" s="14">
        <v>11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3</v>
      </c>
    </row>
    <row r="123" spans="1:16" x14ac:dyDescent="0.25">
      <c r="A123" s="30" t="s">
        <v>561</v>
      </c>
      <c r="B123" s="30" t="s">
        <v>562</v>
      </c>
      <c r="C123" s="14">
        <v>3</v>
      </c>
      <c r="D123" s="14">
        <v>4</v>
      </c>
      <c r="E123" s="31">
        <v>-0.25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1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17</v>
      </c>
      <c r="D126" s="14">
        <v>8</v>
      </c>
      <c r="E126" s="31">
        <v>1.125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2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2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2</v>
      </c>
    </row>
    <row r="128" spans="1:16" ht="22.5" x14ac:dyDescent="0.25">
      <c r="A128" s="30" t="s">
        <v>571</v>
      </c>
      <c r="B128" s="30" t="s">
        <v>572</v>
      </c>
      <c r="C128" s="14">
        <v>1</v>
      </c>
      <c r="D128" s="14">
        <v>0</v>
      </c>
      <c r="E128" s="31">
        <v>0</v>
      </c>
      <c r="F128" s="14">
        <v>0</v>
      </c>
      <c r="G128" s="14">
        <v>0</v>
      </c>
      <c r="H128" s="14">
        <v>2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1</v>
      </c>
      <c r="E130" s="31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</v>
      </c>
    </row>
    <row r="131" spans="1:16" x14ac:dyDescent="0.25">
      <c r="A131" s="183" t="s">
        <v>577</v>
      </c>
      <c r="B131" s="184"/>
      <c r="C131" s="27">
        <v>14</v>
      </c>
      <c r="D131" s="27">
        <v>9</v>
      </c>
      <c r="E131" s="28">
        <v>0.55555555555555503</v>
      </c>
      <c r="F131" s="27">
        <v>1</v>
      </c>
      <c r="G131" s="27">
        <v>0</v>
      </c>
      <c r="H131" s="27">
        <v>6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8</v>
      </c>
      <c r="O131" s="27">
        <v>0</v>
      </c>
      <c r="P131" s="29">
        <v>7</v>
      </c>
    </row>
    <row r="132" spans="1:16" x14ac:dyDescent="0.25">
      <c r="A132" s="30" t="s">
        <v>578</v>
      </c>
      <c r="B132" s="30" t="s">
        <v>579</v>
      </c>
      <c r="C132" s="14">
        <v>6</v>
      </c>
      <c r="D132" s="14">
        <v>1</v>
      </c>
      <c r="E132" s="31">
        <v>5</v>
      </c>
      <c r="F132" s="14">
        <v>0</v>
      </c>
      <c r="G132" s="14">
        <v>0</v>
      </c>
      <c r="H132" s="14">
        <v>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7</v>
      </c>
      <c r="O132" s="14">
        <v>0</v>
      </c>
      <c r="P132" s="24">
        <v>7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7</v>
      </c>
      <c r="D134" s="14">
        <v>4</v>
      </c>
      <c r="E134" s="31">
        <v>0.75</v>
      </c>
      <c r="F134" s="14">
        <v>1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1</v>
      </c>
      <c r="D135" s="14">
        <v>4</v>
      </c>
      <c r="E135" s="31">
        <v>-0.75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77</v>
      </c>
      <c r="D137" s="27">
        <v>66</v>
      </c>
      <c r="E137" s="28">
        <v>0.16666666666666699</v>
      </c>
      <c r="F137" s="27">
        <v>0</v>
      </c>
      <c r="G137" s="27">
        <v>0</v>
      </c>
      <c r="H137" s="27">
        <v>20</v>
      </c>
      <c r="I137" s="27">
        <v>15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8</v>
      </c>
    </row>
    <row r="138" spans="1:16" ht="22.5" x14ac:dyDescent="0.25">
      <c r="A138" s="30" t="s">
        <v>589</v>
      </c>
      <c r="B138" s="30" t="s">
        <v>590</v>
      </c>
      <c r="C138" s="14">
        <v>3</v>
      </c>
      <c r="D138" s="14">
        <v>5</v>
      </c>
      <c r="E138" s="31">
        <v>-0.4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66</v>
      </c>
      <c r="D142" s="14">
        <v>56</v>
      </c>
      <c r="E142" s="31">
        <v>0.17857142857142899</v>
      </c>
      <c r="F142" s="14">
        <v>0</v>
      </c>
      <c r="G142" s="14">
        <v>0</v>
      </c>
      <c r="H142" s="14">
        <v>17</v>
      </c>
      <c r="I142" s="14">
        <v>12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4</v>
      </c>
    </row>
    <row r="143" spans="1:16" ht="33.75" x14ac:dyDescent="0.25">
      <c r="A143" s="30" t="s">
        <v>599</v>
      </c>
      <c r="B143" s="30" t="s">
        <v>600</v>
      </c>
      <c r="C143" s="14">
        <v>8</v>
      </c>
      <c r="D143" s="14">
        <v>5</v>
      </c>
      <c r="E143" s="31">
        <v>0.6</v>
      </c>
      <c r="F143" s="14">
        <v>0</v>
      </c>
      <c r="G143" s="14">
        <v>0</v>
      </c>
      <c r="H143" s="14">
        <v>2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4</v>
      </c>
    </row>
    <row r="144" spans="1:16" x14ac:dyDescent="0.25">
      <c r="A144" s="183" t="s">
        <v>601</v>
      </c>
      <c r="B144" s="184"/>
      <c r="C144" s="27">
        <v>0</v>
      </c>
      <c r="D144" s="27">
        <v>0</v>
      </c>
      <c r="E144" s="28">
        <v>0</v>
      </c>
      <c r="F144" s="27">
        <v>0</v>
      </c>
      <c r="G144" s="27">
        <v>0</v>
      </c>
      <c r="H144" s="27">
        <v>1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5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1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5</v>
      </c>
    </row>
    <row r="147" spans="1:16" x14ac:dyDescent="0.25">
      <c r="A147" s="183" t="s">
        <v>606</v>
      </c>
      <c r="B147" s="184"/>
      <c r="C147" s="27">
        <v>60</v>
      </c>
      <c r="D147" s="27">
        <v>74</v>
      </c>
      <c r="E147" s="28">
        <v>-0.18918918918918901</v>
      </c>
      <c r="F147" s="27">
        <v>1</v>
      </c>
      <c r="G147" s="27">
        <v>1</v>
      </c>
      <c r="H147" s="27">
        <v>19</v>
      </c>
      <c r="I147" s="27">
        <v>17</v>
      </c>
      <c r="J147" s="27">
        <v>0</v>
      </c>
      <c r="K147" s="27">
        <v>0</v>
      </c>
      <c r="L147" s="27">
        <v>0</v>
      </c>
      <c r="M147" s="27">
        <v>0</v>
      </c>
      <c r="N147" s="27">
        <v>32</v>
      </c>
      <c r="O147" s="27">
        <v>0</v>
      </c>
      <c r="P147" s="29">
        <v>18</v>
      </c>
    </row>
    <row r="148" spans="1:16" ht="22.5" x14ac:dyDescent="0.25">
      <c r="A148" s="30" t="s">
        <v>607</v>
      </c>
      <c r="B148" s="30" t="s">
        <v>608</v>
      </c>
      <c r="C148" s="14">
        <v>6</v>
      </c>
      <c r="D148" s="14">
        <v>5</v>
      </c>
      <c r="E148" s="31">
        <v>0.2</v>
      </c>
      <c r="F148" s="14">
        <v>0</v>
      </c>
      <c r="G148" s="14">
        <v>0</v>
      </c>
      <c r="H148" s="14">
        <v>3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10</v>
      </c>
      <c r="O148" s="14">
        <v>0</v>
      </c>
      <c r="P148" s="24">
        <v>5</v>
      </c>
    </row>
    <row r="149" spans="1:16" ht="22.5" x14ac:dyDescent="0.25">
      <c r="A149" s="30" t="s">
        <v>609</v>
      </c>
      <c r="B149" s="30" t="s">
        <v>610</v>
      </c>
      <c r="C149" s="14">
        <v>2</v>
      </c>
      <c r="D149" s="14">
        <v>1</v>
      </c>
      <c r="E149" s="31">
        <v>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19</v>
      </c>
      <c r="D151" s="14">
        <v>18</v>
      </c>
      <c r="E151" s="31">
        <v>5.5555555555555601E-2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18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6</v>
      </c>
      <c r="D154" s="14">
        <v>10</v>
      </c>
      <c r="E154" s="31">
        <v>-0.4</v>
      </c>
      <c r="F154" s="14">
        <v>0</v>
      </c>
      <c r="G154" s="14">
        <v>0</v>
      </c>
      <c r="H154" s="14">
        <v>4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4">
        <v>4</v>
      </c>
    </row>
    <row r="155" spans="1:16" ht="22.5" x14ac:dyDescent="0.25">
      <c r="A155" s="30" t="s">
        <v>621</v>
      </c>
      <c r="B155" s="30" t="s">
        <v>622</v>
      </c>
      <c r="C155" s="14">
        <v>26</v>
      </c>
      <c r="D155" s="14">
        <v>38</v>
      </c>
      <c r="E155" s="31">
        <v>-0.31578947368421101</v>
      </c>
      <c r="F155" s="14">
        <v>1</v>
      </c>
      <c r="G155" s="14">
        <v>1</v>
      </c>
      <c r="H155" s="14">
        <v>8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9</v>
      </c>
    </row>
    <row r="156" spans="1:16" x14ac:dyDescent="0.25">
      <c r="A156" s="183" t="s">
        <v>623</v>
      </c>
      <c r="B156" s="184"/>
      <c r="C156" s="27">
        <v>38</v>
      </c>
      <c r="D156" s="27">
        <v>55</v>
      </c>
      <c r="E156" s="28">
        <v>-0.30909090909090903</v>
      </c>
      <c r="F156" s="27">
        <v>0</v>
      </c>
      <c r="G156" s="27">
        <v>0</v>
      </c>
      <c r="H156" s="27">
        <v>10</v>
      </c>
      <c r="I156" s="27">
        <v>6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1</v>
      </c>
      <c r="P156" s="29">
        <v>5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2</v>
      </c>
      <c r="D161" s="14">
        <v>5</v>
      </c>
      <c r="E161" s="31">
        <v>-0.6</v>
      </c>
      <c r="F161" s="14">
        <v>0</v>
      </c>
      <c r="G161" s="14">
        <v>0</v>
      </c>
      <c r="H161" s="14">
        <v>2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4">
        <v>2</v>
      </c>
    </row>
    <row r="162" spans="1:16" x14ac:dyDescent="0.25">
      <c r="A162" s="30" t="s">
        <v>634</v>
      </c>
      <c r="B162" s="30" t="s">
        <v>635</v>
      </c>
      <c r="C162" s="14">
        <v>31</v>
      </c>
      <c r="D162" s="14">
        <v>34</v>
      </c>
      <c r="E162" s="31">
        <v>-8.8235294117647106E-2</v>
      </c>
      <c r="F162" s="14">
        <v>0</v>
      </c>
      <c r="G162" s="14">
        <v>0</v>
      </c>
      <c r="H162" s="14">
        <v>7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3</v>
      </c>
    </row>
    <row r="163" spans="1:16" ht="22.5" x14ac:dyDescent="0.25">
      <c r="A163" s="30" t="s">
        <v>636</v>
      </c>
      <c r="B163" s="30" t="s">
        <v>637</v>
      </c>
      <c r="C163" s="14">
        <v>2</v>
      </c>
      <c r="D163" s="14">
        <v>2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</v>
      </c>
      <c r="D164" s="14">
        <v>5</v>
      </c>
      <c r="E164" s="31">
        <v>-0.8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2</v>
      </c>
      <c r="D165" s="14">
        <v>7</v>
      </c>
      <c r="E165" s="31">
        <v>-0.71428571428571397</v>
      </c>
      <c r="F165" s="14">
        <v>0</v>
      </c>
      <c r="G165" s="14">
        <v>0</v>
      </c>
      <c r="H165" s="14">
        <v>1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3" t="s">
        <v>642</v>
      </c>
      <c r="B166" s="184"/>
      <c r="C166" s="27">
        <v>235</v>
      </c>
      <c r="D166" s="27">
        <v>226</v>
      </c>
      <c r="E166" s="28">
        <v>3.9823008849557501E-2</v>
      </c>
      <c r="F166" s="27">
        <v>4</v>
      </c>
      <c r="G166" s="27">
        <v>1</v>
      </c>
      <c r="H166" s="27">
        <v>135</v>
      </c>
      <c r="I166" s="27">
        <v>99</v>
      </c>
      <c r="J166" s="27">
        <v>1</v>
      </c>
      <c r="K166" s="27">
        <v>0</v>
      </c>
      <c r="L166" s="27">
        <v>0</v>
      </c>
      <c r="M166" s="27">
        <v>0</v>
      </c>
      <c r="N166" s="27">
        <v>7</v>
      </c>
      <c r="O166" s="27">
        <v>58</v>
      </c>
      <c r="P166" s="29">
        <v>93</v>
      </c>
    </row>
    <row r="167" spans="1:16" ht="22.5" x14ac:dyDescent="0.25">
      <c r="A167" s="30" t="s">
        <v>643</v>
      </c>
      <c r="B167" s="30" t="s">
        <v>644</v>
      </c>
      <c r="C167" s="14">
        <v>23</v>
      </c>
      <c r="D167" s="14">
        <v>89</v>
      </c>
      <c r="E167" s="31">
        <v>-0.74157303370786498</v>
      </c>
      <c r="F167" s="14">
        <v>2</v>
      </c>
      <c r="G167" s="14">
        <v>1</v>
      </c>
      <c r="H167" s="14">
        <v>21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4">
        <v>8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1</v>
      </c>
      <c r="D169" s="14">
        <v>0</v>
      </c>
      <c r="E169" s="31">
        <v>0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1</v>
      </c>
      <c r="D171" s="14">
        <v>4</v>
      </c>
      <c r="E171" s="31">
        <v>-0.75</v>
      </c>
      <c r="F171" s="14">
        <v>0</v>
      </c>
      <c r="G171" s="14">
        <v>0</v>
      </c>
      <c r="H171" s="14">
        <v>1</v>
      </c>
      <c r="I171" s="14">
        <v>4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1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122</v>
      </c>
      <c r="D173" s="14">
        <v>71</v>
      </c>
      <c r="E173" s="31">
        <v>0.71830985915492995</v>
      </c>
      <c r="F173" s="14">
        <v>0</v>
      </c>
      <c r="G173" s="14">
        <v>0</v>
      </c>
      <c r="H173" s="14">
        <v>61</v>
      </c>
      <c r="I173" s="14">
        <v>52</v>
      </c>
      <c r="J173" s="14">
        <v>1</v>
      </c>
      <c r="K173" s="14">
        <v>0</v>
      </c>
      <c r="L173" s="14">
        <v>0</v>
      </c>
      <c r="M173" s="14">
        <v>0</v>
      </c>
      <c r="N173" s="14">
        <v>1</v>
      </c>
      <c r="O173" s="14">
        <v>40</v>
      </c>
      <c r="P173" s="24">
        <v>58</v>
      </c>
    </row>
    <row r="174" spans="1:16" ht="22.5" x14ac:dyDescent="0.25">
      <c r="A174" s="30" t="s">
        <v>657</v>
      </c>
      <c r="B174" s="30" t="s">
        <v>658</v>
      </c>
      <c r="C174" s="14">
        <v>46</v>
      </c>
      <c r="D174" s="14">
        <v>43</v>
      </c>
      <c r="E174" s="31">
        <v>6.9767441860465101E-2</v>
      </c>
      <c r="F174" s="14">
        <v>2</v>
      </c>
      <c r="G174" s="14">
        <v>0</v>
      </c>
      <c r="H174" s="14">
        <v>37</v>
      </c>
      <c r="I174" s="14">
        <v>37</v>
      </c>
      <c r="J174" s="14">
        <v>0</v>
      </c>
      <c r="K174" s="14">
        <v>0</v>
      </c>
      <c r="L174" s="14">
        <v>0</v>
      </c>
      <c r="M174" s="14">
        <v>0</v>
      </c>
      <c r="N174" s="14">
        <v>2</v>
      </c>
      <c r="O174" s="14">
        <v>7</v>
      </c>
      <c r="P174" s="24">
        <v>25</v>
      </c>
    </row>
    <row r="175" spans="1:16" x14ac:dyDescent="0.25">
      <c r="A175" s="30" t="s">
        <v>659</v>
      </c>
      <c r="B175" s="30" t="s">
        <v>660</v>
      </c>
      <c r="C175" s="14">
        <v>42</v>
      </c>
      <c r="D175" s="14">
        <v>18</v>
      </c>
      <c r="E175" s="31">
        <v>1.3333333333333299</v>
      </c>
      <c r="F175" s="14">
        <v>0</v>
      </c>
      <c r="G175" s="14">
        <v>0</v>
      </c>
      <c r="H175" s="14">
        <v>14</v>
      </c>
      <c r="I175" s="14">
        <v>4</v>
      </c>
      <c r="J175" s="14">
        <v>0</v>
      </c>
      <c r="K175" s="14">
        <v>0</v>
      </c>
      <c r="L175" s="14">
        <v>0</v>
      </c>
      <c r="M175" s="14">
        <v>0</v>
      </c>
      <c r="N175" s="14">
        <v>2</v>
      </c>
      <c r="O175" s="14">
        <v>11</v>
      </c>
      <c r="P175" s="24">
        <v>1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825</v>
      </c>
      <c r="D178" s="27">
        <v>798</v>
      </c>
      <c r="E178" s="28">
        <v>3.3834586466165398E-2</v>
      </c>
      <c r="F178" s="27">
        <v>2099</v>
      </c>
      <c r="G178" s="27">
        <v>1923</v>
      </c>
      <c r="H178" s="27">
        <v>500</v>
      </c>
      <c r="I178" s="27">
        <v>453</v>
      </c>
      <c r="J178" s="27">
        <v>0</v>
      </c>
      <c r="K178" s="27">
        <v>1</v>
      </c>
      <c r="L178" s="27">
        <v>0</v>
      </c>
      <c r="M178" s="27">
        <v>0</v>
      </c>
      <c r="N178" s="27">
        <v>0</v>
      </c>
      <c r="O178" s="27">
        <v>1</v>
      </c>
      <c r="P178" s="29">
        <v>2363</v>
      </c>
    </row>
    <row r="179" spans="1:16" ht="22.5" x14ac:dyDescent="0.25">
      <c r="A179" s="30" t="s">
        <v>666</v>
      </c>
      <c r="B179" s="30" t="s">
        <v>667</v>
      </c>
      <c r="C179" s="14">
        <v>7</v>
      </c>
      <c r="D179" s="14">
        <v>4</v>
      </c>
      <c r="E179" s="31">
        <v>0.75</v>
      </c>
      <c r="F179" s="14">
        <v>7</v>
      </c>
      <c r="G179" s="14">
        <v>5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668</v>
      </c>
      <c r="B180" s="30" t="s">
        <v>669</v>
      </c>
      <c r="C180" s="14">
        <v>494</v>
      </c>
      <c r="D180" s="14">
        <v>445</v>
      </c>
      <c r="E180" s="31">
        <v>0.11011235955056201</v>
      </c>
      <c r="F180" s="14">
        <v>1176</v>
      </c>
      <c r="G180" s="14">
        <v>1093</v>
      </c>
      <c r="H180" s="14">
        <v>240</v>
      </c>
      <c r="I180" s="14">
        <v>193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1305</v>
      </c>
    </row>
    <row r="181" spans="1:16" x14ac:dyDescent="0.25">
      <c r="A181" s="30" t="s">
        <v>670</v>
      </c>
      <c r="B181" s="30" t="s">
        <v>671</v>
      </c>
      <c r="C181" s="14">
        <v>40</v>
      </c>
      <c r="D181" s="14">
        <v>51</v>
      </c>
      <c r="E181" s="31">
        <v>-0.21568627450980399</v>
      </c>
      <c r="F181" s="14">
        <v>11</v>
      </c>
      <c r="G181" s="14">
        <v>11</v>
      </c>
      <c r="H181" s="14">
        <v>30</v>
      </c>
      <c r="I181" s="14">
        <v>37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36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1</v>
      </c>
      <c r="E182" s="31">
        <v>0</v>
      </c>
      <c r="F182" s="14">
        <v>0</v>
      </c>
      <c r="G182" s="14">
        <v>1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3</v>
      </c>
    </row>
    <row r="183" spans="1:16" ht="22.5" x14ac:dyDescent="0.25">
      <c r="A183" s="30" t="s">
        <v>674</v>
      </c>
      <c r="B183" s="30" t="s">
        <v>675</v>
      </c>
      <c r="C183" s="14">
        <v>15</v>
      </c>
      <c r="D183" s="14">
        <v>12</v>
      </c>
      <c r="E183" s="31">
        <v>0.25</v>
      </c>
      <c r="F183" s="14">
        <v>33</v>
      </c>
      <c r="G183" s="14">
        <v>44</v>
      </c>
      <c r="H183" s="14">
        <v>16</v>
      </c>
      <c r="I183" s="14">
        <v>25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61</v>
      </c>
    </row>
    <row r="184" spans="1:16" ht="22.5" x14ac:dyDescent="0.25">
      <c r="A184" s="30" t="s">
        <v>676</v>
      </c>
      <c r="B184" s="30" t="s">
        <v>677</v>
      </c>
      <c r="C184" s="14">
        <v>261</v>
      </c>
      <c r="D184" s="14">
        <v>279</v>
      </c>
      <c r="E184" s="31">
        <v>-6.4516129032258104E-2</v>
      </c>
      <c r="F184" s="14">
        <v>868</v>
      </c>
      <c r="G184" s="14">
        <v>769</v>
      </c>
      <c r="H184" s="14">
        <v>210</v>
      </c>
      <c r="I184" s="14">
        <v>196</v>
      </c>
      <c r="J184" s="14">
        <v>0</v>
      </c>
      <c r="K184" s="14">
        <v>1</v>
      </c>
      <c r="L184" s="14">
        <v>0</v>
      </c>
      <c r="M184" s="14">
        <v>0</v>
      </c>
      <c r="N184" s="14">
        <v>0</v>
      </c>
      <c r="O184" s="14">
        <v>0</v>
      </c>
      <c r="P184" s="24">
        <v>951</v>
      </c>
    </row>
    <row r="185" spans="1:16" ht="22.5" x14ac:dyDescent="0.25">
      <c r="A185" s="30" t="s">
        <v>678</v>
      </c>
      <c r="B185" s="30" t="s">
        <v>679</v>
      </c>
      <c r="C185" s="14">
        <v>7</v>
      </c>
      <c r="D185" s="14">
        <v>6</v>
      </c>
      <c r="E185" s="31">
        <v>0.16666666666666699</v>
      </c>
      <c r="F185" s="14">
        <v>4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462</v>
      </c>
      <c r="D186" s="27">
        <v>259</v>
      </c>
      <c r="E186" s="28">
        <v>0.78378378378378399</v>
      </c>
      <c r="F186" s="27">
        <v>55</v>
      </c>
      <c r="G186" s="27">
        <v>24</v>
      </c>
      <c r="H186" s="27">
        <v>75</v>
      </c>
      <c r="I186" s="27">
        <v>75</v>
      </c>
      <c r="J186" s="27">
        <v>0</v>
      </c>
      <c r="K186" s="27">
        <v>2</v>
      </c>
      <c r="L186" s="27">
        <v>0</v>
      </c>
      <c r="M186" s="27">
        <v>0</v>
      </c>
      <c r="N186" s="27">
        <v>19</v>
      </c>
      <c r="O186" s="27">
        <v>2</v>
      </c>
      <c r="P186" s="29">
        <v>80</v>
      </c>
    </row>
    <row r="187" spans="1:16" x14ac:dyDescent="0.25">
      <c r="A187" s="30" t="s">
        <v>681</v>
      </c>
      <c r="B187" s="30" t="s">
        <v>682</v>
      </c>
      <c r="C187" s="14">
        <v>14</v>
      </c>
      <c r="D187" s="14">
        <v>12</v>
      </c>
      <c r="E187" s="31">
        <v>0.16666666666666699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1</v>
      </c>
      <c r="D188" s="14">
        <v>1</v>
      </c>
      <c r="E188" s="31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201</v>
      </c>
      <c r="D189" s="14">
        <v>63</v>
      </c>
      <c r="E189" s="31">
        <v>2.1904761904761898</v>
      </c>
      <c r="F189" s="14">
        <v>46</v>
      </c>
      <c r="G189" s="14">
        <v>13</v>
      </c>
      <c r="H189" s="14">
        <v>24</v>
      </c>
      <c r="I189" s="14">
        <v>13</v>
      </c>
      <c r="J189" s="14">
        <v>0</v>
      </c>
      <c r="K189" s="14">
        <v>1</v>
      </c>
      <c r="L189" s="14">
        <v>0</v>
      </c>
      <c r="M189" s="14">
        <v>0</v>
      </c>
      <c r="N189" s="14">
        <v>12</v>
      </c>
      <c r="O189" s="14">
        <v>2</v>
      </c>
      <c r="P189" s="24">
        <v>21</v>
      </c>
    </row>
    <row r="190" spans="1:16" ht="22.5" x14ac:dyDescent="0.25">
      <c r="A190" s="30" t="s">
        <v>687</v>
      </c>
      <c r="B190" s="30" t="s">
        <v>688</v>
      </c>
      <c r="C190" s="14">
        <v>2</v>
      </c>
      <c r="D190" s="14">
        <v>1</v>
      </c>
      <c r="E190" s="31">
        <v>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21</v>
      </c>
      <c r="D191" s="14">
        <v>24</v>
      </c>
      <c r="E191" s="31">
        <v>-0.125</v>
      </c>
      <c r="F191" s="14">
        <v>6</v>
      </c>
      <c r="G191" s="14">
        <v>8</v>
      </c>
      <c r="H191" s="14">
        <v>14</v>
      </c>
      <c r="I191" s="14">
        <v>44</v>
      </c>
      <c r="J191" s="14">
        <v>0</v>
      </c>
      <c r="K191" s="14">
        <v>1</v>
      </c>
      <c r="L191" s="14">
        <v>0</v>
      </c>
      <c r="M191" s="14">
        <v>0</v>
      </c>
      <c r="N191" s="14">
        <v>1</v>
      </c>
      <c r="O191" s="14">
        <v>0</v>
      </c>
      <c r="P191" s="24">
        <v>43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1</v>
      </c>
      <c r="E192" s="31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43</v>
      </c>
      <c r="D193" s="14">
        <v>29</v>
      </c>
      <c r="E193" s="31">
        <v>0.48275862068965503</v>
      </c>
      <c r="F193" s="14">
        <v>1</v>
      </c>
      <c r="G193" s="14">
        <v>0</v>
      </c>
      <c r="H193" s="14">
        <v>11</v>
      </c>
      <c r="I193" s="14">
        <v>10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9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4</v>
      </c>
      <c r="E194" s="31">
        <v>-1</v>
      </c>
      <c r="F194" s="14">
        <v>0</v>
      </c>
      <c r="G194" s="14">
        <v>1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1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3</v>
      </c>
      <c r="D196" s="14">
        <v>0</v>
      </c>
      <c r="E196" s="31">
        <v>0</v>
      </c>
      <c r="F196" s="14">
        <v>1</v>
      </c>
      <c r="G196" s="14">
        <v>1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701</v>
      </c>
      <c r="B197" s="30" t="s">
        <v>702</v>
      </c>
      <c r="C197" s="14">
        <v>161</v>
      </c>
      <c r="D197" s="14">
        <v>118</v>
      </c>
      <c r="E197" s="31">
        <v>0.36440677966101698</v>
      </c>
      <c r="F197" s="14">
        <v>1</v>
      </c>
      <c r="G197" s="14">
        <v>1</v>
      </c>
      <c r="H197" s="14">
        <v>17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4">
        <v>1</v>
      </c>
    </row>
    <row r="198" spans="1:16" ht="22.5" x14ac:dyDescent="0.25">
      <c r="A198" s="30" t="s">
        <v>703</v>
      </c>
      <c r="B198" s="30" t="s">
        <v>704</v>
      </c>
      <c r="C198" s="14">
        <v>3</v>
      </c>
      <c r="D198" s="14">
        <v>2</v>
      </c>
      <c r="E198" s="31">
        <v>0.5</v>
      </c>
      <c r="F198" s="14">
        <v>0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10</v>
      </c>
      <c r="D199" s="14">
        <v>2</v>
      </c>
      <c r="E199" s="31">
        <v>4</v>
      </c>
      <c r="F199" s="14">
        <v>0</v>
      </c>
      <c r="G199" s="14">
        <v>0</v>
      </c>
      <c r="H199" s="14">
        <v>2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4">
        <v>2</v>
      </c>
    </row>
    <row r="200" spans="1:16" ht="22.5" x14ac:dyDescent="0.25">
      <c r="A200" s="30" t="s">
        <v>707</v>
      </c>
      <c r="B200" s="30" t="s">
        <v>708</v>
      </c>
      <c r="C200" s="14">
        <v>3</v>
      </c>
      <c r="D200" s="14">
        <v>1</v>
      </c>
      <c r="E200" s="31">
        <v>2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26</v>
      </c>
      <c r="D201" s="27">
        <v>82</v>
      </c>
      <c r="E201" s="28">
        <v>-0.68292682926829296</v>
      </c>
      <c r="F201" s="27">
        <v>3</v>
      </c>
      <c r="G201" s="27">
        <v>7</v>
      </c>
      <c r="H201" s="27">
        <v>10</v>
      </c>
      <c r="I201" s="27">
        <v>10</v>
      </c>
      <c r="J201" s="27">
        <v>0</v>
      </c>
      <c r="K201" s="27">
        <v>0</v>
      </c>
      <c r="L201" s="27">
        <v>0</v>
      </c>
      <c r="M201" s="27">
        <v>4</v>
      </c>
      <c r="N201" s="27">
        <v>44</v>
      </c>
      <c r="O201" s="27">
        <v>0</v>
      </c>
      <c r="P201" s="29">
        <v>37</v>
      </c>
    </row>
    <row r="202" spans="1:16" x14ac:dyDescent="0.25">
      <c r="A202" s="30" t="s">
        <v>710</v>
      </c>
      <c r="B202" s="30" t="s">
        <v>711</v>
      </c>
      <c r="C202" s="14">
        <v>19</v>
      </c>
      <c r="D202" s="14">
        <v>20</v>
      </c>
      <c r="E202" s="31">
        <v>-0.05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1</v>
      </c>
      <c r="N202" s="14">
        <v>35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1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2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0</v>
      </c>
      <c r="D206" s="14">
        <v>53</v>
      </c>
      <c r="E206" s="31">
        <v>-1</v>
      </c>
      <c r="F206" s="14">
        <v>3</v>
      </c>
      <c r="G206" s="14">
        <v>7</v>
      </c>
      <c r="H206" s="14">
        <v>10</v>
      </c>
      <c r="I206" s="14">
        <v>9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32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1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1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1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1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1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3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1</v>
      </c>
    </row>
    <row r="214" spans="1:16" x14ac:dyDescent="0.25">
      <c r="A214" s="30" t="s">
        <v>734</v>
      </c>
      <c r="B214" s="30" t="s">
        <v>735</v>
      </c>
      <c r="C214" s="14">
        <v>3</v>
      </c>
      <c r="D214" s="14">
        <v>2</v>
      </c>
      <c r="E214" s="31">
        <v>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1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742</v>
      </c>
      <c r="B218" s="30" t="s">
        <v>743</v>
      </c>
      <c r="C218" s="14">
        <v>1</v>
      </c>
      <c r="D218" s="14">
        <v>2</v>
      </c>
      <c r="E218" s="31">
        <v>-0.5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1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4">
        <v>1</v>
      </c>
    </row>
    <row r="223" spans="1:16" x14ac:dyDescent="0.25">
      <c r="A223" s="183" t="s">
        <v>752</v>
      </c>
      <c r="B223" s="184"/>
      <c r="C223" s="27">
        <v>987</v>
      </c>
      <c r="D223" s="27">
        <v>806</v>
      </c>
      <c r="E223" s="28">
        <v>0.22456575682382099</v>
      </c>
      <c r="F223" s="27">
        <v>232</v>
      </c>
      <c r="G223" s="27">
        <v>166</v>
      </c>
      <c r="H223" s="27">
        <v>446</v>
      </c>
      <c r="I223" s="27">
        <v>310</v>
      </c>
      <c r="J223" s="27">
        <v>0</v>
      </c>
      <c r="K223" s="27">
        <v>1</v>
      </c>
      <c r="L223" s="27">
        <v>1</v>
      </c>
      <c r="M223" s="27">
        <v>3</v>
      </c>
      <c r="N223" s="27">
        <v>18</v>
      </c>
      <c r="O223" s="27">
        <v>31</v>
      </c>
      <c r="P223" s="29">
        <v>396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1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1</v>
      </c>
      <c r="E228" s="31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2</v>
      </c>
      <c r="E230" s="31">
        <v>-0.5</v>
      </c>
      <c r="F230" s="14">
        <v>0</v>
      </c>
      <c r="G230" s="14">
        <v>1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25">
      <c r="A231" s="30" t="s">
        <v>767</v>
      </c>
      <c r="B231" s="30" t="s">
        <v>768</v>
      </c>
      <c r="C231" s="14">
        <v>64</v>
      </c>
      <c r="D231" s="14">
        <v>60</v>
      </c>
      <c r="E231" s="31">
        <v>6.6666666666666693E-2</v>
      </c>
      <c r="F231" s="14">
        <v>1</v>
      </c>
      <c r="G231" s="14">
        <v>1</v>
      </c>
      <c r="H231" s="14">
        <v>23</v>
      </c>
      <c r="I231" s="14">
        <v>8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25">
      <c r="A232" s="30" t="s">
        <v>769</v>
      </c>
      <c r="B232" s="30" t="s">
        <v>770</v>
      </c>
      <c r="C232" s="14">
        <v>32</v>
      </c>
      <c r="D232" s="14">
        <v>60</v>
      </c>
      <c r="E232" s="31">
        <v>-0.46666666666666701</v>
      </c>
      <c r="F232" s="14">
        <v>3</v>
      </c>
      <c r="G232" s="14">
        <v>2</v>
      </c>
      <c r="H232" s="14">
        <v>12</v>
      </c>
      <c r="I232" s="14">
        <v>9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10</v>
      </c>
    </row>
    <row r="233" spans="1:16" x14ac:dyDescent="0.25">
      <c r="A233" s="30" t="s">
        <v>771</v>
      </c>
      <c r="B233" s="30" t="s">
        <v>772</v>
      </c>
      <c r="C233" s="14">
        <v>29</v>
      </c>
      <c r="D233" s="14">
        <v>38</v>
      </c>
      <c r="E233" s="31">
        <v>-0.23684210526315799</v>
      </c>
      <c r="F233" s="14">
        <v>0</v>
      </c>
      <c r="G233" s="14">
        <v>0</v>
      </c>
      <c r="H233" s="14">
        <v>9</v>
      </c>
      <c r="I233" s="14">
        <v>9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6</v>
      </c>
    </row>
    <row r="234" spans="1:16" ht="22.5" x14ac:dyDescent="0.25">
      <c r="A234" s="30" t="s">
        <v>773</v>
      </c>
      <c r="B234" s="30" t="s">
        <v>774</v>
      </c>
      <c r="C234" s="14">
        <v>1</v>
      </c>
      <c r="D234" s="14">
        <v>2</v>
      </c>
      <c r="E234" s="31">
        <v>-0.5</v>
      </c>
      <c r="F234" s="14">
        <v>0</v>
      </c>
      <c r="G234" s="14">
        <v>0</v>
      </c>
      <c r="H234" s="14">
        <v>2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33.75" x14ac:dyDescent="0.25">
      <c r="A235" s="30" t="s">
        <v>775</v>
      </c>
      <c r="B235" s="30" t="s">
        <v>776</v>
      </c>
      <c r="C235" s="14">
        <v>10</v>
      </c>
      <c r="D235" s="14">
        <v>9</v>
      </c>
      <c r="E235" s="31">
        <v>0.11111111111111099</v>
      </c>
      <c r="F235" s="14">
        <v>0</v>
      </c>
      <c r="G235" s="14">
        <v>1</v>
      </c>
      <c r="H235" s="14">
        <v>3</v>
      </c>
      <c r="I235" s="14">
        <v>9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7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0</v>
      </c>
      <c r="E236" s="31">
        <v>0</v>
      </c>
      <c r="F236" s="14">
        <v>0</v>
      </c>
      <c r="G236" s="14">
        <v>0</v>
      </c>
      <c r="H236" s="14">
        <v>2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5</v>
      </c>
      <c r="O236" s="14">
        <v>0</v>
      </c>
      <c r="P236" s="24">
        <v>4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1</v>
      </c>
    </row>
    <row r="238" spans="1:16" ht="33.75" x14ac:dyDescent="0.25">
      <c r="A238" s="30" t="s">
        <v>781</v>
      </c>
      <c r="B238" s="30" t="s">
        <v>782</v>
      </c>
      <c r="C238" s="14">
        <v>844</v>
      </c>
      <c r="D238" s="14">
        <v>622</v>
      </c>
      <c r="E238" s="31">
        <v>0.35691318327974297</v>
      </c>
      <c r="F238" s="14">
        <v>228</v>
      </c>
      <c r="G238" s="14">
        <v>161</v>
      </c>
      <c r="H238" s="14">
        <v>390</v>
      </c>
      <c r="I238" s="14">
        <v>268</v>
      </c>
      <c r="J238" s="14">
        <v>0</v>
      </c>
      <c r="K238" s="14">
        <v>1</v>
      </c>
      <c r="L238" s="14">
        <v>0</v>
      </c>
      <c r="M238" s="14">
        <v>2</v>
      </c>
      <c r="N238" s="14">
        <v>9</v>
      </c>
      <c r="O238" s="14">
        <v>31</v>
      </c>
      <c r="P238" s="24">
        <v>360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5</v>
      </c>
      <c r="E241" s="31">
        <v>-1</v>
      </c>
      <c r="F241" s="14">
        <v>0</v>
      </c>
      <c r="G241" s="14">
        <v>0</v>
      </c>
      <c r="H241" s="14">
        <v>3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4</v>
      </c>
      <c r="D242" s="14">
        <v>5</v>
      </c>
      <c r="E242" s="31">
        <v>-0.2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3</v>
      </c>
      <c r="O242" s="14">
        <v>0</v>
      </c>
      <c r="P242" s="24">
        <v>2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1</v>
      </c>
    </row>
    <row r="244" spans="1:16" x14ac:dyDescent="0.25">
      <c r="A244" s="183" t="s">
        <v>793</v>
      </c>
      <c r="B244" s="184"/>
      <c r="C244" s="27">
        <v>10</v>
      </c>
      <c r="D244" s="27">
        <v>9</v>
      </c>
      <c r="E244" s="28">
        <v>0.11111111111111099</v>
      </c>
      <c r="F244" s="27">
        <v>0</v>
      </c>
      <c r="G244" s="27">
        <v>0</v>
      </c>
      <c r="H244" s="27">
        <v>0</v>
      </c>
      <c r="I244" s="27">
        <v>6</v>
      </c>
      <c r="J244" s="27">
        <v>0</v>
      </c>
      <c r="K244" s="27">
        <v>0</v>
      </c>
      <c r="L244" s="27">
        <v>0</v>
      </c>
      <c r="M244" s="27">
        <v>1</v>
      </c>
      <c r="N244" s="27">
        <v>3</v>
      </c>
      <c r="O244" s="27">
        <v>0</v>
      </c>
      <c r="P244" s="29">
        <v>2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1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4</v>
      </c>
      <c r="D249" s="14">
        <v>4</v>
      </c>
      <c r="E249" s="31">
        <v>0</v>
      </c>
      <c r="F249" s="14">
        <v>0</v>
      </c>
      <c r="G249" s="14">
        <v>0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1</v>
      </c>
      <c r="E250" s="31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3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1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1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2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2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1</v>
      </c>
      <c r="D261" s="14">
        <v>2</v>
      </c>
      <c r="E261" s="31">
        <v>-0.5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1</v>
      </c>
      <c r="E262" s="31">
        <v>-1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1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287</v>
      </c>
      <c r="D271" s="27">
        <v>271</v>
      </c>
      <c r="E271" s="28">
        <v>5.9040590405904099E-2</v>
      </c>
      <c r="F271" s="27">
        <v>56</v>
      </c>
      <c r="G271" s="27">
        <v>43</v>
      </c>
      <c r="H271" s="27">
        <v>208</v>
      </c>
      <c r="I271" s="27">
        <v>211</v>
      </c>
      <c r="J271" s="27">
        <v>0</v>
      </c>
      <c r="K271" s="27">
        <v>2</v>
      </c>
      <c r="L271" s="27">
        <v>0</v>
      </c>
      <c r="M271" s="27">
        <v>0</v>
      </c>
      <c r="N271" s="27">
        <v>0</v>
      </c>
      <c r="O271" s="27">
        <v>0</v>
      </c>
      <c r="P271" s="29">
        <v>248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91</v>
      </c>
      <c r="D273" s="14">
        <v>98</v>
      </c>
      <c r="E273" s="31">
        <v>-7.1428571428571397E-2</v>
      </c>
      <c r="F273" s="14">
        <v>11</v>
      </c>
      <c r="G273" s="14">
        <v>9</v>
      </c>
      <c r="H273" s="14">
        <v>94</v>
      </c>
      <c r="I273" s="14">
        <v>108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106</v>
      </c>
    </row>
    <row r="274" spans="1:16" ht="33.75" x14ac:dyDescent="0.25">
      <c r="A274" s="30" t="s">
        <v>851</v>
      </c>
      <c r="B274" s="30" t="s">
        <v>852</v>
      </c>
      <c r="C274" s="14">
        <v>177</v>
      </c>
      <c r="D274" s="14">
        <v>148</v>
      </c>
      <c r="E274" s="31">
        <v>0.195945945945946</v>
      </c>
      <c r="F274" s="14">
        <v>44</v>
      </c>
      <c r="G274" s="14">
        <v>34</v>
      </c>
      <c r="H274" s="14">
        <v>110</v>
      </c>
      <c r="I274" s="14">
        <v>89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124</v>
      </c>
    </row>
    <row r="275" spans="1:16" ht="22.5" x14ac:dyDescent="0.25">
      <c r="A275" s="30" t="s">
        <v>853</v>
      </c>
      <c r="B275" s="30" t="s">
        <v>854</v>
      </c>
      <c r="C275" s="14">
        <v>2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3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9</v>
      </c>
    </row>
    <row r="276" spans="1:16" x14ac:dyDescent="0.25">
      <c r="A276" s="30" t="s">
        <v>855</v>
      </c>
      <c r="B276" s="30" t="s">
        <v>856</v>
      </c>
      <c r="C276" s="14">
        <v>3</v>
      </c>
      <c r="D276" s="14">
        <v>2</v>
      </c>
      <c r="E276" s="31">
        <v>0.5</v>
      </c>
      <c r="F276" s="14">
        <v>1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3</v>
      </c>
      <c r="D277" s="14">
        <v>0</v>
      </c>
      <c r="E277" s="31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2</v>
      </c>
    </row>
    <row r="278" spans="1:16" ht="22.5" x14ac:dyDescent="0.25">
      <c r="A278" s="30" t="s">
        <v>859</v>
      </c>
      <c r="B278" s="30" t="s">
        <v>860</v>
      </c>
      <c r="C278" s="14">
        <v>8</v>
      </c>
      <c r="D278" s="14">
        <v>23</v>
      </c>
      <c r="E278" s="31">
        <v>-0.65217391304347805</v>
      </c>
      <c r="F278" s="14">
        <v>0</v>
      </c>
      <c r="G278" s="14">
        <v>0</v>
      </c>
      <c r="H278" s="14">
        <v>4</v>
      </c>
      <c r="I278" s="14">
        <v>9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1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1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2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1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1</v>
      </c>
      <c r="E301" s="28">
        <v>-1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1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1</v>
      </c>
      <c r="E304" s="31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1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1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1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4</v>
      </c>
      <c r="D312" s="27">
        <v>1</v>
      </c>
      <c r="E312" s="28">
        <v>3</v>
      </c>
      <c r="F312" s="27">
        <v>0</v>
      </c>
      <c r="G312" s="27">
        <v>0</v>
      </c>
      <c r="H312" s="27">
        <v>0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3</v>
      </c>
    </row>
    <row r="313" spans="1:16" x14ac:dyDescent="0.25">
      <c r="A313" s="30" t="s">
        <v>926</v>
      </c>
      <c r="B313" s="30" t="s">
        <v>927</v>
      </c>
      <c r="C313" s="14">
        <v>1</v>
      </c>
      <c r="D313" s="14">
        <v>1</v>
      </c>
      <c r="E313" s="31">
        <v>0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3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1</v>
      </c>
      <c r="D318" s="27">
        <v>4</v>
      </c>
      <c r="E318" s="28">
        <v>-0.75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2</v>
      </c>
    </row>
    <row r="319" spans="1:16" x14ac:dyDescent="0.25">
      <c r="A319" s="30" t="s">
        <v>937</v>
      </c>
      <c r="B319" s="30" t="s">
        <v>938</v>
      </c>
      <c r="C319" s="14">
        <v>1</v>
      </c>
      <c r="D319" s="14">
        <v>4</v>
      </c>
      <c r="E319" s="31">
        <v>-0.75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2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5555</v>
      </c>
      <c r="D323" s="27">
        <v>5031</v>
      </c>
      <c r="E323" s="28">
        <v>0.104154243689127</v>
      </c>
      <c r="F323" s="27">
        <v>21</v>
      </c>
      <c r="G323" s="27">
        <v>0</v>
      </c>
      <c r="H323" s="27">
        <v>69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68</v>
      </c>
      <c r="O323" s="27">
        <v>2</v>
      </c>
      <c r="P323" s="29">
        <v>13</v>
      </c>
    </row>
    <row r="324" spans="1:16" x14ac:dyDescent="0.25">
      <c r="A324" s="30" t="s">
        <v>945</v>
      </c>
      <c r="B324" s="30" t="s">
        <v>946</v>
      </c>
      <c r="C324" s="14">
        <v>5555</v>
      </c>
      <c r="D324" s="14">
        <v>5031</v>
      </c>
      <c r="E324" s="31">
        <v>0.104154243689127</v>
      </c>
      <c r="F324" s="14">
        <v>21</v>
      </c>
      <c r="G324" s="14">
        <v>0</v>
      </c>
      <c r="H324" s="14">
        <v>69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68</v>
      </c>
      <c r="O324" s="14">
        <v>2</v>
      </c>
      <c r="P324" s="24">
        <v>13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22980</v>
      </c>
      <c r="D341" s="32">
        <v>20852</v>
      </c>
      <c r="E341" s="33">
        <v>0.102052560905429</v>
      </c>
      <c r="F341" s="32">
        <v>3569</v>
      </c>
      <c r="G341" s="32">
        <v>2782</v>
      </c>
      <c r="H341" s="32">
        <v>4239</v>
      </c>
      <c r="I341" s="32">
        <v>3964</v>
      </c>
      <c r="J341" s="32">
        <v>45</v>
      </c>
      <c r="K341" s="32">
        <v>68</v>
      </c>
      <c r="L341" s="32">
        <v>16</v>
      </c>
      <c r="M341" s="32">
        <v>21</v>
      </c>
      <c r="N341" s="32">
        <v>326</v>
      </c>
      <c r="O341" s="32">
        <v>213</v>
      </c>
      <c r="P341" s="32">
        <v>6038</v>
      </c>
    </row>
  </sheetData>
  <sheetProtection algorithmName="SHA-512" hashValue="6RN3gr371FW3U6drbE70SzOMsDNpmOJ5PJe0+lt/VSB26viZuWUKizmwDOQ0/3OeCq5TDCy1D64XKkNSsiw98Q==" saltValue="9D1rkzS8grJvzMZRgGpdP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4</v>
      </c>
    </row>
    <row r="6" spans="1:3" x14ac:dyDescent="0.25">
      <c r="A6" s="178"/>
      <c r="B6" s="13" t="s">
        <v>354</v>
      </c>
      <c r="C6" s="24">
        <v>310</v>
      </c>
    </row>
    <row r="7" spans="1:3" x14ac:dyDescent="0.25">
      <c r="A7" s="178"/>
      <c r="B7" s="13" t="s">
        <v>981</v>
      </c>
      <c r="C7" s="24">
        <v>14</v>
      </c>
    </row>
    <row r="8" spans="1:3" x14ac:dyDescent="0.25">
      <c r="A8" s="178"/>
      <c r="B8" s="13" t="s">
        <v>982</v>
      </c>
      <c r="C8" s="24">
        <v>72</v>
      </c>
    </row>
    <row r="9" spans="1:3" x14ac:dyDescent="0.25">
      <c r="A9" s="178"/>
      <c r="B9" s="13" t="s">
        <v>983</v>
      </c>
      <c r="C9" s="24">
        <v>60</v>
      </c>
    </row>
    <row r="10" spans="1:3" x14ac:dyDescent="0.25">
      <c r="A10" s="178"/>
      <c r="B10" s="13" t="s">
        <v>984</v>
      </c>
      <c r="C10" s="24">
        <v>42</v>
      </c>
    </row>
    <row r="11" spans="1:3" x14ac:dyDescent="0.25">
      <c r="A11" s="178"/>
      <c r="B11" s="13" t="s">
        <v>985</v>
      </c>
      <c r="C11" s="24">
        <v>248</v>
      </c>
    </row>
    <row r="12" spans="1:3" x14ac:dyDescent="0.25">
      <c r="A12" s="178"/>
      <c r="B12" s="13" t="s">
        <v>538</v>
      </c>
      <c r="C12" s="24">
        <v>124</v>
      </c>
    </row>
    <row r="13" spans="1:3" x14ac:dyDescent="0.25">
      <c r="A13" s="178"/>
      <c r="B13" s="13" t="s">
        <v>986</v>
      </c>
      <c r="C13" s="24">
        <v>34</v>
      </c>
    </row>
    <row r="14" spans="1:3" x14ac:dyDescent="0.25">
      <c r="A14" s="178"/>
      <c r="B14" s="13" t="s">
        <v>987</v>
      </c>
      <c r="C14" s="24">
        <v>0</v>
      </c>
    </row>
    <row r="15" spans="1:3" x14ac:dyDescent="0.25">
      <c r="A15" s="178"/>
      <c r="B15" s="13" t="s">
        <v>671</v>
      </c>
      <c r="C15" s="24">
        <v>0</v>
      </c>
    </row>
    <row r="16" spans="1:3" x14ac:dyDescent="0.25">
      <c r="A16" s="178"/>
      <c r="B16" s="13" t="s">
        <v>988</v>
      </c>
      <c r="C16" s="24">
        <v>88</v>
      </c>
    </row>
    <row r="17" spans="1:3" x14ac:dyDescent="0.25">
      <c r="A17" s="178"/>
      <c r="B17" s="13" t="s">
        <v>989</v>
      </c>
      <c r="C17" s="24">
        <v>188</v>
      </c>
    </row>
    <row r="18" spans="1:3" x14ac:dyDescent="0.25">
      <c r="A18" s="178"/>
      <c r="B18" s="13" t="s">
        <v>990</v>
      </c>
      <c r="C18" s="24">
        <v>34</v>
      </c>
    </row>
    <row r="19" spans="1:3" x14ac:dyDescent="0.25">
      <c r="A19" s="179"/>
      <c r="B19" s="13" t="s">
        <v>110</v>
      </c>
      <c r="C19" s="24">
        <v>304</v>
      </c>
    </row>
    <row r="20" spans="1:3" x14ac:dyDescent="0.25">
      <c r="A20" s="177" t="s">
        <v>991</v>
      </c>
      <c r="B20" s="13" t="s">
        <v>992</v>
      </c>
      <c r="C20" s="24">
        <v>42</v>
      </c>
    </row>
    <row r="21" spans="1:3" x14ac:dyDescent="0.25">
      <c r="A21" s="179"/>
      <c r="B21" s="13" t="s">
        <v>993</v>
      </c>
      <c r="C21" s="24">
        <v>24</v>
      </c>
    </row>
    <row r="22" spans="1:3" x14ac:dyDescent="0.25">
      <c r="A22" s="177" t="s">
        <v>994</v>
      </c>
      <c r="B22" s="13" t="s">
        <v>995</v>
      </c>
      <c r="C22" s="24">
        <v>760</v>
      </c>
    </row>
    <row r="23" spans="1:3" x14ac:dyDescent="0.25">
      <c r="A23" s="178"/>
      <c r="B23" s="13" t="s">
        <v>996</v>
      </c>
      <c r="C23" s="24">
        <v>804</v>
      </c>
    </row>
    <row r="24" spans="1:3" x14ac:dyDescent="0.25">
      <c r="A24" s="179"/>
      <c r="B24" s="13" t="s">
        <v>997</v>
      </c>
      <c r="C24" s="24">
        <v>24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543</v>
      </c>
    </row>
    <row r="29" spans="1:3" x14ac:dyDescent="0.25">
      <c r="A29" s="177" t="s">
        <v>316</v>
      </c>
      <c r="B29" s="13" t="s">
        <v>1000</v>
      </c>
      <c r="C29" s="24">
        <v>37</v>
      </c>
    </row>
    <row r="30" spans="1:3" x14ac:dyDescent="0.25">
      <c r="A30" s="178"/>
      <c r="B30" s="13" t="s">
        <v>1001</v>
      </c>
      <c r="C30" s="24">
        <v>59</v>
      </c>
    </row>
    <row r="31" spans="1:3" x14ac:dyDescent="0.25">
      <c r="A31" s="178"/>
      <c r="B31" s="13" t="s">
        <v>1002</v>
      </c>
      <c r="C31" s="24">
        <v>45</v>
      </c>
    </row>
    <row r="32" spans="1:3" x14ac:dyDescent="0.25">
      <c r="A32" s="179"/>
      <c r="B32" s="13" t="s">
        <v>1003</v>
      </c>
      <c r="C32" s="24">
        <v>20</v>
      </c>
    </row>
    <row r="33" spans="1:3" x14ac:dyDescent="0.25">
      <c r="A33" s="12" t="s">
        <v>1004</v>
      </c>
      <c r="B33" s="17"/>
      <c r="C33" s="24">
        <v>0</v>
      </c>
    </row>
    <row r="34" spans="1:3" x14ac:dyDescent="0.25">
      <c r="A34" s="12" t="s">
        <v>1005</v>
      </c>
      <c r="B34" s="17"/>
      <c r="C34" s="24">
        <v>264</v>
      </c>
    </row>
    <row r="35" spans="1:3" x14ac:dyDescent="0.25">
      <c r="A35" s="12" t="s">
        <v>1006</v>
      </c>
      <c r="B35" s="17"/>
      <c r="C35" s="24">
        <v>30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4</v>
      </c>
    </row>
    <row r="38" spans="1:3" x14ac:dyDescent="0.25">
      <c r="A38" s="12" t="s">
        <v>1009</v>
      </c>
      <c r="B38" s="17"/>
      <c r="C38" s="24">
        <v>0</v>
      </c>
    </row>
    <row r="39" spans="1:3" x14ac:dyDescent="0.25">
      <c r="A39" s="12" t="s">
        <v>997</v>
      </c>
      <c r="B39" s="17"/>
      <c r="C39" s="24">
        <v>42</v>
      </c>
    </row>
    <row r="40" spans="1:3" x14ac:dyDescent="0.25">
      <c r="A40" s="177" t="s">
        <v>1010</v>
      </c>
      <c r="B40" s="13" t="s">
        <v>1011</v>
      </c>
      <c r="C40" s="24">
        <v>80</v>
      </c>
    </row>
    <row r="41" spans="1:3" x14ac:dyDescent="0.25">
      <c r="A41" s="178"/>
      <c r="B41" s="13" t="s">
        <v>1012</v>
      </c>
      <c r="C41" s="24">
        <v>22</v>
      </c>
    </row>
    <row r="42" spans="1:3" x14ac:dyDescent="0.25">
      <c r="A42" s="178"/>
      <c r="B42" s="13" t="s">
        <v>1013</v>
      </c>
      <c r="C42" s="24">
        <v>0</v>
      </c>
    </row>
    <row r="43" spans="1:3" x14ac:dyDescent="0.25">
      <c r="A43" s="178"/>
      <c r="B43" s="13" t="s">
        <v>1014</v>
      </c>
      <c r="C43" s="24">
        <v>0</v>
      </c>
    </row>
    <row r="44" spans="1:3" x14ac:dyDescent="0.25">
      <c r="A44" s="179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10</v>
      </c>
    </row>
    <row r="49" spans="1:3" x14ac:dyDescent="0.25">
      <c r="A49" s="177" t="s">
        <v>80</v>
      </c>
      <c r="B49" s="13" t="s">
        <v>1017</v>
      </c>
      <c r="C49" s="24">
        <v>192</v>
      </c>
    </row>
    <row r="50" spans="1:3" x14ac:dyDescent="0.25">
      <c r="A50" s="179"/>
      <c r="B50" s="13" t="s">
        <v>1018</v>
      </c>
      <c r="C50" s="24">
        <v>80</v>
      </c>
    </row>
    <row r="51" spans="1:3" x14ac:dyDescent="0.25">
      <c r="A51" s="177" t="s">
        <v>1019</v>
      </c>
      <c r="B51" s="13" t="s">
        <v>1020</v>
      </c>
      <c r="C51" s="24">
        <v>0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1646</v>
      </c>
    </row>
    <row r="57" spans="1:3" x14ac:dyDescent="0.25">
      <c r="A57" s="178"/>
      <c r="B57" s="13" t="s">
        <v>1023</v>
      </c>
      <c r="C57" s="24">
        <v>282</v>
      </c>
    </row>
    <row r="58" spans="1:3" x14ac:dyDescent="0.25">
      <c r="A58" s="178"/>
      <c r="B58" s="13" t="s">
        <v>1024</v>
      </c>
      <c r="C58" s="24">
        <v>136</v>
      </c>
    </row>
    <row r="59" spans="1:3" x14ac:dyDescent="0.25">
      <c r="A59" s="178"/>
      <c r="B59" s="13" t="s">
        <v>1025</v>
      </c>
      <c r="C59" s="24">
        <v>184</v>
      </c>
    </row>
    <row r="60" spans="1:3" x14ac:dyDescent="0.25">
      <c r="A60" s="179"/>
      <c r="B60" s="13" t="s">
        <v>1026</v>
      </c>
      <c r="C60" s="24">
        <v>204</v>
      </c>
    </row>
    <row r="61" spans="1:3" x14ac:dyDescent="0.25">
      <c r="A61" s="177" t="s">
        <v>1027</v>
      </c>
      <c r="B61" s="13" t="s">
        <v>1028</v>
      </c>
      <c r="C61" s="24">
        <v>630</v>
      </c>
    </row>
    <row r="62" spans="1:3" x14ac:dyDescent="0.25">
      <c r="A62" s="178"/>
      <c r="B62" s="13" t="s">
        <v>1029</v>
      </c>
      <c r="C62" s="24">
        <v>104</v>
      </c>
    </row>
    <row r="63" spans="1:3" x14ac:dyDescent="0.25">
      <c r="A63" s="178"/>
      <c r="B63" s="13" t="s">
        <v>1030</v>
      </c>
      <c r="C63" s="24">
        <v>42</v>
      </c>
    </row>
    <row r="64" spans="1:3" x14ac:dyDescent="0.25">
      <c r="A64" s="178"/>
      <c r="B64" s="13" t="s">
        <v>1031</v>
      </c>
      <c r="C64" s="24">
        <v>584</v>
      </c>
    </row>
    <row r="65" spans="1:3" x14ac:dyDescent="0.25">
      <c r="A65" s="179"/>
      <c r="B65" s="13" t="s">
        <v>1026</v>
      </c>
      <c r="C65" s="24">
        <v>282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266</v>
      </c>
    </row>
    <row r="70" spans="1:3" ht="22.5" x14ac:dyDescent="0.25">
      <c r="A70" s="12" t="s">
        <v>1034</v>
      </c>
      <c r="B70" s="17"/>
      <c r="C70" s="24">
        <v>131</v>
      </c>
    </row>
    <row r="71" spans="1:3" ht="22.5" x14ac:dyDescent="0.25">
      <c r="A71" s="12" t="s">
        <v>1035</v>
      </c>
      <c r="B71" s="17"/>
      <c r="C71" s="24">
        <v>1214</v>
      </c>
    </row>
    <row r="72" spans="1:3" x14ac:dyDescent="0.25">
      <c r="A72" s="177" t="s">
        <v>1036</v>
      </c>
      <c r="B72" s="13" t="s">
        <v>1037</v>
      </c>
      <c r="C72" s="24">
        <v>0</v>
      </c>
    </row>
    <row r="73" spans="1:3" x14ac:dyDescent="0.25">
      <c r="A73" s="179"/>
      <c r="B73" s="13" t="s">
        <v>1038</v>
      </c>
      <c r="C73" s="24">
        <v>48</v>
      </c>
    </row>
    <row r="74" spans="1:3" x14ac:dyDescent="0.25">
      <c r="A74" s="12" t="s">
        <v>1039</v>
      </c>
      <c r="B74" s="17"/>
      <c r="C74" s="24">
        <v>38</v>
      </c>
    </row>
    <row r="75" spans="1:3" x14ac:dyDescent="0.25">
      <c r="A75" s="12" t="s">
        <v>1040</v>
      </c>
      <c r="B75" s="17"/>
      <c r="C75" s="24">
        <v>64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50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zj93BXUY0UPfEdBqqYFihrGyujGrjcy1WWVlIg+D5UKKLKN6IIzz89qtIi51cjqY/G5io2WpEiTQi8FcyYqXVw==" saltValue="BjDrNO8A0MywEGpwJf8mJ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13</v>
      </c>
    </row>
    <row r="6" spans="1:3" x14ac:dyDescent="0.25">
      <c r="A6" s="190"/>
      <c r="B6" s="39" t="s">
        <v>325</v>
      </c>
      <c r="C6" s="40">
        <v>193</v>
      </c>
    </row>
    <row r="7" spans="1:3" x14ac:dyDescent="0.25">
      <c r="A7" s="190"/>
      <c r="B7" s="39" t="s">
        <v>1049</v>
      </c>
      <c r="C7" s="40">
        <v>72</v>
      </c>
    </row>
    <row r="8" spans="1:3" x14ac:dyDescent="0.25">
      <c r="A8" s="190"/>
      <c r="B8" s="39" t="s">
        <v>1050</v>
      </c>
      <c r="C8" s="40">
        <v>2</v>
      </c>
    </row>
    <row r="9" spans="1:3" x14ac:dyDescent="0.25">
      <c r="A9" s="190"/>
      <c r="B9" s="39" t="s">
        <v>1051</v>
      </c>
      <c r="C9" s="40">
        <v>2</v>
      </c>
    </row>
    <row r="10" spans="1:3" x14ac:dyDescent="0.25">
      <c r="A10" s="190"/>
      <c r="B10" s="39" t="s">
        <v>1052</v>
      </c>
      <c r="C10" s="40">
        <v>0</v>
      </c>
    </row>
    <row r="11" spans="1:3" x14ac:dyDescent="0.25">
      <c r="A11" s="191"/>
      <c r="B11" s="39" t="s">
        <v>1053</v>
      </c>
      <c r="C11" s="40">
        <v>1</v>
      </c>
    </row>
    <row r="12" spans="1:3" x14ac:dyDescent="0.25">
      <c r="A12" s="189" t="s">
        <v>1054</v>
      </c>
      <c r="B12" s="39" t="s">
        <v>64</v>
      </c>
      <c r="C12" s="40">
        <v>291</v>
      </c>
    </row>
    <row r="13" spans="1:3" x14ac:dyDescent="0.25">
      <c r="A13" s="190"/>
      <c r="B13" s="39" t="s">
        <v>1055</v>
      </c>
      <c r="C13" s="40">
        <v>57</v>
      </c>
    </row>
    <row r="14" spans="1:3" x14ac:dyDescent="0.25">
      <c r="A14" s="190"/>
      <c r="B14" s="39" t="s">
        <v>1056</v>
      </c>
      <c r="C14" s="40">
        <v>34</v>
      </c>
    </row>
    <row r="15" spans="1:3" x14ac:dyDescent="0.25">
      <c r="A15" s="191"/>
      <c r="B15" s="39" t="s">
        <v>1057</v>
      </c>
      <c r="C15" s="40">
        <v>31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8</v>
      </c>
    </row>
    <row r="20" spans="1:3" x14ac:dyDescent="0.25">
      <c r="A20" s="38" t="s">
        <v>1060</v>
      </c>
      <c r="B20" s="41"/>
      <c r="C20" s="40">
        <v>11</v>
      </c>
    </row>
    <row r="21" spans="1:3" x14ac:dyDescent="0.25">
      <c r="A21" s="38" t="s">
        <v>1061</v>
      </c>
      <c r="B21" s="41"/>
      <c r="C21" s="40">
        <v>11</v>
      </c>
    </row>
    <row r="22" spans="1:3" x14ac:dyDescent="0.25">
      <c r="A22" s="38" t="s">
        <v>1062</v>
      </c>
      <c r="B22" s="41"/>
      <c r="C22" s="40">
        <v>10</v>
      </c>
    </row>
    <row r="23" spans="1:3" x14ac:dyDescent="0.25">
      <c r="A23" s="38" t="s">
        <v>1063</v>
      </c>
      <c r="B23" s="41"/>
      <c r="C23" s="40">
        <v>91</v>
      </c>
    </row>
    <row r="24" spans="1:3" x14ac:dyDescent="0.25">
      <c r="A24" s="38" t="s">
        <v>1064</v>
      </c>
      <c r="B24" s="41"/>
      <c r="C24" s="40">
        <v>54</v>
      </c>
    </row>
    <row r="25" spans="1:3" x14ac:dyDescent="0.25">
      <c r="A25" s="38" t="s">
        <v>1065</v>
      </c>
      <c r="B25" s="41"/>
      <c r="C25" s="40">
        <v>20</v>
      </c>
    </row>
    <row r="26" spans="1:3" x14ac:dyDescent="0.25">
      <c r="A26" s="38" t="s">
        <v>1066</v>
      </c>
      <c r="B26" s="41"/>
      <c r="C26" s="40">
        <v>3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30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9</v>
      </c>
    </row>
    <row r="33" spans="1:6" x14ac:dyDescent="0.25">
      <c r="A33" s="38" t="s">
        <v>1071</v>
      </c>
      <c r="B33" s="41"/>
      <c r="C33" s="40">
        <v>24</v>
      </c>
    </row>
    <row r="34" spans="1:6" x14ac:dyDescent="0.25">
      <c r="A34" s="38" t="s">
        <v>1072</v>
      </c>
      <c r="B34" s="41"/>
      <c r="C34" s="40">
        <v>45</v>
      </c>
    </row>
    <row r="35" spans="1:6" x14ac:dyDescent="0.25">
      <c r="A35" s="38" t="s">
        <v>1073</v>
      </c>
      <c r="B35" s="41"/>
      <c r="C35" s="40">
        <v>45</v>
      </c>
    </row>
    <row r="36" spans="1:6" x14ac:dyDescent="0.25">
      <c r="A36" s="38" t="s">
        <v>1074</v>
      </c>
      <c r="B36" s="41"/>
      <c r="C36" s="40">
        <v>16</v>
      </c>
    </row>
    <row r="37" spans="1:6" x14ac:dyDescent="0.25">
      <c r="A37" s="38" t="s">
        <v>1075</v>
      </c>
      <c r="B37" s="41"/>
      <c r="C37" s="40">
        <v>28</v>
      </c>
    </row>
    <row r="38" spans="1:6" x14ac:dyDescent="0.25">
      <c r="A38" s="38" t="s">
        <v>1076</v>
      </c>
      <c r="B38" s="41"/>
      <c r="C38" s="40">
        <v>1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0</v>
      </c>
    </row>
    <row r="44" spans="1:6" x14ac:dyDescent="0.25">
      <c r="A44" s="38" t="s">
        <v>113</v>
      </c>
      <c r="B44" s="41"/>
      <c r="C44" s="40">
        <v>0</v>
      </c>
    </row>
    <row r="45" spans="1:6" x14ac:dyDescent="0.25">
      <c r="A45" s="38" t="s">
        <v>1079</v>
      </c>
      <c r="B45" s="41"/>
      <c r="C45" s="40">
        <v>0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3"/>
      <c r="B49" s="43" t="s">
        <v>1083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93"/>
      <c r="B50" s="43" t="s">
        <v>1084</v>
      </c>
      <c r="C50" s="44">
        <v>0</v>
      </c>
      <c r="D50" s="44">
        <v>0</v>
      </c>
      <c r="E50" s="44">
        <v>1</v>
      </c>
      <c r="F50" s="40">
        <v>0</v>
      </c>
    </row>
    <row r="51" spans="1:6" x14ac:dyDescent="0.25">
      <c r="A51" s="193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3"/>
      <c r="B52" s="43" t="s">
        <v>354</v>
      </c>
      <c r="C52" s="44">
        <v>6</v>
      </c>
      <c r="D52" s="44">
        <v>28</v>
      </c>
      <c r="E52" s="44">
        <v>8</v>
      </c>
      <c r="F52" s="40">
        <v>4</v>
      </c>
    </row>
    <row r="53" spans="1:6" x14ac:dyDescent="0.25">
      <c r="A53" s="193"/>
      <c r="B53" s="43" t="s">
        <v>1086</v>
      </c>
      <c r="C53" s="44">
        <v>185</v>
      </c>
      <c r="D53" s="44">
        <v>141</v>
      </c>
      <c r="E53" s="44">
        <v>17</v>
      </c>
      <c r="F53" s="40">
        <v>51</v>
      </c>
    </row>
    <row r="54" spans="1:6" x14ac:dyDescent="0.25">
      <c r="A54" s="193"/>
      <c r="B54" s="43" t="s">
        <v>1087</v>
      </c>
      <c r="C54" s="44">
        <v>86</v>
      </c>
      <c r="D54" s="44">
        <v>34</v>
      </c>
      <c r="E54" s="44">
        <v>3</v>
      </c>
      <c r="F54" s="40">
        <v>82</v>
      </c>
    </row>
    <row r="55" spans="1:6" x14ac:dyDescent="0.25">
      <c r="A55" s="193"/>
      <c r="B55" s="43" t="s">
        <v>1088</v>
      </c>
      <c r="C55" s="44">
        <v>1</v>
      </c>
      <c r="D55" s="44">
        <v>1</v>
      </c>
      <c r="E55" s="44">
        <v>1</v>
      </c>
      <c r="F55" s="40">
        <v>0</v>
      </c>
    </row>
    <row r="56" spans="1:6" x14ac:dyDescent="0.25">
      <c r="A56" s="193"/>
      <c r="B56" s="43" t="s">
        <v>1089</v>
      </c>
      <c r="C56" s="44">
        <v>0</v>
      </c>
      <c r="D56" s="44">
        <v>1</v>
      </c>
      <c r="E56" s="44">
        <v>1</v>
      </c>
      <c r="F56" s="40">
        <v>0</v>
      </c>
    </row>
    <row r="57" spans="1:6" x14ac:dyDescent="0.25">
      <c r="A57" s="193"/>
      <c r="B57" s="43" t="s">
        <v>1090</v>
      </c>
      <c r="C57" s="44">
        <v>0</v>
      </c>
      <c r="D57" s="44">
        <v>14</v>
      </c>
      <c r="E57" s="44">
        <v>0</v>
      </c>
      <c r="F57" s="40">
        <v>3</v>
      </c>
    </row>
    <row r="58" spans="1:6" x14ac:dyDescent="0.25">
      <c r="A58" s="193"/>
      <c r="B58" s="43" t="s">
        <v>1091</v>
      </c>
      <c r="C58" s="44">
        <v>1</v>
      </c>
      <c r="D58" s="44">
        <v>1</v>
      </c>
      <c r="E58" s="44">
        <v>0</v>
      </c>
      <c r="F58" s="40">
        <v>1</v>
      </c>
    </row>
    <row r="59" spans="1:6" x14ac:dyDescent="0.25">
      <c r="A59" s="193"/>
      <c r="B59" s="43" t="s">
        <v>1092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93"/>
      <c r="B60" s="43" t="s">
        <v>425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93"/>
      <c r="B61" s="43" t="s">
        <v>1093</v>
      </c>
      <c r="C61" s="44">
        <v>0</v>
      </c>
      <c r="D61" s="44">
        <v>5</v>
      </c>
      <c r="E61" s="44">
        <v>3</v>
      </c>
      <c r="F61" s="40">
        <v>0</v>
      </c>
    </row>
    <row r="62" spans="1:6" x14ac:dyDescent="0.25">
      <c r="A62" s="193"/>
      <c r="B62" s="43" t="s">
        <v>1094</v>
      </c>
      <c r="C62" s="44">
        <v>2</v>
      </c>
      <c r="D62" s="44">
        <v>1</v>
      </c>
      <c r="E62" s="44">
        <v>1</v>
      </c>
      <c r="F62" s="40">
        <v>0</v>
      </c>
    </row>
    <row r="63" spans="1:6" x14ac:dyDescent="0.25">
      <c r="A63" s="193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16</v>
      </c>
      <c r="D64" s="44">
        <v>23</v>
      </c>
      <c r="E64" s="44">
        <v>4</v>
      </c>
      <c r="F64" s="40">
        <v>8</v>
      </c>
    </row>
    <row r="65" spans="1:6" x14ac:dyDescent="0.25">
      <c r="A65" s="193"/>
      <c r="B65" s="43" t="s">
        <v>1097</v>
      </c>
      <c r="C65" s="44">
        <v>0</v>
      </c>
      <c r="D65" s="44">
        <v>1</v>
      </c>
      <c r="E65" s="44">
        <v>0</v>
      </c>
      <c r="F65" s="40">
        <v>0</v>
      </c>
    </row>
    <row r="66" spans="1:6" x14ac:dyDescent="0.25">
      <c r="A66" s="194"/>
      <c r="B66" s="43" t="s">
        <v>1098</v>
      </c>
      <c r="C66" s="44">
        <v>1</v>
      </c>
      <c r="D66" s="44">
        <v>0</v>
      </c>
      <c r="E66" s="44">
        <v>0</v>
      </c>
      <c r="F66" s="40">
        <v>0</v>
      </c>
    </row>
    <row r="67" spans="1:6" x14ac:dyDescent="0.25">
      <c r="A67" s="187" t="s">
        <v>1099</v>
      </c>
      <c r="B67" s="188"/>
      <c r="C67" s="45">
        <v>298</v>
      </c>
      <c r="D67" s="45">
        <v>250</v>
      </c>
      <c r="E67" s="45">
        <v>39</v>
      </c>
      <c r="F67" s="45">
        <v>149</v>
      </c>
    </row>
    <row r="68" spans="1:6" x14ac:dyDescent="0.25">
      <c r="A68" s="192" t="s">
        <v>994</v>
      </c>
      <c r="B68" s="43" t="s">
        <v>1100</v>
      </c>
      <c r="C68" s="44">
        <v>0</v>
      </c>
      <c r="D68" s="44">
        <v>3</v>
      </c>
      <c r="E68" s="44">
        <v>1</v>
      </c>
      <c r="F68" s="40">
        <v>3</v>
      </c>
    </row>
    <row r="69" spans="1:6" x14ac:dyDescent="0.25">
      <c r="A69" s="193"/>
      <c r="B69" s="43" t="s">
        <v>1101</v>
      </c>
      <c r="C69" s="44">
        <v>0</v>
      </c>
      <c r="D69" s="44">
        <v>0</v>
      </c>
      <c r="E69" s="44">
        <v>0</v>
      </c>
      <c r="F69" s="40">
        <v>3</v>
      </c>
    </row>
    <row r="70" spans="1:6" x14ac:dyDescent="0.25">
      <c r="A70" s="194"/>
      <c r="B70" s="43" t="s">
        <v>110</v>
      </c>
      <c r="C70" s="44">
        <v>3</v>
      </c>
      <c r="D70" s="44">
        <v>7</v>
      </c>
      <c r="E70" s="44">
        <v>2</v>
      </c>
      <c r="F70" s="40">
        <v>0</v>
      </c>
    </row>
    <row r="71" spans="1:6" x14ac:dyDescent="0.25">
      <c r="A71" s="187" t="s">
        <v>1102</v>
      </c>
      <c r="B71" s="188"/>
      <c r="C71" s="45">
        <v>3</v>
      </c>
      <c r="D71" s="45">
        <v>10</v>
      </c>
      <c r="E71" s="45">
        <v>3</v>
      </c>
      <c r="F71" s="45">
        <v>6</v>
      </c>
    </row>
  </sheetData>
  <sheetProtection algorithmName="SHA-512" hashValue="vkKLQNK1OBs8asfhVAhKaEou4tfE1tYTtbgf8qEO+I8iPEsZsTmczReBHXBn8ecb76YwHFfpUMKQslzkU/23Yw==" saltValue="/UpndWt15bm7QZEhDIkii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976</v>
      </c>
    </row>
    <row r="6" spans="1:3" x14ac:dyDescent="0.25">
      <c r="A6" s="175"/>
      <c r="B6" s="13" t="s">
        <v>1048</v>
      </c>
      <c r="C6" s="24">
        <v>204</v>
      </c>
    </row>
    <row r="7" spans="1:3" x14ac:dyDescent="0.25">
      <c r="A7" s="175"/>
      <c r="B7" s="13" t="s">
        <v>1107</v>
      </c>
      <c r="C7" s="24">
        <v>1501</v>
      </c>
    </row>
    <row r="8" spans="1:3" x14ac:dyDescent="0.25">
      <c r="A8" s="175"/>
      <c r="B8" s="13" t="s">
        <v>1108</v>
      </c>
      <c r="C8" s="24">
        <v>406</v>
      </c>
    </row>
    <row r="9" spans="1:3" x14ac:dyDescent="0.25">
      <c r="A9" s="175"/>
      <c r="B9" s="13" t="s">
        <v>1050</v>
      </c>
      <c r="C9" s="24">
        <v>10</v>
      </c>
    </row>
    <row r="10" spans="1:3" x14ac:dyDescent="0.25">
      <c r="A10" s="175"/>
      <c r="B10" s="13" t="s">
        <v>1051</v>
      </c>
      <c r="C10" s="24">
        <v>11</v>
      </c>
    </row>
    <row r="11" spans="1:3" x14ac:dyDescent="0.25">
      <c r="A11" s="175"/>
      <c r="B11" s="13" t="s">
        <v>1109</v>
      </c>
      <c r="C11" s="24">
        <v>3</v>
      </c>
    </row>
    <row r="12" spans="1:3" x14ac:dyDescent="0.25">
      <c r="A12" s="176"/>
      <c r="B12" s="13" t="s">
        <v>1110</v>
      </c>
      <c r="C12" s="24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1585</v>
      </c>
    </row>
    <row r="17" spans="1:3" x14ac:dyDescent="0.25">
      <c r="A17" s="22" t="s">
        <v>1113</v>
      </c>
      <c r="B17" s="17"/>
      <c r="C17" s="24">
        <v>144</v>
      </c>
    </row>
    <row r="18" spans="1:3" x14ac:dyDescent="0.25">
      <c r="A18" s="22" t="s">
        <v>1114</v>
      </c>
      <c r="B18" s="17"/>
      <c r="C18" s="24">
        <v>421</v>
      </c>
    </row>
    <row r="19" spans="1:3" x14ac:dyDescent="0.25">
      <c r="A19" s="22" t="s">
        <v>1115</v>
      </c>
      <c r="B19" s="17"/>
      <c r="C19" s="24">
        <v>105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23</v>
      </c>
    </row>
    <row r="24" spans="1:3" x14ac:dyDescent="0.25">
      <c r="A24" s="22" t="s">
        <v>1118</v>
      </c>
      <c r="B24" s="17"/>
      <c r="C24" s="24">
        <v>33</v>
      </c>
    </row>
    <row r="25" spans="1:3" x14ac:dyDescent="0.25">
      <c r="A25" s="22" t="s">
        <v>1119</v>
      </c>
      <c r="B25" s="17"/>
      <c r="C25" s="24">
        <v>3</v>
      </c>
    </row>
    <row r="26" spans="1:3" x14ac:dyDescent="0.25">
      <c r="A26" s="22" t="s">
        <v>1120</v>
      </c>
      <c r="B26" s="17"/>
      <c r="C26" s="24">
        <v>0</v>
      </c>
    </row>
    <row r="27" spans="1:3" x14ac:dyDescent="0.25">
      <c r="A27" s="22" t="s">
        <v>1121</v>
      </c>
      <c r="B27" s="17"/>
      <c r="C27" s="24">
        <v>9</v>
      </c>
    </row>
    <row r="28" spans="1:3" x14ac:dyDescent="0.25">
      <c r="A28" s="22" t="s">
        <v>1122</v>
      </c>
      <c r="B28" s="17"/>
      <c r="C28" s="24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1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43</v>
      </c>
    </row>
    <row r="38" spans="1:3" x14ac:dyDescent="0.25">
      <c r="A38" s="22" t="s">
        <v>1127</v>
      </c>
      <c r="B38" s="17"/>
      <c r="C38" s="24">
        <v>49</v>
      </c>
    </row>
    <row r="39" spans="1:3" x14ac:dyDescent="0.25">
      <c r="A39" s="22" t="s">
        <v>1128</v>
      </c>
      <c r="B39" s="17"/>
      <c r="C39" s="24">
        <v>446</v>
      </c>
    </row>
    <row r="40" spans="1:3" x14ac:dyDescent="0.25">
      <c r="A40" s="22" t="s">
        <v>1129</v>
      </c>
      <c r="B40" s="17"/>
      <c r="C40" s="24">
        <v>148</v>
      </c>
    </row>
    <row r="41" spans="1:3" x14ac:dyDescent="0.25">
      <c r="A41" s="22" t="s">
        <v>1130</v>
      </c>
      <c r="B41" s="17"/>
      <c r="C41" s="24">
        <v>212</v>
      </c>
    </row>
    <row r="42" spans="1:3" x14ac:dyDescent="0.25">
      <c r="A42" s="22" t="s">
        <v>1131</v>
      </c>
      <c r="B42" s="17"/>
      <c r="C42" s="24">
        <v>68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2</v>
      </c>
    </row>
    <row r="47" spans="1:3" x14ac:dyDescent="0.25">
      <c r="A47" s="22" t="s">
        <v>1134</v>
      </c>
      <c r="B47" s="17"/>
      <c r="C47" s="24">
        <v>33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216</v>
      </c>
    </row>
    <row r="52" spans="1:6" x14ac:dyDescent="0.25">
      <c r="A52" s="175"/>
      <c r="B52" s="13" t="s">
        <v>1138</v>
      </c>
      <c r="C52" s="24">
        <v>240</v>
      </c>
    </row>
    <row r="53" spans="1:6" x14ac:dyDescent="0.25">
      <c r="A53" s="175"/>
      <c r="B53" s="13" t="s">
        <v>1139</v>
      </c>
      <c r="C53" s="24">
        <v>223</v>
      </c>
    </row>
    <row r="54" spans="1:6" x14ac:dyDescent="0.25">
      <c r="A54" s="176"/>
      <c r="B54" s="13" t="s">
        <v>1140</v>
      </c>
      <c r="C54" s="24">
        <v>7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75"/>
      <c r="B64" s="13" t="s">
        <v>1083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75"/>
      <c r="B65" s="13" t="s">
        <v>1084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75"/>
      <c r="B66" s="13" t="s">
        <v>1085</v>
      </c>
      <c r="C66" s="14">
        <v>0</v>
      </c>
      <c r="D66" s="14">
        <v>0</v>
      </c>
      <c r="E66" s="14">
        <v>0</v>
      </c>
      <c r="F66" s="24">
        <v>1</v>
      </c>
    </row>
    <row r="67" spans="1:6" x14ac:dyDescent="0.25">
      <c r="A67" s="175"/>
      <c r="B67" s="13" t="s">
        <v>354</v>
      </c>
      <c r="C67" s="14">
        <v>25</v>
      </c>
      <c r="D67" s="14">
        <v>73</v>
      </c>
      <c r="E67" s="14">
        <v>20</v>
      </c>
      <c r="F67" s="24">
        <v>16</v>
      </c>
    </row>
    <row r="68" spans="1:6" x14ac:dyDescent="0.25">
      <c r="A68" s="175"/>
      <c r="B68" s="13" t="s">
        <v>1141</v>
      </c>
      <c r="C68" s="14">
        <v>1468</v>
      </c>
      <c r="D68" s="14">
        <v>501</v>
      </c>
      <c r="E68" s="14">
        <v>68</v>
      </c>
      <c r="F68" s="24">
        <v>213</v>
      </c>
    </row>
    <row r="69" spans="1:6" x14ac:dyDescent="0.25">
      <c r="A69" s="175"/>
      <c r="B69" s="13" t="s">
        <v>1142</v>
      </c>
      <c r="C69" s="14">
        <v>457</v>
      </c>
      <c r="D69" s="14">
        <v>221</v>
      </c>
      <c r="E69" s="14">
        <v>10</v>
      </c>
      <c r="F69" s="24">
        <v>47</v>
      </c>
    </row>
    <row r="70" spans="1:6" x14ac:dyDescent="0.25">
      <c r="A70" s="175"/>
      <c r="B70" s="13" t="s">
        <v>1088</v>
      </c>
      <c r="C70" s="14">
        <v>58</v>
      </c>
      <c r="D70" s="14">
        <v>14</v>
      </c>
      <c r="E70" s="14">
        <v>6</v>
      </c>
      <c r="F70" s="24">
        <v>19</v>
      </c>
    </row>
    <row r="71" spans="1:6" x14ac:dyDescent="0.25">
      <c r="A71" s="175"/>
      <c r="B71" s="13" t="s">
        <v>1143</v>
      </c>
      <c r="C71" s="14">
        <v>0</v>
      </c>
      <c r="D71" s="14">
        <v>2</v>
      </c>
      <c r="E71" s="14">
        <v>0</v>
      </c>
      <c r="F71" s="24">
        <v>0</v>
      </c>
    </row>
    <row r="72" spans="1:6" x14ac:dyDescent="0.25">
      <c r="A72" s="175"/>
      <c r="B72" s="13" t="s">
        <v>1144</v>
      </c>
      <c r="C72" s="14">
        <v>90</v>
      </c>
      <c r="D72" s="14">
        <v>128</v>
      </c>
      <c r="E72" s="14">
        <v>22</v>
      </c>
      <c r="F72" s="24">
        <v>56</v>
      </c>
    </row>
    <row r="73" spans="1:6" x14ac:dyDescent="0.25">
      <c r="A73" s="175"/>
      <c r="B73" s="13" t="s">
        <v>1145</v>
      </c>
      <c r="C73" s="14">
        <v>43</v>
      </c>
      <c r="D73" s="14">
        <v>78</v>
      </c>
      <c r="E73" s="14">
        <v>10</v>
      </c>
      <c r="F73" s="24">
        <v>18</v>
      </c>
    </row>
    <row r="74" spans="1:6" x14ac:dyDescent="0.25">
      <c r="A74" s="175"/>
      <c r="B74" s="13" t="s">
        <v>1092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175"/>
      <c r="B75" s="13" t="s">
        <v>425</v>
      </c>
      <c r="C75" s="14">
        <v>0</v>
      </c>
      <c r="D75" s="14">
        <v>0</v>
      </c>
      <c r="E75" s="14">
        <v>1</v>
      </c>
      <c r="F75" s="24">
        <v>0</v>
      </c>
    </row>
    <row r="76" spans="1:6" x14ac:dyDescent="0.25">
      <c r="A76" s="175"/>
      <c r="B76" s="13" t="s">
        <v>1093</v>
      </c>
      <c r="C76" s="14">
        <v>5</v>
      </c>
      <c r="D76" s="14">
        <v>1</v>
      </c>
      <c r="E76" s="14">
        <v>1</v>
      </c>
      <c r="F76" s="24">
        <v>0</v>
      </c>
    </row>
    <row r="77" spans="1:6" x14ac:dyDescent="0.25">
      <c r="A77" s="175"/>
      <c r="B77" s="13" t="s">
        <v>1094</v>
      </c>
      <c r="C77" s="14">
        <v>7</v>
      </c>
      <c r="D77" s="14">
        <v>7</v>
      </c>
      <c r="E77" s="14">
        <v>0</v>
      </c>
      <c r="F77" s="24">
        <v>0</v>
      </c>
    </row>
    <row r="78" spans="1:6" x14ac:dyDescent="0.25">
      <c r="A78" s="175"/>
      <c r="B78" s="13" t="s">
        <v>1095</v>
      </c>
      <c r="C78" s="14">
        <v>0</v>
      </c>
      <c r="D78" s="14">
        <v>1</v>
      </c>
      <c r="E78" s="14">
        <v>2</v>
      </c>
      <c r="F78" s="24">
        <v>0</v>
      </c>
    </row>
    <row r="79" spans="1:6" x14ac:dyDescent="0.25">
      <c r="A79" s="175"/>
      <c r="B79" s="13" t="s">
        <v>1096</v>
      </c>
      <c r="C79" s="14">
        <v>269</v>
      </c>
      <c r="D79" s="14">
        <v>234</v>
      </c>
      <c r="E79" s="14">
        <v>38</v>
      </c>
      <c r="F79" s="24">
        <v>78</v>
      </c>
    </row>
    <row r="80" spans="1:6" x14ac:dyDescent="0.25">
      <c r="A80" s="175"/>
      <c r="B80" s="13" t="s">
        <v>1097</v>
      </c>
      <c r="C80" s="14">
        <v>105</v>
      </c>
      <c r="D80" s="14">
        <v>45</v>
      </c>
      <c r="E80" s="14">
        <v>15</v>
      </c>
      <c r="F80" s="24">
        <v>17</v>
      </c>
    </row>
    <row r="81" spans="1:6" x14ac:dyDescent="0.25">
      <c r="A81" s="176"/>
      <c r="B81" s="13" t="s">
        <v>1098</v>
      </c>
      <c r="C81" s="14">
        <v>25</v>
      </c>
      <c r="D81" s="14">
        <v>1</v>
      </c>
      <c r="E81" s="14">
        <v>1</v>
      </c>
      <c r="F81" s="24">
        <v>1</v>
      </c>
    </row>
    <row r="82" spans="1:6" x14ac:dyDescent="0.25">
      <c r="A82" s="195" t="s">
        <v>1099</v>
      </c>
      <c r="B82" s="196"/>
      <c r="C82" s="32">
        <v>2554</v>
      </c>
      <c r="D82" s="32">
        <v>1306</v>
      </c>
      <c r="E82" s="32">
        <v>194</v>
      </c>
      <c r="F82" s="32">
        <v>466</v>
      </c>
    </row>
    <row r="83" spans="1:6" x14ac:dyDescent="0.25">
      <c r="A83" s="174" t="s">
        <v>1146</v>
      </c>
      <c r="B83" s="13" t="s">
        <v>1100</v>
      </c>
      <c r="C83" s="14">
        <v>2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8"/>
      <c r="D84" s="18"/>
      <c r="E84" s="18"/>
      <c r="F84" s="23"/>
    </row>
    <row r="85" spans="1:6" x14ac:dyDescent="0.25">
      <c r="A85" s="176"/>
      <c r="B85" s="13" t="s">
        <v>110</v>
      </c>
      <c r="C85" s="14">
        <v>10</v>
      </c>
      <c r="D85" s="14">
        <v>0</v>
      </c>
      <c r="E85" s="14">
        <v>15</v>
      </c>
      <c r="F85" s="24">
        <v>39</v>
      </c>
    </row>
    <row r="86" spans="1:6" x14ac:dyDescent="0.25">
      <c r="A86" s="195" t="s">
        <v>1147</v>
      </c>
      <c r="B86" s="196"/>
      <c r="C86" s="32">
        <v>12</v>
      </c>
      <c r="D86" s="32">
        <v>0</v>
      </c>
      <c r="E86" s="32">
        <v>15</v>
      </c>
      <c r="F86" s="32">
        <v>39</v>
      </c>
    </row>
  </sheetData>
  <sheetProtection algorithmName="SHA-512" hashValue="tSRIuEyqr2EFwljG/QeqY34rrGF5/O6uuLs6ezibBpfFvxeURfp4M1MO+qx3/9l8Z53JAAm1sqIQz18QIbdz1g==" saltValue="kuTrWZMKmF5RIHnZXGx6E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3</v>
      </c>
    </row>
    <row r="6" spans="1:3" x14ac:dyDescent="0.25">
      <c r="A6" s="12" t="s">
        <v>1151</v>
      </c>
      <c r="B6" s="17"/>
      <c r="C6" s="24">
        <v>60</v>
      </c>
    </row>
    <row r="7" spans="1:3" x14ac:dyDescent="0.25">
      <c r="A7" s="12" t="s">
        <v>1152</v>
      </c>
      <c r="B7" s="17"/>
      <c r="C7" s="24">
        <v>11</v>
      </c>
    </row>
    <row r="8" spans="1:3" x14ac:dyDescent="0.25">
      <c r="A8" s="12" t="s">
        <v>1153</v>
      </c>
      <c r="B8" s="17"/>
      <c r="C8" s="24">
        <v>0</v>
      </c>
    </row>
    <row r="9" spans="1:3" x14ac:dyDescent="0.25">
      <c r="A9" s="12" t="s">
        <v>1154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8</v>
      </c>
    </row>
    <row r="14" spans="1:3" x14ac:dyDescent="0.25">
      <c r="A14" s="12" t="s">
        <v>1151</v>
      </c>
      <c r="B14" s="17"/>
      <c r="C14" s="24">
        <v>116</v>
      </c>
    </row>
    <row r="15" spans="1:3" x14ac:dyDescent="0.25">
      <c r="A15" s="12" t="s">
        <v>1156</v>
      </c>
      <c r="B15" s="17"/>
      <c r="C15" s="24">
        <v>45</v>
      </c>
    </row>
    <row r="16" spans="1:3" x14ac:dyDescent="0.25">
      <c r="A16" s="12" t="s">
        <v>1153</v>
      </c>
      <c r="B16" s="17"/>
      <c r="C16" s="24">
        <v>0</v>
      </c>
    </row>
    <row r="17" spans="1:3" x14ac:dyDescent="0.25">
      <c r="A17" s="12" t="s">
        <v>1154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2</v>
      </c>
    </row>
    <row r="22" spans="1:3" x14ac:dyDescent="0.25">
      <c r="A22" s="12" t="s">
        <v>1158</v>
      </c>
      <c r="B22" s="17"/>
      <c r="C22" s="24">
        <v>2</v>
      </c>
    </row>
    <row r="23" spans="1:3" x14ac:dyDescent="0.25">
      <c r="A23" s="12" t="s">
        <v>1159</v>
      </c>
      <c r="B23" s="17"/>
      <c r="C23" s="24">
        <v>0</v>
      </c>
    </row>
    <row r="24" spans="1:3" x14ac:dyDescent="0.25">
      <c r="A24" s="12" t="s">
        <v>1160</v>
      </c>
      <c r="B24" s="17"/>
      <c r="C24" s="24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14</v>
      </c>
    </row>
    <row r="29" spans="1:3" x14ac:dyDescent="0.25">
      <c r="A29" s="12" t="s">
        <v>1163</v>
      </c>
      <c r="B29" s="17"/>
      <c r="C29" s="24">
        <v>1</v>
      </c>
    </row>
    <row r="30" spans="1:3" x14ac:dyDescent="0.25">
      <c r="A30" s="12" t="s">
        <v>1164</v>
      </c>
      <c r="B30" s="17"/>
      <c r="C30" s="24">
        <v>6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>
        <v>0</v>
      </c>
    </row>
    <row r="35" spans="1:3" x14ac:dyDescent="0.25">
      <c r="A35" s="12" t="s">
        <v>1167</v>
      </c>
      <c r="B35" s="17"/>
      <c r="C35" s="24">
        <v>13</v>
      </c>
    </row>
    <row r="36" spans="1:3" x14ac:dyDescent="0.25">
      <c r="A36" s="12" t="s">
        <v>1168</v>
      </c>
      <c r="B36" s="17"/>
      <c r="C36" s="24">
        <v>2</v>
      </c>
    </row>
  </sheetData>
  <sheetProtection algorithmName="SHA-512" hashValue="t+tHspjLV5wvTjCu/TLtEELZ4aGaoPWHoivLbOS0Mp9zSFfE/XPKLe3eLXVHlTeCB+9293IEpZB5KAPmImv5jQ==" saltValue="WBWvkpYFytcf2rpEMR+zf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11</v>
      </c>
    </row>
    <row r="6" spans="1:3" x14ac:dyDescent="0.25">
      <c r="A6" s="12" t="s">
        <v>1172</v>
      </c>
      <c r="B6" s="17"/>
      <c r="C6" s="24">
        <v>20</v>
      </c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5</v>
      </c>
    </row>
    <row r="9" spans="1:3" x14ac:dyDescent="0.25">
      <c r="A9" s="12" t="s">
        <v>1175</v>
      </c>
      <c r="B9" s="17"/>
      <c r="C9" s="23"/>
    </row>
    <row r="10" spans="1:3" x14ac:dyDescent="0.25">
      <c r="A10" s="12" t="s">
        <v>1176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4</v>
      </c>
    </row>
    <row r="15" spans="1:3" x14ac:dyDescent="0.25">
      <c r="A15" s="12" t="s">
        <v>1179</v>
      </c>
      <c r="B15" s="17"/>
      <c r="C15" s="24">
        <v>1</v>
      </c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2</v>
      </c>
    </row>
    <row r="21" spans="1:3" x14ac:dyDescent="0.25">
      <c r="A21" s="12" t="s">
        <v>1183</v>
      </c>
      <c r="B21" s="17"/>
      <c r="C21" s="24">
        <v>2</v>
      </c>
    </row>
    <row r="22" spans="1:3" x14ac:dyDescent="0.25">
      <c r="A22" s="12" t="s">
        <v>1184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4">
        <v>2</v>
      </c>
    </row>
    <row r="37" spans="1:3" x14ac:dyDescent="0.25">
      <c r="A37" s="12" t="s">
        <v>1112</v>
      </c>
      <c r="B37" s="17"/>
      <c r="C37" s="24">
        <v>2</v>
      </c>
    </row>
    <row r="38" spans="1:3" x14ac:dyDescent="0.25">
      <c r="A38" s="12" t="s">
        <v>1195</v>
      </c>
      <c r="B38" s="17"/>
      <c r="C38" s="24">
        <v>1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3"/>
    </row>
    <row r="46" spans="1:3" x14ac:dyDescent="0.25">
      <c r="A46" s="12" t="s">
        <v>1112</v>
      </c>
      <c r="B46" s="17"/>
      <c r="C46" s="24">
        <v>1</v>
      </c>
    </row>
    <row r="47" spans="1:3" x14ac:dyDescent="0.25">
      <c r="A47" s="12" t="s">
        <v>1195</v>
      </c>
      <c r="B47" s="17"/>
      <c r="C47" s="23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4">
        <v>1</v>
      </c>
    </row>
    <row r="55" spans="1:3" x14ac:dyDescent="0.25">
      <c r="A55" s="12" t="s">
        <v>1195</v>
      </c>
      <c r="B55" s="17"/>
      <c r="C55" s="24">
        <v>2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3"/>
    </row>
    <row r="62" spans="1:3" x14ac:dyDescent="0.25">
      <c r="A62" s="12" t="s">
        <v>1112</v>
      </c>
      <c r="B62" s="17"/>
      <c r="C62" s="24">
        <v>1</v>
      </c>
    </row>
    <row r="63" spans="1:3" x14ac:dyDescent="0.25">
      <c r="A63" s="12" t="s">
        <v>1195</v>
      </c>
      <c r="B63" s="17"/>
      <c r="C63" s="23"/>
    </row>
  </sheetData>
  <sheetProtection algorithmName="SHA-512" hashValue="vUX4clD7BmgQmGxvvO75h702pdNoeCpmMJk1m8Bu5AwtIcrinol8FSbPUPMSRzt2/x9BnbTNwkgVlNXyB6uj0w==" saltValue="6z4xXUyGd+PIkAMICbJto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825</v>
      </c>
      <c r="D4" s="32">
        <v>798</v>
      </c>
      <c r="E4" s="33">
        <v>0</v>
      </c>
      <c r="F4" s="32">
        <v>2099</v>
      </c>
      <c r="G4" s="32">
        <v>1923</v>
      </c>
      <c r="H4" s="32">
        <v>500</v>
      </c>
      <c r="I4" s="32">
        <v>453</v>
      </c>
      <c r="J4" s="32">
        <v>0</v>
      </c>
      <c r="K4" s="32">
        <v>1</v>
      </c>
      <c r="L4" s="32">
        <v>0</v>
      </c>
      <c r="M4" s="32">
        <v>0</v>
      </c>
      <c r="N4" s="32">
        <v>0</v>
      </c>
      <c r="O4" s="32">
        <v>1</v>
      </c>
      <c r="P4" s="32">
        <v>2363</v>
      </c>
    </row>
    <row r="5" spans="1:16" ht="45" x14ac:dyDescent="0.25">
      <c r="A5" s="47" t="s">
        <v>666</v>
      </c>
      <c r="B5" s="47" t="s">
        <v>667</v>
      </c>
      <c r="C5" s="14">
        <v>7</v>
      </c>
      <c r="D5" s="14">
        <v>4</v>
      </c>
      <c r="E5" s="31">
        <v>0</v>
      </c>
      <c r="F5" s="14">
        <v>7</v>
      </c>
      <c r="G5" s="14">
        <v>5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7" t="s">
        <v>668</v>
      </c>
      <c r="B6" s="47" t="s">
        <v>669</v>
      </c>
      <c r="C6" s="14">
        <v>494</v>
      </c>
      <c r="D6" s="14">
        <v>445</v>
      </c>
      <c r="E6" s="31">
        <v>0</v>
      </c>
      <c r="F6" s="14">
        <v>1176</v>
      </c>
      <c r="G6" s="14">
        <v>1093</v>
      </c>
      <c r="H6" s="14">
        <v>240</v>
      </c>
      <c r="I6" s="14">
        <v>193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1305</v>
      </c>
    </row>
    <row r="7" spans="1:16" ht="22.5" x14ac:dyDescent="0.25">
      <c r="A7" s="47" t="s">
        <v>670</v>
      </c>
      <c r="B7" s="47" t="s">
        <v>671</v>
      </c>
      <c r="C7" s="14">
        <v>40</v>
      </c>
      <c r="D7" s="14">
        <v>51</v>
      </c>
      <c r="E7" s="31">
        <v>-1</v>
      </c>
      <c r="F7" s="14">
        <v>11</v>
      </c>
      <c r="G7" s="14">
        <v>11</v>
      </c>
      <c r="H7" s="14">
        <v>30</v>
      </c>
      <c r="I7" s="14">
        <v>37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36</v>
      </c>
    </row>
    <row r="8" spans="1:16" ht="33.75" x14ac:dyDescent="0.25">
      <c r="A8" s="47" t="s">
        <v>672</v>
      </c>
      <c r="B8" s="47" t="s">
        <v>673</v>
      </c>
      <c r="C8" s="14">
        <v>1</v>
      </c>
      <c r="D8" s="14">
        <v>1</v>
      </c>
      <c r="E8" s="31">
        <v>0</v>
      </c>
      <c r="F8" s="14">
        <v>0</v>
      </c>
      <c r="G8" s="14">
        <v>1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ht="45" x14ac:dyDescent="0.25">
      <c r="A9" s="47" t="s">
        <v>674</v>
      </c>
      <c r="B9" s="47" t="s">
        <v>675</v>
      </c>
      <c r="C9" s="14">
        <v>15</v>
      </c>
      <c r="D9" s="14">
        <v>12</v>
      </c>
      <c r="E9" s="31">
        <v>0</v>
      </c>
      <c r="F9" s="14">
        <v>33</v>
      </c>
      <c r="G9" s="14">
        <v>44</v>
      </c>
      <c r="H9" s="14">
        <v>16</v>
      </c>
      <c r="I9" s="14">
        <v>25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61</v>
      </c>
    </row>
    <row r="10" spans="1:16" ht="33.75" x14ac:dyDescent="0.25">
      <c r="A10" s="47" t="s">
        <v>676</v>
      </c>
      <c r="B10" s="47" t="s">
        <v>677</v>
      </c>
      <c r="C10" s="14">
        <v>261</v>
      </c>
      <c r="D10" s="14">
        <v>279</v>
      </c>
      <c r="E10" s="31">
        <v>-1</v>
      </c>
      <c r="F10" s="14">
        <v>868</v>
      </c>
      <c r="G10" s="14">
        <v>769</v>
      </c>
      <c r="H10" s="14">
        <v>210</v>
      </c>
      <c r="I10" s="14">
        <v>196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24">
        <v>951</v>
      </c>
    </row>
    <row r="11" spans="1:16" ht="45" x14ac:dyDescent="0.25">
      <c r="A11" s="47" t="s">
        <v>678</v>
      </c>
      <c r="B11" s="47" t="s">
        <v>679</v>
      </c>
      <c r="C11" s="14">
        <v>7</v>
      </c>
      <c r="D11" s="14">
        <v>6</v>
      </c>
      <c r="E11" s="31">
        <v>0</v>
      </c>
      <c r="F11" s="14">
        <v>4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kBtH2L0jQSENM7Ys165N1+x+irszNvpVK++DjtT058ImGyIx5r5BCZg6RuDcfOtW7Pvi1LRoEAaMvAeTWKensQ==" saltValue="QhT11oow8H/9jtHVwZaWY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2022-05-19T12:09:57Z</dcterms:created>
  <dcterms:modified xsi:type="dcterms:W3CDTF">2022-06-01T12:06:23Z</dcterms:modified>
</cp:coreProperties>
</file>