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6773A0F1-B5E0-4FE6-AB10-AD29E271346C}" xr6:coauthVersionLast="46" xr6:coauthVersionMax="46" xr10:uidLastSave="{00000000-0000-0000-0000-000000000000}"/>
  <workbookProtection workbookAlgorithmName="SHA-512" workbookHashValue="IrUOsiKRUIXIasyLFsi9zz5A9XJwJ6vcPcm8i4H2QyYtrz6zVlwhigDJtblVv7S35YlNaOwkF/fxvlVawPogAw==" workbookSaltValue="vCMnEKw4QPiEv2gHG/DCS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V7" i="17" s="1"/>
  <c r="T7" i="17"/>
  <c r="S7" i="17"/>
  <c r="R7" i="17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D43" i="12" s="1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BD03C91-97CC-4821-9225-7FE2478E1F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4617BD-9DBE-47F8-AF63-778B5275D2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A81DC83-34A2-4741-8557-C3C8649BC5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A871E2D-65AD-4B92-BD37-235D785108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137C46F-55E9-4036-8569-EC137247B2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3248FC8-43B1-4D09-B6B7-7328646EE1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12FFC2C-6906-45BC-A8AA-6D7CBC13F3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684D06D-A10D-4CD1-A54C-3D0339EDE3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D7D47A7-C795-4824-BFB7-3317C8768F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56E1709-43F7-44AA-94B1-BABEEDF997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1DCA024-259C-4A56-9736-A0E64ED974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CFF42A5-60FD-49D5-9C40-5E27066F42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2CB8C6D-4AD9-4CD7-A367-288726286B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BBC3660-75C9-435B-B92D-9515007634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DD690FF-793F-4E9E-84CE-D1DE57C0E8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F440193-6037-4DBB-B230-7E13E10D62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0B0425E-A7B4-475F-B26D-F5CA97C09E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EB7328E-04AD-4429-96EC-84AF4DA1DF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AEBDC94-85F9-4843-9FE7-5AF3B05712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59ABF4C-E1D3-4267-85F9-2409C8E632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8D79384-4E84-4814-A0CC-4669C694EA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F6003F3-C51A-4964-B75C-8D4BD67888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513C441-0D5F-4B10-9953-3BE95034AD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6741D26-71CE-4A52-9D31-E834314724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78C9EC2-2E02-4012-A1B4-F258ACEC36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40DE0E4-A40C-48FB-ABC4-1E622250EE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8B4E873-1BE9-4FED-BAED-0122AD0B36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06CBAD3-9192-412C-9D5E-9E0A2AE8D9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4E7D6CF-4012-42CD-8E89-701FFADCC3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2EFAB2C-0220-416B-AA2B-000521D65F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45181E8-FCAF-465A-A150-E6407EBB8E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673E165-F7BD-4EB2-8764-AAE7818D48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<sst xmlns="http://schemas.openxmlformats.org/spreadsheetml/2006/main" count="2496" uniqueCount="1441">
  <si>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</si>
  <si>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</si>
  <si>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</si>
  <si>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</si>
  <si>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</si>
  <si>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</si>
  <si>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</si>
  <si>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Araba/Álava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</si>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</sst>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93132D64-0AE6-4400-AEB7-A2382A2C3E57}"/>
    <cellStyle name="Normal" xfId="0" builtinId="0"/>
    <cellStyle name="Normal 2" xfId="1" xr:uid="{D8B9B295-3CA0-4BE1-BB24-9AAB7F9F6FB4}"/>
    <cellStyle name="Normal 3" xfId="3" xr:uid="{17D5CE4D-FE95-4E26-AF1C-A348644683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30-48E7-B007-72ECF52C3E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30-48E7-B007-72ECF52C3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1299</c:v>
                </c:pt>
                <c:pt idx="1">
                  <c:v>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0-48E7-B007-72ECF52C3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C8-4146-BF1C-B39056CA7A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C8-4146-BF1C-B39056CA7A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C8-4146-BF1C-B39056CA7AA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</c:v>
                </c:pt>
                <c:pt idx="1">
                  <c:v>367</c:v>
                </c:pt>
                <c:pt idx="2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C8-4146-BF1C-B39056CA7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59-4E42-9B58-D09434C8FF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59-4E42-9B58-D09434C8FF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59-4E42-9B58-D09434C8F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774</c:v>
                </c:pt>
                <c:pt idx="1">
                  <c:v>1069</c:v>
                </c:pt>
                <c:pt idx="2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9-4E42-9B58-D09434C8F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D7-44E4-8D69-76C7FE59F8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7-44E4-8D69-76C7FE59F8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78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D7-44E4-8D69-76C7FE59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E1-49F7-83E9-7845682E9D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E1-49F7-83E9-7845682E9D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2354</c:v>
                </c:pt>
                <c:pt idx="1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E1-49F7-83E9-7845682E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169</c:v>
              </c:pt>
              <c:pt idx="1">
                <c:v>860</c:v>
              </c:pt>
              <c:pt idx="2">
                <c:v>10</c:v>
              </c:pt>
              <c:pt idx="3">
                <c:v>1</c:v>
              </c:pt>
              <c:pt idx="4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3-2F5D-4F42-B98B-51A93110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760</c:v>
              </c:pt>
              <c:pt idx="1">
                <c:v>682</c:v>
              </c:pt>
              <c:pt idx="2">
                <c:v>42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4FC-408F-9D27-F65FFDE8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26</c:v>
              </c:pt>
              <c:pt idx="2">
                <c:v>4</c:v>
              </c:pt>
              <c:pt idx="3">
                <c:v>1</c:v>
              </c:pt>
              <c:pt idx="4">
                <c:v>20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328A-4A9B-8CB7-253C81F93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44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FC87-4CEA-9998-F652AF41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1109</c:v>
              </c:pt>
              <c:pt idx="1">
                <c:v>16</c:v>
              </c:pt>
              <c:pt idx="2">
                <c:v>257</c:v>
              </c:pt>
              <c:pt idx="3">
                <c:v>7</c:v>
              </c:pt>
              <c:pt idx="4">
                <c:v>8</c:v>
              </c:pt>
              <c:pt idx="5">
                <c:v>1</c:v>
              </c:pt>
              <c:pt idx="6">
                <c:v>20</c:v>
              </c:pt>
              <c:pt idx="7">
                <c:v>210</c:v>
              </c:pt>
              <c:pt idx="8">
                <c:v>4</c:v>
              </c:pt>
              <c:pt idx="9">
                <c:v>25</c:v>
              </c:pt>
              <c:pt idx="10">
                <c:v>2000</c:v>
              </c:pt>
            </c:numLit>
          </c:val>
          <c:extLst>
            <c:ext xmlns:c16="http://schemas.microsoft.com/office/drawing/2014/chart" uri="{C3380CC4-5D6E-409C-BE32-E72D297353CC}">
              <c16:uniqueId val="{00000003-A999-439E-91A4-620415EC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129</c:v>
              </c:pt>
              <c:pt idx="1">
                <c:v>238</c:v>
              </c:pt>
              <c:pt idx="2">
                <c:v>53</c:v>
              </c:pt>
              <c:pt idx="3">
                <c:v>168</c:v>
              </c:pt>
              <c:pt idx="4">
                <c:v>64</c:v>
              </c:pt>
              <c:pt idx="5">
                <c:v>115</c:v>
              </c:pt>
              <c:pt idx="6">
                <c:v>178</c:v>
              </c:pt>
              <c:pt idx="7">
                <c:v>138</c:v>
              </c:pt>
              <c:pt idx="8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A03C-4A93-AC59-50D406179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95878444881889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08-4CC0-B64D-0E30DC8E9F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08-4CC0-B64D-0E30DC8E9F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08-4CC0-B64D-0E30DC8E9F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58</c:v>
                </c:pt>
                <c:pt idx="1">
                  <c:v>89</c:v>
                </c:pt>
                <c:pt idx="2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8-4CC0-B64D-0E30DC8E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522</c:v>
              </c:pt>
              <c:pt idx="1">
                <c:v>612</c:v>
              </c:pt>
              <c:pt idx="2">
                <c:v>306</c:v>
              </c:pt>
              <c:pt idx="3">
                <c:v>1597</c:v>
              </c:pt>
              <c:pt idx="4">
                <c:v>159</c:v>
              </c:pt>
              <c:pt idx="5">
                <c:v>189</c:v>
              </c:pt>
              <c:pt idx="6">
                <c:v>309</c:v>
              </c:pt>
              <c:pt idx="7">
                <c:v>242</c:v>
              </c:pt>
              <c:pt idx="8">
                <c:v>852</c:v>
              </c:pt>
              <c:pt idx="9">
                <c:v>460</c:v>
              </c:pt>
            </c:numLit>
          </c:val>
          <c:extLst>
            <c:ext xmlns:c16="http://schemas.microsoft.com/office/drawing/2014/chart" uri="{C3380CC4-5D6E-409C-BE32-E72D297353CC}">
              <c16:uniqueId val="{00000000-3FEA-492C-BBFB-78F24F8D9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247</c:v>
              </c:pt>
              <c:pt idx="1">
                <c:v>51</c:v>
              </c:pt>
              <c:pt idx="2">
                <c:v>495</c:v>
              </c:pt>
              <c:pt idx="3">
                <c:v>79</c:v>
              </c:pt>
              <c:pt idx="4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0ABE-45BA-9881-B5354DB2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</c:v>
              </c:pt>
              <c:pt idx="1">
                <c:v>131</c:v>
              </c:pt>
              <c:pt idx="2">
                <c:v>62</c:v>
              </c:pt>
              <c:pt idx="3">
                <c:v>33</c:v>
              </c:pt>
              <c:pt idx="4">
                <c:v>62</c:v>
              </c:pt>
              <c:pt idx="5">
                <c:v>330</c:v>
              </c:pt>
              <c:pt idx="6">
                <c:v>18</c:v>
              </c:pt>
              <c:pt idx="7">
                <c:v>62</c:v>
              </c:pt>
              <c:pt idx="8">
                <c:v>19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EA8-470C-869E-B6A9FAAB2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117</c:v>
              </c:pt>
              <c:pt idx="1">
                <c:v>105</c:v>
              </c:pt>
              <c:pt idx="2">
                <c:v>60</c:v>
              </c:pt>
              <c:pt idx="3">
                <c:v>358</c:v>
              </c:pt>
              <c:pt idx="4">
                <c:v>58</c:v>
              </c:pt>
              <c:pt idx="5">
                <c:v>67</c:v>
              </c:pt>
              <c:pt idx="6">
                <c:v>127</c:v>
              </c:pt>
              <c:pt idx="7">
                <c:v>62</c:v>
              </c:pt>
              <c:pt idx="8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C2A5-49C6-96E5-A19377B9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75</c:v>
              </c:pt>
              <c:pt idx="2">
                <c:v>290</c:v>
              </c:pt>
              <c:pt idx="3">
                <c:v>64</c:v>
              </c:pt>
              <c:pt idx="4">
                <c:v>100</c:v>
              </c:pt>
              <c:pt idx="5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6FF8-4FFD-863C-7B4A13649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</c:v>
              </c:pt>
              <c:pt idx="2">
                <c:v>2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BD6-4D93-B2C0-E2D722E7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6A-4F1C-B364-42C0CF21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21-4306-8713-DFD979E5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2BD9-443C-9AB9-DCA49A66D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357</c:v>
              </c:pt>
              <c:pt idx="1">
                <c:v>143</c:v>
              </c:pt>
              <c:pt idx="2">
                <c:v>253</c:v>
              </c:pt>
              <c:pt idx="3">
                <c:v>818</c:v>
              </c:pt>
              <c:pt idx="4">
                <c:v>424</c:v>
              </c:pt>
              <c:pt idx="5">
                <c:v>115</c:v>
              </c:pt>
              <c:pt idx="6">
                <c:v>102</c:v>
              </c:pt>
              <c:pt idx="7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1388-44C4-A748-38A5D3626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4C-4E72-AA53-36D9016B03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4C-4E72-AA53-36D9016B03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735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C-4E72-AA53-36D9016B0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A2-4A09-AA54-070F408D8E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A2-4A09-AA54-070F408D8E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A2-4A09-AA54-070F408D8E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4A2-4A09-AA54-070F408D8ED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2-4A09-AA54-070F408D8E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2-4A09-AA54-070F408D8E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A2-4A09-AA54-070F408D8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2-4A09-AA54-070F408D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B0-46C7-B915-10E59078C0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B0-46C7-B915-10E59078C0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B0-46C7-B915-10E59078C0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B0-46C7-B915-10E59078C09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3B0-46C7-B915-10E59078C09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6C7-B915-10E59078C0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0-46C7-B915-10E59078C0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0-46C7-B915-10E59078C0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B0-46C7-B915-10E59078C0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0-46C7-B915-10E59078C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45</c:v>
              </c:pt>
              <c:pt idx="2">
                <c:v>140</c:v>
              </c:pt>
              <c:pt idx="3">
                <c:v>65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1446-4A35-AEB1-B7A2239E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176</c:v>
              </c:pt>
              <c:pt idx="1">
                <c:v>26</c:v>
              </c:pt>
              <c:pt idx="2">
                <c:v>10</c:v>
              </c:pt>
              <c:pt idx="3">
                <c:v>114</c:v>
              </c:pt>
              <c:pt idx="4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FFF7-4B35-BA23-0EB3543CB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24</c:v>
              </c:pt>
              <c:pt idx="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3E39-4A42-896B-2C7EA3B2A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11</c:v>
              </c:pt>
              <c:pt idx="2">
                <c:v>44</c:v>
              </c:pt>
              <c:pt idx="3">
                <c:v>13</c:v>
              </c:pt>
              <c:pt idx="4">
                <c:v>3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7DF4-4FC7-AF7E-B9759902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37</c:v>
              </c:pt>
              <c:pt idx="1">
                <c:v>2</c:v>
              </c:pt>
              <c:pt idx="2">
                <c:v>6</c:v>
              </c:pt>
              <c:pt idx="3">
                <c:v>10</c:v>
              </c:pt>
              <c:pt idx="4">
                <c:v>11</c:v>
              </c:pt>
              <c:pt idx="5">
                <c:v>34</c:v>
              </c:pt>
              <c:pt idx="6">
                <c:v>17</c:v>
              </c:pt>
              <c:pt idx="7">
                <c:v>6</c:v>
              </c:pt>
              <c:pt idx="8">
                <c:v>2</c:v>
              </c:pt>
              <c:pt idx="9">
                <c:v>8</c:v>
              </c:pt>
              <c:pt idx="10">
                <c:v>17</c:v>
              </c:pt>
              <c:pt idx="11">
                <c:v>1</c:v>
              </c:pt>
              <c:pt idx="12">
                <c:v>41</c:v>
              </c:pt>
              <c:pt idx="13">
                <c:v>13</c:v>
              </c:pt>
              <c:pt idx="1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25C-403C-BB59-2E52D06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F7F-4FFC-9AC6-0617A74FA5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86</c:v>
              </c:pt>
              <c:pt idx="1">
                <c:v>90</c:v>
              </c:pt>
              <c:pt idx="2">
                <c:v>34</c:v>
              </c:pt>
              <c:pt idx="3">
                <c:v>16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78-479C-9561-6E94C316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34-4C8F-9101-3B832FB7A9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34-4C8F-9101-3B832FB7A9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4-4C8F-9101-3B832FB7A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55-449B-BB99-68482C9739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55-449B-BB99-68482C9739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55-449B-BB99-68482C97398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55-449B-BB99-68482C9739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55-449B-BB99-68482C97398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72</c:v>
                </c:pt>
                <c:pt idx="2">
                  <c:v>84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5-449B-BB99-68482C9739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7F-4AC2-8B6E-5813CD85B8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7F-4AC2-8B6E-5813CD85B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500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F-4AC2-8B6E-5813CD85B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397</c:v>
              </c:pt>
              <c:pt idx="1">
                <c:v>54</c:v>
              </c:pt>
              <c:pt idx="2">
                <c:v>5</c:v>
              </c:pt>
              <c:pt idx="3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86ED-4866-B1B1-7A122D150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66</c:v>
              </c:pt>
              <c:pt idx="1">
                <c:v>10</c:v>
              </c:pt>
              <c:pt idx="2">
                <c:v>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7770-44F1-908D-4D0989F9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</c:v>
              </c:pt>
              <c:pt idx="1">
                <c:v>25</c:v>
              </c:pt>
              <c:pt idx="2">
                <c:v>40</c:v>
              </c:pt>
              <c:pt idx="3">
                <c:v>67</c:v>
              </c:pt>
              <c:pt idx="4">
                <c:v>121</c:v>
              </c:pt>
              <c:pt idx="5">
                <c:v>101</c:v>
              </c:pt>
              <c:pt idx="6">
                <c:v>2</c:v>
              </c:pt>
              <c:pt idx="7">
                <c:v>3</c:v>
              </c:pt>
              <c:pt idx="8">
                <c:v>85</c:v>
              </c:pt>
              <c:pt idx="9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1-4CFD-4971-8E17-B1E202073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19B-43BF-AE1A-73A2765CC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CC-43CF-924C-350EF1DE29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CC-43CF-924C-350EF1DE29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71</c:v>
                </c:pt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C-43CF-924C-350EF1DE2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9D-4BF5-AA31-4B0210A0F8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9D-4BF5-AA31-4B0210A0F8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9D-4BF5-AA31-4B0210A0F8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B9D-4BF5-AA31-4B0210A0F89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D-4BF5-AA31-4B0210A0F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27</c:v>
                </c:pt>
                <c:pt idx="1">
                  <c:v>180</c:v>
                </c:pt>
                <c:pt idx="2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9D-4BF5-AA31-4B0210A0F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629</c:v>
              </c:pt>
              <c:pt idx="1">
                <c:v>53</c:v>
              </c:pt>
              <c:pt idx="2">
                <c:v>9</c:v>
              </c:pt>
              <c:pt idx="3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EAA0-460D-BE74-46E7F4F6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217</c:v>
              </c:pt>
              <c:pt idx="1">
                <c:v>101</c:v>
              </c:pt>
              <c:pt idx="2">
                <c:v>5</c:v>
              </c:pt>
              <c:pt idx="3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4A57-4C52-8E5E-FF7CFA4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B44-49E1-B25F-C92B349FE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EE-434F-84A6-90F4402E04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EE-434F-84A6-90F4402E04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384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E-434F-84A6-90F4402E0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AA-4F97-B257-D3B83F92F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913-48E5-9ACF-60588901A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ACD-4A21-A2A5-5CD4EA3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607-48B7-AA7C-5276F7199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79-4C8B-BA07-B6D4C48D5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101</c:v>
              </c:pt>
              <c:pt idx="2">
                <c:v>12</c:v>
              </c:pt>
              <c:pt idx="3">
                <c:v>5</c:v>
              </c:pt>
              <c:pt idx="4">
                <c:v>60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C00-4B25-AA1F-38ABB6D28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293</c:v>
              </c:pt>
              <c:pt idx="2">
                <c:v>7</c:v>
              </c:pt>
              <c:pt idx="3">
                <c:v>20</c:v>
              </c:pt>
              <c:pt idx="4">
                <c:v>165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3DB-4DC5-9425-71F70684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212</c:v>
              </c:pt>
              <c:pt idx="2">
                <c:v>4</c:v>
              </c:pt>
              <c:pt idx="3">
                <c:v>19</c:v>
              </c:pt>
              <c:pt idx="4">
                <c:v>92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11-4FC1-A98F-A41408A48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2</c:v>
              </c:pt>
              <c:pt idx="2">
                <c:v>9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869-4B03-845B-FECFCB70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AF-421B-B37C-6AF2C020C4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AF-421B-B37C-6AF2C020C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AF-421B-B37C-6AF2C020C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3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DEA-40F3-B354-00141D661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256</c:v>
              </c:pt>
              <c:pt idx="2">
                <c:v>8</c:v>
              </c:pt>
              <c:pt idx="3">
                <c:v>22</c:v>
              </c:pt>
              <c:pt idx="4">
                <c:v>127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7D-494B-AAFB-EEDB11E3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8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355-46C5-BA30-A0202076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</c:f>
              <c:strCache>
                <c:ptCount val="1"/>
                <c:pt idx="0">
                  <c:v>Diligencias Previas Juzgado Instrucción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4A15-415F-9A68-3500A4AA2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499999999999999E-2"/>
          <c:y val="0.10108314960629922"/>
          <c:w val="0.82"/>
          <c:h val="0.7111644094488188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Patrimonio histórico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AA8-49C0-ADEF-710D34E1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C1-4E84-88A3-3DFB2AD417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C1-4E84-88A3-3DFB2AD417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1-4E84-88A3-3DFB2AD4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AC-46F4-A920-1AF4084472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AC-46F4-A920-1AF4084472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AC-46F4-A920-1AF40844722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C-46F4-A920-1AF4084472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AA-4674-9B20-2B12461CB2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AA-4674-9B20-2B12461CB2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309</c:v>
                </c:pt>
                <c:pt idx="1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AA-4674-9B20-2B12461CB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F96677A-3AF4-4C95-8795-703DFFA61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927B618-1F46-42A3-B8A9-A03F5FE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862A84A-7D1D-418D-8E24-13B0403D7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DFE42BA-3658-4924-BD34-DB1FC4923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689B74E-DBCB-4B91-B0E3-6CA6F157B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7244CEE-2645-47B0-8BE0-E42D698D5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A823093-FFB2-442E-AAF8-6748FA783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FD6AE73-C4F0-4DBB-8540-7EE2755A2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09D74FC3-485B-414F-BF96-559937E0B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7E629DB5-3FE4-48E2-B2ED-A2CF7B36C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159C11-0F6D-4146-A39B-D853B9402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88585D-C456-4B9C-8E5D-4DDE95EED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110A8BA-4E5E-4B35-AB56-852EF0608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E0E6D45-7B77-4A1E-A838-CE0C4E01D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13C187F-B46C-4EDF-A231-0105ECD11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BBFD5702-1805-4F36-A666-74B6FEDBC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6A0ABD7-4416-4182-A23A-06457551F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869950</xdr:colOff>
      <xdr:row>11</xdr:row>
      <xdr:rowOff>98425</xdr:rowOff>
    </xdr:from>
    <xdr:to>
      <xdr:col>47</xdr:col>
      <xdr:colOff>295275</xdr:colOff>
      <xdr:row>31</xdr:row>
      <xdr:rowOff>34925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5B7D220-1C46-4941-8A90-7DA85C284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9EE4B93-0DF4-438C-BB6E-726A6EA1E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D6472F7-46EE-4F05-9535-6C2E3C008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B6EFC07-4455-46C7-9E89-3E2D92C0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80BBA79-7B87-4362-B357-AC4E7AB7D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DA3118D-7787-4A51-99BC-3CB99847D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2BA2218-6625-4CB4-B87E-C7A980F34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2B0A7EF-D442-4C5A-A0B6-F6262CEFD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C769788-0E01-4D4D-AB33-769606582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315EF95-E9A7-4DE8-9D76-202896C60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8657BC1-1FA5-444C-9655-A133A581D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35BCDA5-0EE3-4F3A-8B96-23E7DEC61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B468E2F-3D88-4C36-AF98-0297C0793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39BBE23-BA2C-4479-A1CC-8663F0AE9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8B1C217-FA93-4E5C-B403-E78C7BB88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288925</xdr:colOff>
      <xdr:row>7</xdr:row>
      <xdr:rowOff>28575</xdr:rowOff>
    </xdr:from>
    <xdr:to>
      <xdr:col>21</xdr:col>
      <xdr:colOff>733425</xdr:colOff>
      <xdr:row>18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BEDC43D-7595-403E-B954-A0BB265CC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336550</xdr:colOff>
      <xdr:row>7</xdr:row>
      <xdr:rowOff>104775</xdr:rowOff>
    </xdr:from>
    <xdr:to>
      <xdr:col>54</xdr:col>
      <xdr:colOff>98425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366F8B4-FCB9-45D9-8269-A0C76A47E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600075</xdr:colOff>
      <xdr:row>6</xdr:row>
      <xdr:rowOff>174625</xdr:rowOff>
    </xdr:from>
    <xdr:to>
      <xdr:col>60</xdr:col>
      <xdr:colOff>495300</xdr:colOff>
      <xdr:row>15</xdr:row>
      <xdr:rowOff>136525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4A58F61-A180-4C4B-8180-326F7960F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8E5BC26-2CC0-42FE-8A1A-32FA83DA9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15875</xdr:colOff>
      <xdr:row>22</xdr:row>
      <xdr:rowOff>47625</xdr:rowOff>
    </xdr:from>
    <xdr:to>
      <xdr:col>73</xdr:col>
      <xdr:colOff>6350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DA2021C-D093-4D35-A166-21B3907DB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D75E16-C7F2-4EFA-81E6-2C57450E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A9449E2-0CEF-47DF-8BDE-1BA4E4DFE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42B4F3D-0944-462F-924F-0CA6CDF32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16EFD69-6929-4696-926C-3D59283FF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6FEBCEA-B87D-40F9-A0CC-ABBA1259F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1BC6CC1-34F8-4AA1-B83D-7D34928CD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3</xdr:row>
      <xdr:rowOff>47625</xdr:rowOff>
    </xdr:from>
    <xdr:to>
      <xdr:col>27</xdr:col>
      <xdr:colOff>2021205</xdr:colOff>
      <xdr:row>17</xdr:row>
      <xdr:rowOff>140970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FBE98F-9D3C-42CE-8AF8-235A59DC6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392430</xdr:colOff>
      <xdr:row>18</xdr:row>
      <xdr:rowOff>150495</xdr:rowOff>
    </xdr:from>
    <xdr:to>
      <xdr:col>27</xdr:col>
      <xdr:colOff>2695575</xdr:colOff>
      <xdr:row>33</xdr:row>
      <xdr:rowOff>41910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1BD9591-E3CB-4E84-BB8A-21CA5AE98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EC32294-851B-444C-A8A6-A99E0233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6D0AC06-2427-413D-8FE7-4E4BA174A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1827CBF-E32D-4320-8E88-FA6ECF1A6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3B53FCB-1E64-4624-AECB-330EF55A8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02ED237-9F57-4047-9467-CFF939F9D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06CF98D-9072-4E09-8B29-0A91E7102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0A0146A-6990-470D-BD00-4E4A358D3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B85139D-09F6-445D-8FCE-C788AE9EB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3588155-7030-4322-9F7E-C7F53BBD5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6A93018-E344-4252-9B0B-6F5BE594A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1CBB4B6-BF04-40A2-80EB-0047B982C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A169DEF-0389-45CD-BBBE-276510D95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A5C98A8-F77D-442E-87FF-E5FF1F6C3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1166A38-2B3D-40C7-93A5-5779C7E1F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7D7F22A-66FF-4FB6-9A8B-2CB7DF579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C69642CD-F2CD-45B9-812E-16AC9A375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DB02E74-6412-4EBA-BD92-36D28A9AF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C610F2F-F43B-4230-8770-F4582F1A5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C34B831-C37C-4CF9-BE80-5210D0B4F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QlGPOlhW9jt/pp/cAdh5uMfsXCY9o2u/QE4016SM6I3rb92swJf0R8UwRgxPl658wDxRetYALzDwRxYHIjLAkw==" saltValue="XmNsIyjbQ6wrIK3mHkEZk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3</v>
      </c>
      <c r="D5" s="15">
        <v>1</v>
      </c>
      <c r="E5" s="24">
        <v>1</v>
      </c>
    </row>
    <row r="6" spans="1:5" x14ac:dyDescent="0.25">
      <c r="A6" s="23" t="s">
        <v>1174</v>
      </c>
      <c r="B6" s="18"/>
      <c r="C6" s="15">
        <v>0</v>
      </c>
      <c r="D6" s="15">
        <v>0</v>
      </c>
      <c r="E6" s="24">
        <v>0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4">
        <v>1</v>
      </c>
    </row>
    <row r="8" spans="1:5" x14ac:dyDescent="0.25">
      <c r="A8" s="23" t="s">
        <v>1176</v>
      </c>
      <c r="B8" s="18"/>
      <c r="C8" s="15">
        <v>8</v>
      </c>
      <c r="D8" s="15">
        <v>3</v>
      </c>
      <c r="E8" s="24">
        <v>0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2</v>
      </c>
      <c r="D10" s="15">
        <v>0</v>
      </c>
      <c r="E10" s="24">
        <v>1</v>
      </c>
    </row>
    <row r="11" spans="1:5" x14ac:dyDescent="0.25">
      <c r="A11" s="192" t="s">
        <v>947</v>
      </c>
      <c r="B11" s="193"/>
      <c r="C11" s="32">
        <v>14</v>
      </c>
      <c r="D11" s="32">
        <v>4</v>
      </c>
      <c r="E11" s="32">
        <v>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1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2" t="s">
        <v>947</v>
      </c>
      <c r="B17" s="193"/>
      <c r="C17" s="32">
        <v>1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3</v>
      </c>
    </row>
    <row r="22" spans="1:3" x14ac:dyDescent="0.25">
      <c r="A22" s="23" t="s">
        <v>1174</v>
      </c>
      <c r="B22" s="18"/>
      <c r="C22" s="24">
        <v>0</v>
      </c>
    </row>
    <row r="23" spans="1:3" x14ac:dyDescent="0.25">
      <c r="A23" s="23" t="s">
        <v>1175</v>
      </c>
      <c r="B23" s="18"/>
      <c r="C23" s="24">
        <v>0</v>
      </c>
    </row>
    <row r="24" spans="1:3" x14ac:dyDescent="0.25">
      <c r="A24" s="23" t="s">
        <v>1176</v>
      </c>
      <c r="B24" s="18"/>
      <c r="C24" s="24">
        <v>5</v>
      </c>
    </row>
    <row r="25" spans="1:3" x14ac:dyDescent="0.25">
      <c r="A25" s="23" t="s">
        <v>606</v>
      </c>
      <c r="B25" s="18"/>
      <c r="C25" s="24">
        <v>0</v>
      </c>
    </row>
    <row r="26" spans="1:3" x14ac:dyDescent="0.25">
      <c r="A26" s="23" t="s">
        <v>1177</v>
      </c>
      <c r="B26" s="18"/>
      <c r="C26" s="24">
        <v>16</v>
      </c>
    </row>
    <row r="27" spans="1:3" x14ac:dyDescent="0.25">
      <c r="A27" s="192" t="s">
        <v>947</v>
      </c>
      <c r="B27" s="193"/>
      <c r="C27" s="32">
        <v>24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0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24</v>
      </c>
    </row>
    <row r="34" spans="1:3" x14ac:dyDescent="0.25">
      <c r="A34" s="23" t="s">
        <v>1116</v>
      </c>
      <c r="B34" s="18"/>
      <c r="C34" s="34"/>
    </row>
    <row r="35" spans="1:3" x14ac:dyDescent="0.25">
      <c r="A35" s="23" t="s">
        <v>1184</v>
      </c>
      <c r="B35" s="18"/>
      <c r="C35" s="24">
        <v>0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2" t="s">
        <v>947</v>
      </c>
      <c r="B40" s="193"/>
      <c r="C40" s="32">
        <v>24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0</v>
      </c>
    </row>
    <row r="45" spans="1:3" x14ac:dyDescent="0.25">
      <c r="A45" s="23" t="s">
        <v>1174</v>
      </c>
      <c r="B45" s="18"/>
      <c r="C45" s="24">
        <v>0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0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0</v>
      </c>
    </row>
    <row r="50" spans="1:3" x14ac:dyDescent="0.25">
      <c r="A50" s="192" t="s">
        <v>947</v>
      </c>
      <c r="B50" s="193"/>
      <c r="C50" s="32">
        <v>0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4">
        <v>0</v>
      </c>
    </row>
    <row r="54" spans="1:3" x14ac:dyDescent="0.25">
      <c r="A54" s="171"/>
      <c r="B54" s="14" t="s">
        <v>79</v>
      </c>
      <c r="C54" s="24">
        <v>0</v>
      </c>
    </row>
    <row r="55" spans="1:3" x14ac:dyDescent="0.25">
      <c r="A55" s="169" t="s">
        <v>1174</v>
      </c>
      <c r="B55" s="14" t="s">
        <v>78</v>
      </c>
      <c r="C55" s="24">
        <v>0</v>
      </c>
    </row>
    <row r="56" spans="1:3" x14ac:dyDescent="0.25">
      <c r="A56" s="171"/>
      <c r="B56" s="14" t="s">
        <v>79</v>
      </c>
      <c r="C56" s="24">
        <v>0</v>
      </c>
    </row>
    <row r="57" spans="1:3" x14ac:dyDescent="0.25">
      <c r="A57" s="169" t="s">
        <v>1175</v>
      </c>
      <c r="B57" s="14" t="s">
        <v>78</v>
      </c>
      <c r="C57" s="24">
        <v>1</v>
      </c>
    </row>
    <row r="58" spans="1:3" x14ac:dyDescent="0.25">
      <c r="A58" s="171"/>
      <c r="B58" s="14" t="s">
        <v>79</v>
      </c>
      <c r="C58" s="24">
        <v>0</v>
      </c>
    </row>
    <row r="59" spans="1:3" x14ac:dyDescent="0.25">
      <c r="A59" s="169" t="s">
        <v>1176</v>
      </c>
      <c r="B59" s="14" t="s">
        <v>78</v>
      </c>
      <c r="C59" s="24">
        <v>0</v>
      </c>
    </row>
    <row r="60" spans="1:3" x14ac:dyDescent="0.25">
      <c r="A60" s="171"/>
      <c r="B60" s="14" t="s">
        <v>79</v>
      </c>
      <c r="C60" s="24">
        <v>0</v>
      </c>
    </row>
    <row r="61" spans="1:3" x14ac:dyDescent="0.25">
      <c r="A61" s="169" t="s">
        <v>606</v>
      </c>
      <c r="B61" s="14" t="s">
        <v>78</v>
      </c>
      <c r="C61" s="24">
        <v>0</v>
      </c>
    </row>
    <row r="62" spans="1:3" x14ac:dyDescent="0.25">
      <c r="A62" s="171"/>
      <c r="B62" s="14" t="s">
        <v>79</v>
      </c>
      <c r="C62" s="24">
        <v>0</v>
      </c>
    </row>
    <row r="63" spans="1:3" x14ac:dyDescent="0.25">
      <c r="A63" s="169" t="s">
        <v>1177</v>
      </c>
      <c r="B63" s="14" t="s">
        <v>78</v>
      </c>
      <c r="C63" s="24">
        <v>0</v>
      </c>
    </row>
    <row r="64" spans="1:3" x14ac:dyDescent="0.25">
      <c r="A64" s="171"/>
      <c r="B64" s="14" t="s">
        <v>79</v>
      </c>
      <c r="C64" s="24">
        <v>0</v>
      </c>
    </row>
    <row r="65" spans="1:3" x14ac:dyDescent="0.25">
      <c r="A65" s="192" t="s">
        <v>947</v>
      </c>
      <c r="B65" s="193"/>
      <c r="C65" s="32">
        <v>1</v>
      </c>
    </row>
  </sheetData>
  <sheetProtection algorithmName="SHA-512" hashValue="0kd0iLyy3bY2PvXq5j5IxwRZxo+Z2YsZaBxcz3s0yNOgcg9z7ICMekwhi6273azayPPz+ecaqgR9e/fxa88S7w==" saltValue="Qv3UXNtu4deND1gYsukZY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2" t="s">
        <v>1191</v>
      </c>
      <c r="B5" s="49" t="s">
        <v>1192</v>
      </c>
      <c r="C5" s="15">
        <v>5</v>
      </c>
      <c r="D5" s="15">
        <v>0</v>
      </c>
      <c r="E5" s="15">
        <v>0</v>
      </c>
      <c r="F5" s="24">
        <v>0</v>
      </c>
    </row>
    <row r="6" spans="1:6" x14ac:dyDescent="0.25">
      <c r="A6" s="174"/>
      <c r="B6" s="49" t="s">
        <v>1193</v>
      </c>
      <c r="C6" s="15">
        <v>3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9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2" t="s">
        <v>1196</v>
      </c>
      <c r="B8" s="49" t="s">
        <v>1197</v>
      </c>
      <c r="C8" s="15">
        <v>8</v>
      </c>
      <c r="D8" s="15">
        <v>2</v>
      </c>
      <c r="E8" s="15">
        <v>3</v>
      </c>
      <c r="F8" s="24">
        <v>0</v>
      </c>
    </row>
    <row r="9" spans="1:6" x14ac:dyDescent="0.25">
      <c r="A9" s="173"/>
      <c r="B9" s="49" t="s">
        <v>1198</v>
      </c>
      <c r="C9" s="15">
        <v>1</v>
      </c>
      <c r="D9" s="15">
        <v>0</v>
      </c>
      <c r="E9" s="15">
        <v>2</v>
      </c>
      <c r="F9" s="24">
        <v>0</v>
      </c>
    </row>
    <row r="10" spans="1:6" ht="22.5" x14ac:dyDescent="0.25">
      <c r="A10" s="174"/>
      <c r="B10" s="49" t="s">
        <v>1199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172" t="s">
        <v>1200</v>
      </c>
      <c r="B11" s="49" t="s">
        <v>1201</v>
      </c>
      <c r="C11" s="15">
        <v>4</v>
      </c>
      <c r="D11" s="15">
        <v>0</v>
      </c>
      <c r="E11" s="15">
        <v>0</v>
      </c>
      <c r="F11" s="24">
        <v>0</v>
      </c>
    </row>
    <row r="12" spans="1:6" ht="22.5" x14ac:dyDescent="0.25">
      <c r="A12" s="174"/>
      <c r="B12" s="49" t="s">
        <v>1202</v>
      </c>
      <c r="C12" s="15">
        <v>9</v>
      </c>
      <c r="D12" s="15">
        <v>2</v>
      </c>
      <c r="E12" s="15">
        <v>2</v>
      </c>
      <c r="F12" s="24">
        <v>0</v>
      </c>
    </row>
    <row r="13" spans="1:6" ht="22.5" x14ac:dyDescent="0.25">
      <c r="A13" s="13" t="s">
        <v>1203</v>
      </c>
      <c r="B13" s="49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72" t="s">
        <v>1205</v>
      </c>
      <c r="B14" s="49" t="s">
        <v>1206</v>
      </c>
      <c r="C14" s="15">
        <v>214</v>
      </c>
      <c r="D14" s="15">
        <v>9</v>
      </c>
      <c r="E14" s="15">
        <v>1</v>
      </c>
      <c r="F14" s="24">
        <v>0</v>
      </c>
    </row>
    <row r="15" spans="1:6" x14ac:dyDescent="0.25">
      <c r="A15" s="173"/>
      <c r="B15" s="49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3"/>
      <c r="B16" s="49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3"/>
      <c r="B17" s="49" t="s">
        <v>1209</v>
      </c>
      <c r="C17" s="15">
        <v>5</v>
      </c>
      <c r="D17" s="15">
        <v>0</v>
      </c>
      <c r="E17" s="15">
        <v>0</v>
      </c>
      <c r="F17" s="24">
        <v>0</v>
      </c>
    </row>
    <row r="18" spans="1:6" ht="22.5" x14ac:dyDescent="0.25">
      <c r="A18" s="174"/>
      <c r="B18" s="49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9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9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2" t="s">
        <v>947</v>
      </c>
      <c r="B21" s="193"/>
      <c r="C21" s="32">
        <v>249</v>
      </c>
      <c r="D21" s="32">
        <v>13</v>
      </c>
      <c r="E21" s="32">
        <v>8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2" t="s">
        <v>947</v>
      </c>
      <c r="B27" s="193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2</v>
      </c>
    </row>
    <row r="32" spans="1:6" x14ac:dyDescent="0.25">
      <c r="A32" s="23" t="s">
        <v>1217</v>
      </c>
      <c r="B32" s="18"/>
      <c r="C32" s="24">
        <v>3</v>
      </c>
    </row>
    <row r="33" spans="1:3" x14ac:dyDescent="0.25">
      <c r="A33" s="23" t="s">
        <v>79</v>
      </c>
      <c r="B33" s="18"/>
      <c r="C33" s="24">
        <v>4</v>
      </c>
    </row>
    <row r="34" spans="1:3" x14ac:dyDescent="0.25">
      <c r="A34" s="192" t="s">
        <v>947</v>
      </c>
      <c r="B34" s="193"/>
      <c r="C34" s="32">
        <v>9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34"/>
    </row>
    <row r="39" spans="1:3" x14ac:dyDescent="0.25">
      <c r="A39" s="23" t="s">
        <v>1220</v>
      </c>
      <c r="B39" s="18"/>
      <c r="C39" s="34"/>
    </row>
    <row r="40" spans="1:3" x14ac:dyDescent="0.25">
      <c r="A40" s="192" t="s">
        <v>947</v>
      </c>
      <c r="B40" s="193"/>
      <c r="C40" s="47"/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azISrhAgWoZNU/iZd4XhdPaSTlhg4jcnPPWIxI/ynuKVbQXQPwk48sME996FhdBkPKcAB6ga79DCww9P/FKZCg==" saltValue="5VWGDlemDotFJDqpR+5AS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09C4-06BC-462D-83DE-02A3D229626E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4951</v>
      </c>
      <c r="D7" s="116">
        <f>SUM(DatosGenerales!C15:C19)</f>
        <v>1299</v>
      </c>
      <c r="E7" s="115">
        <f>SUM(DatosGenerales!C12:C14)</f>
        <v>3569</v>
      </c>
      <c r="I7" s="117">
        <f>DatosGenerales!C28</f>
        <v>912</v>
      </c>
      <c r="J7" s="116">
        <f>DatosGenerales!C29</f>
        <v>58</v>
      </c>
      <c r="K7" s="115">
        <f>SUM(DatosGenerales!C30:C31)</f>
        <v>89</v>
      </c>
      <c r="L7" s="116">
        <f>DatosGenerales!C33</f>
        <v>760</v>
      </c>
      <c r="M7" s="115">
        <f>DatosGenerales!C89</f>
        <v>735</v>
      </c>
      <c r="N7" s="118">
        <f>L7-M7</f>
        <v>25</v>
      </c>
      <c r="O7" s="118"/>
      <c r="Q7" s="117">
        <f>DatosGenerales!C33</f>
        <v>760</v>
      </c>
      <c r="R7" s="116">
        <f>DatosGenerales!C46</f>
        <v>682</v>
      </c>
      <c r="S7" s="116">
        <f>DatosGenerales!C47</f>
        <v>42</v>
      </c>
      <c r="T7" s="116">
        <f>DatosGenerales!C59</f>
        <v>5</v>
      </c>
      <c r="U7" s="116">
        <f>DatosGenerales!C72</f>
        <v>1</v>
      </c>
      <c r="V7" s="119">
        <f>SUM(Q7:U7)</f>
        <v>1490</v>
      </c>
      <c r="Z7" s="117">
        <f>SUM(DatosGenerales!C100,DatosGenerales!C101,DatosGenerales!C103)</f>
        <v>500</v>
      </c>
      <c r="AA7" s="116">
        <f>SUM(DatosGenerales!C102,DatosGenerales!C104)</f>
        <v>65</v>
      </c>
      <c r="AB7" s="116">
        <f>DatosGenerales!C100</f>
        <v>384</v>
      </c>
      <c r="AC7" s="119">
        <f>DatosGenerales!C101</f>
        <v>97</v>
      </c>
      <c r="AH7" s="117">
        <f>SUM(DatosGenerales!C109,DatosGenerales!C110,DatosGenerales!C112)</f>
        <v>45</v>
      </c>
      <c r="AI7" s="116">
        <f>SUM(DatosGenerales!C111,DatosGenerales!C113)</f>
        <v>3</v>
      </c>
      <c r="AJ7" s="116">
        <f>DatosGenerales!C109</f>
        <v>19</v>
      </c>
      <c r="AK7" s="119">
        <f>DatosGenerales!C110</f>
        <v>25</v>
      </c>
      <c r="AP7" s="117">
        <f>SUM(DatosGenerales!C129:C130)</f>
        <v>62</v>
      </c>
      <c r="AQ7" s="116">
        <f>SUM(DatosGenerales!C131:C132)</f>
        <v>3</v>
      </c>
      <c r="AR7" s="119">
        <f>SUM(DatosGenerales!C133:C134)</f>
        <v>1</v>
      </c>
      <c r="AV7" s="117">
        <f>DatosGenerales!C139</f>
        <v>3</v>
      </c>
      <c r="AW7" s="116">
        <f>DatosGenerales!C140</f>
        <v>26</v>
      </c>
      <c r="AX7" s="116">
        <f>DatosGenerales!C141</f>
        <v>4</v>
      </c>
      <c r="AY7" s="116">
        <f>DatosGenerales!C142</f>
        <v>1</v>
      </c>
      <c r="AZ7" s="116">
        <f>DatosGenerales!C143</f>
        <v>20</v>
      </c>
      <c r="BA7" s="119">
        <f>DatosGenerales!C144</f>
        <v>7</v>
      </c>
      <c r="BE7" s="117">
        <f>DatosGenerales!C145</f>
        <v>29</v>
      </c>
      <c r="BF7" s="116">
        <f>DatosGenerales!C146</f>
        <v>44</v>
      </c>
      <c r="BG7" s="119">
        <f>DatosGenerales!C148</f>
        <v>5</v>
      </c>
      <c r="BK7" s="117">
        <f>SUM(DatosGenerales!C258:C272)</f>
        <v>1109</v>
      </c>
      <c r="BL7" s="116">
        <f>SUM(DatosGenerales!C255:C257)</f>
        <v>16</v>
      </c>
      <c r="BM7" s="116">
        <f>SUM(DatosGenerales!C273:C305)</f>
        <v>257</v>
      </c>
      <c r="BN7" s="116">
        <f>SUM(DatosGenerales!C250)</f>
        <v>7</v>
      </c>
      <c r="BO7" s="116">
        <f>SUM(DatosGenerales!C317:C325)</f>
        <v>8</v>
      </c>
      <c r="BP7" s="116">
        <f>SUM(DatosGenerales!C247:C249)</f>
        <v>0</v>
      </c>
      <c r="BQ7" s="116">
        <f>SUM(DatosGenerales!C306:C316)</f>
        <v>1</v>
      </c>
      <c r="BR7" s="116">
        <f>SUM(DatosGenerales!C251:C253)</f>
        <v>20</v>
      </c>
      <c r="BS7" s="119">
        <f>SUM(DatosGenerales!C244:C246)</f>
        <v>210</v>
      </c>
      <c r="BT7" s="119">
        <f>SUM(DatosGenerales!C254)</f>
        <v>4</v>
      </c>
      <c r="BU7" s="119">
        <f>SUM(DatosGenerales!C326:C338)</f>
        <v>25</v>
      </c>
      <c r="BV7" s="119">
        <f>SUM(DatosGenerales!C339:C360)</f>
        <v>2000</v>
      </c>
      <c r="BY7" s="117">
        <f>DatosGenerales!C197</f>
        <v>774</v>
      </c>
      <c r="BZ7" s="116">
        <f>DatosGenerales!C198</f>
        <v>1069</v>
      </c>
      <c r="CA7" s="119">
        <f>DatosGenerales!C199</f>
        <v>797</v>
      </c>
      <c r="CF7" s="117">
        <f>DatosGenerales!C206</f>
        <v>78</v>
      </c>
      <c r="CG7" s="119">
        <f>DatosGenerales!C209</f>
        <v>69</v>
      </c>
      <c r="CM7" s="117">
        <f>DatosGenerales!C37</f>
        <v>2354</v>
      </c>
      <c r="CN7" s="119">
        <f>DatosGenerales!C38</f>
        <v>956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309</v>
      </c>
      <c r="BL53" s="127">
        <f>SUM(DatosGenerales!C272,DatosGenerales!C261,DatosGenerales!C270)</f>
        <v>386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12</v>
      </c>
      <c r="BL66" s="127">
        <f>SUM(DatosGenerales!C260:C261)</f>
        <v>367</v>
      </c>
      <c r="BM66" s="127">
        <f>SUM(DatosGenerales!C269:C270)</f>
        <v>316</v>
      </c>
      <c r="BN66" s="127"/>
      <c r="BO66" s="114"/>
      <c r="BP66" s="114"/>
      <c r="BQ66" s="114"/>
      <c r="BR66" s="114"/>
      <c r="BS66" s="114"/>
    </row>
  </sheetData>
  <sheetProtection algorithmName="SHA-512" hashValue="O3nGB53YJiVlsFHU78gDlE+qlcAPOm0tpYXXWacmEC6tpBCl+GNL9ECmwJVu8tOvTiNxouRaSleP4WPBgqjrDA==" saltValue="dEluJr3SnnmLnzxRGrGiM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F281-13D4-4123-9AC9-9ADBD90FD88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tuiO4bJ44o4ofVnwdM5chO+RuedjJJAWJ+VhqGv6slq0u1L5P4rp/jQcx5DP884W6vcjDgx4t5vrcS9lwqQDJA==" saltValue="Xe1/1hxiCYBqTgIh895ut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28C5-ECCD-4297-A15D-56E397813007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86</v>
      </c>
    </row>
    <row r="8" spans="1:50" s="114" customFormat="1" ht="14.85" customHeight="1" x14ac:dyDescent="0.25">
      <c r="C8" s="200"/>
      <c r="D8" s="116">
        <f>DatosMenores!C56</f>
        <v>414</v>
      </c>
      <c r="E8" s="116">
        <f>DatosMenores!C57</f>
        <v>45</v>
      </c>
      <c r="F8" s="116">
        <f>DatosMenores!C58</f>
        <v>140</v>
      </c>
      <c r="G8" s="116">
        <f>DatosMenores!C59</f>
        <v>65</v>
      </c>
      <c r="H8" s="115">
        <f>DatosMenores!C60</f>
        <v>21</v>
      </c>
      <c r="I8" s="98"/>
      <c r="L8" s="115">
        <f>DatosMenores!C48</f>
        <v>7</v>
      </c>
      <c r="M8" s="116">
        <f>DatosMenores!C49</f>
        <v>24</v>
      </c>
      <c r="N8" s="116">
        <f>DatosMenores!C50</f>
        <v>69</v>
      </c>
      <c r="O8" s="116">
        <f>DatosMenores!C51</f>
        <v>0</v>
      </c>
      <c r="P8" s="115">
        <f>DatosMenores!C52</f>
        <v>0</v>
      </c>
      <c r="S8" s="115">
        <f>DatosMenores!C28</f>
        <v>104</v>
      </c>
      <c r="T8" s="116">
        <f>SUM(DatosMenores!C29:C32)</f>
        <v>11</v>
      </c>
      <c r="U8" s="116">
        <f>DatosMenores!C33</f>
        <v>0</v>
      </c>
      <c r="V8" s="116">
        <f>DatosMenores!C34</f>
        <v>44</v>
      </c>
      <c r="W8" s="116">
        <f>DatosMenores!C35</f>
        <v>13</v>
      </c>
      <c r="X8" s="116">
        <f>DatosMenores!C36</f>
        <v>0</v>
      </c>
      <c r="Y8" s="116">
        <f>DatosMenores!C38</f>
        <v>3</v>
      </c>
      <c r="Z8" s="116">
        <f>DatosMenores!C37</f>
        <v>0</v>
      </c>
      <c r="AA8" s="115">
        <f>DatosMenores!C39</f>
        <v>59</v>
      </c>
      <c r="AC8" s="100"/>
      <c r="AE8" s="117">
        <f>DatosMenores!C5</f>
        <v>0</v>
      </c>
      <c r="AF8" s="116">
        <f>DatosMenores!C6</f>
        <v>37</v>
      </c>
      <c r="AG8" s="116">
        <f>DatosMenores!C7</f>
        <v>2</v>
      </c>
      <c r="AH8" s="116">
        <f>DatosMenores!C8</f>
        <v>6</v>
      </c>
      <c r="AI8" s="116">
        <f>DatosMenores!C9</f>
        <v>10</v>
      </c>
      <c r="AJ8" s="115">
        <f>DatosMenores!C10</f>
        <v>11</v>
      </c>
      <c r="AK8" s="116">
        <f>DatosMenores!C11</f>
        <v>34</v>
      </c>
      <c r="AL8" s="116">
        <f>DatosMenores!C12</f>
        <v>17</v>
      </c>
      <c r="AM8" s="115">
        <f>DatosMenores!C13</f>
        <v>6</v>
      </c>
      <c r="AN8" s="100"/>
      <c r="AP8" s="117">
        <f>DatosMenores!C69</f>
        <v>86</v>
      </c>
      <c r="AQ8" s="117">
        <f>DatosMenores!C70</f>
        <v>90</v>
      </c>
      <c r="AR8" s="116">
        <f>DatosMenores!C71</f>
        <v>34</v>
      </c>
      <c r="AS8" s="116">
        <f>DatosMenores!C74</f>
        <v>0</v>
      </c>
      <c r="AT8" s="116">
        <f>DatosMenores!C75</f>
        <v>4</v>
      </c>
      <c r="AU8" s="115">
        <f>DatosMenores!C76</f>
        <v>0</v>
      </c>
      <c r="AW8" s="138" t="s">
        <v>1271</v>
      </c>
      <c r="AX8" s="139">
        <f>DatosMenores!C70</f>
        <v>90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34</v>
      </c>
    </row>
    <row r="10" spans="1:50" ht="29.85" customHeight="1" x14ac:dyDescent="0.25">
      <c r="C10" s="200"/>
      <c r="D10" s="115">
        <f>DatosMenores!C61</f>
        <v>176</v>
      </c>
      <c r="E10" s="116">
        <f>DatosMenores!C62</f>
        <v>26</v>
      </c>
      <c r="F10" s="119">
        <f>DatosMenores!C63</f>
        <v>10</v>
      </c>
      <c r="G10" s="119">
        <f>DatosMenores!C64</f>
        <v>114</v>
      </c>
      <c r="H10" s="119">
        <f>DatosMenores!C65</f>
        <v>71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2</v>
      </c>
      <c r="AG11" s="116">
        <f>DatosMenores!C16</f>
        <v>8</v>
      </c>
      <c r="AH11" s="116">
        <f>DatosMenores!C17</f>
        <v>17</v>
      </c>
      <c r="AI11" s="116">
        <f>DatosMenores!C18</f>
        <v>1</v>
      </c>
      <c r="AJ11" s="116">
        <f>DatosMenores!C20</f>
        <v>13</v>
      </c>
      <c r="AK11" s="116">
        <f>DatosMenores!C21</f>
        <v>2</v>
      </c>
      <c r="AL11" s="115">
        <f>DatosMenores!C19</f>
        <v>41</v>
      </c>
      <c r="AP11" s="117">
        <f>DatosMenores!C78</f>
        <v>1</v>
      </c>
      <c r="AQ11" s="116">
        <f>DatosMenores!C77</f>
        <v>1</v>
      </c>
      <c r="AR11" s="116">
        <f>DatosMenores!C79</f>
        <v>0</v>
      </c>
      <c r="AS11" s="117">
        <f>DatosMenores!C72</f>
        <v>0</v>
      </c>
      <c r="AT11" s="115">
        <f>DatosMenores!C73</f>
        <v>16</v>
      </c>
      <c r="AW11" s="138" t="s">
        <v>1414</v>
      </c>
      <c r="AX11" s="139">
        <f>DatosMenores!C73</f>
        <v>16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4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1</v>
      </c>
    </row>
    <row r="16" spans="1:50" ht="12.75" customHeight="1" x14ac:dyDescent="0.25">
      <c r="AW16" s="138" t="s">
        <v>243</v>
      </c>
      <c r="AX16" s="139">
        <f>DatosMenores!C78</f>
        <v>1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8xr42itZPvATc8wkMVLDKBTxniLVQBD0rjVt3cV1fH6Kvt2CnTQmG+TUVbkvrT2aVadvilQwVtQlVeKildxHKg==" saltValue="4iMYAGFU29Shiohwqicx6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C3F6-E51B-4A11-8591-3331E09BBB93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54</v>
      </c>
      <c r="F4" s="152" t="s">
        <v>1422</v>
      </c>
      <c r="G4" s="154">
        <f>DatosViolenciaDoméstica!E67</f>
        <v>33</v>
      </c>
      <c r="H4" s="155"/>
    </row>
    <row r="5" spans="1:30" x14ac:dyDescent="0.2">
      <c r="C5" s="152" t="s">
        <v>13</v>
      </c>
      <c r="D5" s="153">
        <f>DatosViolenciaDoméstica!C6</f>
        <v>278</v>
      </c>
      <c r="F5" s="152" t="s">
        <v>1423</v>
      </c>
      <c r="G5" s="156">
        <f>DatosViolenciaDoméstica!F67</f>
        <v>45</v>
      </c>
      <c r="H5" s="155"/>
    </row>
    <row r="6" spans="1:30" x14ac:dyDescent="0.2">
      <c r="C6" s="152" t="s">
        <v>1424</v>
      </c>
      <c r="D6" s="153">
        <f>DatosViolenciaDoméstica!C7</f>
        <v>40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1</v>
      </c>
    </row>
    <row r="9" spans="1:30" x14ac:dyDescent="0.2">
      <c r="C9" s="152" t="s">
        <v>1426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YIMpcAZsNqRNP+QeD1f+YC29jhn2AqkZV2B8T4X7ulpD7OboQmZWjzrqxKoHT+8wIjm1uYbT+u56wuGvBmYEvQ==" saltValue="azTRHmnqN8c2s8AEuUIo/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1403-F066-4360-8B00-0EC8FDF2FC3E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784</v>
      </c>
      <c r="F4" s="152" t="s">
        <v>1422</v>
      </c>
      <c r="G4" s="154">
        <f>DatosViolenciaGénero!E82</f>
        <v>59</v>
      </c>
      <c r="H4" s="155"/>
    </row>
    <row r="5" spans="1:30" x14ac:dyDescent="0.2">
      <c r="C5" s="152" t="s">
        <v>37</v>
      </c>
      <c r="D5" s="153">
        <f>DatosViolenciaGénero!C5</f>
        <v>249</v>
      </c>
      <c r="F5" s="152" t="s">
        <v>1423</v>
      </c>
      <c r="G5" s="154">
        <f>DatosViolenciaGénero!F82</f>
        <v>203</v>
      </c>
      <c r="H5" s="155"/>
    </row>
    <row r="6" spans="1:30" x14ac:dyDescent="0.2">
      <c r="C6" s="152" t="s">
        <v>1424</v>
      </c>
      <c r="D6" s="162">
        <f>DatosViolenciaGénero!C8</f>
        <v>104</v>
      </c>
    </row>
    <row r="7" spans="1:30" x14ac:dyDescent="0.2">
      <c r="C7" s="152" t="s">
        <v>57</v>
      </c>
      <c r="D7" s="162">
        <f>DatosViolenciaGénero!C9</f>
        <v>0</v>
      </c>
    </row>
    <row r="8" spans="1:30" x14ac:dyDescent="0.2">
      <c r="C8" s="152" t="s">
        <v>1428</v>
      </c>
      <c r="D8" s="153">
        <f>DatosViolenciaGénero!C11</f>
        <v>1</v>
      </c>
    </row>
    <row r="9" spans="1:30" x14ac:dyDescent="0.2">
      <c r="C9" s="152" t="s">
        <v>1429</v>
      </c>
      <c r="D9" s="153">
        <f>DatosViolenciaGénero!C12</f>
        <v>1</v>
      </c>
    </row>
    <row r="10" spans="1:30" x14ac:dyDescent="0.2">
      <c r="C10" s="152" t="s">
        <v>1421</v>
      </c>
      <c r="D10" s="162">
        <f>DatosViolenciaGénero!C6</f>
        <v>13</v>
      </c>
    </row>
    <row r="11" spans="1:30" x14ac:dyDescent="0.2">
      <c r="C11" s="152" t="s">
        <v>1425</v>
      </c>
      <c r="D11" s="162">
        <f>DatosViolenciaGénero!C10</f>
        <v>2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ipjEGGJ6uqkmXo+jT9iCTFGEbLWTgSAf4ibLVrVyong9+2IzbSeT82RG2+pxNe1+JQRlzb+A7q0li4Dwh6wGFQ==" saltValue="aWjMcXFaRHbWUGfVj/eGC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6B18-6A2D-4BA5-BD52-67145AFDD0F8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TYeBoVKXh0AWHlQ2nz7DpoJKA9UHCOLFL7Ubu4ScjEvG3CFGrDwiBo1KFR5KEIl1ZFHijQXovHEDJ71Oko1VIg==" saltValue="xPC2AM/okx1yo1FTmTj+p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14FC-6F3E-42F3-A0F7-73773D10CF54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uRSQpob5OeRVYKp0XQvR7E9o4PehU9fKk86dxTI6SgWUtvdVfe5DZKAEObMcsRMURR+27mfrBwjv0ikM2nUfyA==" saltValue="O8zJa60EA16rGa2AsA2qJ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4D5B-3433-4240-9948-5037938D0D3C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0</v>
      </c>
      <c r="N6" s="167">
        <f>DatosMedioAmbiente!C55</f>
        <v>0</v>
      </c>
      <c r="O6" s="167">
        <f>DatosMedioAmbiente!C57</f>
        <v>1</v>
      </c>
      <c r="P6" s="167">
        <f>DatosMedioAmbiente!C59</f>
        <v>0</v>
      </c>
      <c r="Q6" s="167">
        <f>DatosMedioAmbiente!C61</f>
        <v>0</v>
      </c>
      <c r="R6" s="167">
        <f>DatosMedioAmbiente!C63</f>
        <v>0</v>
      </c>
      <c r="S6" s="165"/>
      <c r="U6" s="168">
        <f>DatosMedioAmbiente!C54</f>
        <v>0</v>
      </c>
      <c r="V6" s="168">
        <f>DatosMedioAmbiente!C56</f>
        <v>0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HZS81RxxLvXJVThKOmVSt2M4w2fSV4VafbBQJ22YqjUhaW2lc2OIS0FVG2ZbImJxICDaY6sYYvhfdG+hpN+ucw==" saltValue="82NgGb2fIjnZ/5sCP/2V6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1959</v>
      </c>
      <c r="D7" s="15">
        <v>1415</v>
      </c>
      <c r="E7" s="16">
        <v>0.38445229681978799</v>
      </c>
    </row>
    <row r="8" spans="1:5" x14ac:dyDescent="0.25">
      <c r="A8" s="173"/>
      <c r="B8" s="14" t="s">
        <v>20</v>
      </c>
      <c r="C8" s="15">
        <v>4951</v>
      </c>
      <c r="D8" s="15">
        <v>5174</v>
      </c>
      <c r="E8" s="16">
        <v>-4.3100115964437601E-2</v>
      </c>
    </row>
    <row r="9" spans="1:5" x14ac:dyDescent="0.25">
      <c r="A9" s="173"/>
      <c r="B9" s="14" t="s">
        <v>21</v>
      </c>
      <c r="C9" s="15">
        <v>4575</v>
      </c>
      <c r="D9" s="15">
        <v>4802</v>
      </c>
      <c r="E9" s="16">
        <v>-4.72719700124948E-2</v>
      </c>
    </row>
    <row r="10" spans="1:5" x14ac:dyDescent="0.25">
      <c r="A10" s="173"/>
      <c r="B10" s="14" t="s">
        <v>22</v>
      </c>
      <c r="C10" s="15">
        <v>267</v>
      </c>
      <c r="D10" s="15">
        <v>309</v>
      </c>
      <c r="E10" s="16">
        <v>-0.13592233009708701</v>
      </c>
    </row>
    <row r="11" spans="1:5" x14ac:dyDescent="0.25">
      <c r="A11" s="174"/>
      <c r="B11" s="14" t="s">
        <v>23</v>
      </c>
      <c r="C11" s="15">
        <v>2478</v>
      </c>
      <c r="D11" s="15">
        <v>2073</v>
      </c>
      <c r="E11" s="16">
        <v>0.195369030390738</v>
      </c>
    </row>
    <row r="12" spans="1:5" x14ac:dyDescent="0.25">
      <c r="A12" s="172" t="s">
        <v>24</v>
      </c>
      <c r="B12" s="14" t="s">
        <v>25</v>
      </c>
      <c r="C12" s="15">
        <v>709</v>
      </c>
      <c r="D12" s="15">
        <v>612</v>
      </c>
      <c r="E12" s="16">
        <v>0.158496732026144</v>
      </c>
    </row>
    <row r="13" spans="1:5" x14ac:dyDescent="0.25">
      <c r="A13" s="173"/>
      <c r="B13" s="14" t="s">
        <v>26</v>
      </c>
      <c r="C13" s="15">
        <v>864</v>
      </c>
      <c r="D13" s="15">
        <v>1085</v>
      </c>
      <c r="E13" s="16">
        <v>-0.20368663594469999</v>
      </c>
    </row>
    <row r="14" spans="1:5" x14ac:dyDescent="0.25">
      <c r="A14" s="174"/>
      <c r="B14" s="14" t="s">
        <v>27</v>
      </c>
      <c r="C14" s="15">
        <v>1996</v>
      </c>
      <c r="D14" s="15">
        <v>1971</v>
      </c>
      <c r="E14" s="16">
        <v>1.2683916793505799E-2</v>
      </c>
    </row>
    <row r="15" spans="1:5" x14ac:dyDescent="0.25">
      <c r="A15" s="172" t="s">
        <v>28</v>
      </c>
      <c r="B15" s="14" t="s">
        <v>29</v>
      </c>
      <c r="C15" s="15">
        <v>169</v>
      </c>
      <c r="D15" s="15">
        <v>225</v>
      </c>
      <c r="E15" s="16">
        <v>-0.24888888888888899</v>
      </c>
    </row>
    <row r="16" spans="1:5" x14ac:dyDescent="0.25">
      <c r="A16" s="173"/>
      <c r="B16" s="14" t="s">
        <v>30</v>
      </c>
      <c r="C16" s="15">
        <v>860</v>
      </c>
      <c r="D16" s="15">
        <v>932</v>
      </c>
      <c r="E16" s="16">
        <v>-7.7253218884120206E-2</v>
      </c>
    </row>
    <row r="17" spans="1:5" x14ac:dyDescent="0.25">
      <c r="A17" s="173"/>
      <c r="B17" s="14" t="s">
        <v>31</v>
      </c>
      <c r="C17" s="15">
        <v>10</v>
      </c>
      <c r="D17" s="15">
        <v>12</v>
      </c>
      <c r="E17" s="16">
        <v>-0.16666666666666699</v>
      </c>
    </row>
    <row r="18" spans="1:5" x14ac:dyDescent="0.25">
      <c r="A18" s="173"/>
      <c r="B18" s="14" t="s">
        <v>32</v>
      </c>
      <c r="C18" s="15">
        <v>1</v>
      </c>
      <c r="D18" s="15">
        <v>1</v>
      </c>
      <c r="E18" s="16">
        <v>0</v>
      </c>
    </row>
    <row r="19" spans="1:5" x14ac:dyDescent="0.25">
      <c r="A19" s="174"/>
      <c r="B19" s="14" t="s">
        <v>33</v>
      </c>
      <c r="C19" s="15">
        <v>259</v>
      </c>
      <c r="D19" s="15">
        <v>202</v>
      </c>
      <c r="E19" s="16">
        <v>0.28217821782178198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201</v>
      </c>
      <c r="D23" s="15">
        <v>595</v>
      </c>
      <c r="E23" s="16">
        <v>-0.66218487394958003</v>
      </c>
    </row>
    <row r="24" spans="1:5" x14ac:dyDescent="0.25">
      <c r="A24" s="13" t="s">
        <v>36</v>
      </c>
      <c r="B24" s="18"/>
      <c r="C24" s="15">
        <v>13</v>
      </c>
      <c r="D24" s="15">
        <v>43</v>
      </c>
      <c r="E24" s="16">
        <v>-0.69767441860465096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912</v>
      </c>
      <c r="D28" s="15">
        <v>1003</v>
      </c>
      <c r="E28" s="16">
        <v>-9.0727816550349005E-2</v>
      </c>
    </row>
    <row r="29" spans="1:5" x14ac:dyDescent="0.25">
      <c r="A29" s="172" t="s">
        <v>39</v>
      </c>
      <c r="B29" s="14" t="s">
        <v>40</v>
      </c>
      <c r="C29" s="15">
        <v>58</v>
      </c>
      <c r="D29" s="15">
        <v>95</v>
      </c>
      <c r="E29" s="16">
        <v>-0.38947368421052603</v>
      </c>
    </row>
    <row r="30" spans="1:5" x14ac:dyDescent="0.25">
      <c r="A30" s="173"/>
      <c r="B30" s="14" t="s">
        <v>41</v>
      </c>
      <c r="C30" s="15">
        <v>85</v>
      </c>
      <c r="D30" s="15">
        <v>105</v>
      </c>
      <c r="E30" s="16">
        <v>-0.19047619047618999</v>
      </c>
    </row>
    <row r="31" spans="1:5" x14ac:dyDescent="0.25">
      <c r="A31" s="173"/>
      <c r="B31" s="14" t="s">
        <v>42</v>
      </c>
      <c r="C31" s="15">
        <v>4</v>
      </c>
      <c r="D31" s="15">
        <v>6</v>
      </c>
      <c r="E31" s="16">
        <v>-0.33333333333333298</v>
      </c>
    </row>
    <row r="32" spans="1:5" x14ac:dyDescent="0.25">
      <c r="A32" s="173"/>
      <c r="B32" s="14" t="s">
        <v>43</v>
      </c>
      <c r="C32" s="15">
        <v>2</v>
      </c>
      <c r="D32" s="15">
        <v>0</v>
      </c>
      <c r="E32" s="16">
        <v>0</v>
      </c>
    </row>
    <row r="33" spans="1:5" x14ac:dyDescent="0.25">
      <c r="A33" s="174"/>
      <c r="B33" s="14" t="s">
        <v>44</v>
      </c>
      <c r="C33" s="15">
        <v>760</v>
      </c>
      <c r="D33" s="15">
        <v>830</v>
      </c>
      <c r="E33" s="16">
        <v>-8.4337349397590397E-2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2354</v>
      </c>
      <c r="D37" s="15">
        <v>2782</v>
      </c>
      <c r="E37" s="16">
        <v>-0.15384615384615399</v>
      </c>
    </row>
    <row r="38" spans="1:5" x14ac:dyDescent="0.25">
      <c r="A38" s="13" t="s">
        <v>47</v>
      </c>
      <c r="B38" s="18"/>
      <c r="C38" s="15">
        <v>956</v>
      </c>
      <c r="D38" s="15">
        <v>1452</v>
      </c>
      <c r="E38" s="16">
        <v>-0.34159779614325098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526</v>
      </c>
      <c r="D42" s="15">
        <v>408</v>
      </c>
      <c r="E42" s="16">
        <v>0.28921568627451</v>
      </c>
    </row>
    <row r="43" spans="1:5" x14ac:dyDescent="0.25">
      <c r="A43" s="173"/>
      <c r="B43" s="14" t="s">
        <v>50</v>
      </c>
      <c r="C43" s="15">
        <v>33</v>
      </c>
      <c r="D43" s="15">
        <v>62</v>
      </c>
      <c r="E43" s="16">
        <v>-0.467741935483871</v>
      </c>
    </row>
    <row r="44" spans="1:5" x14ac:dyDescent="0.25">
      <c r="A44" s="173"/>
      <c r="B44" s="14" t="s">
        <v>51</v>
      </c>
      <c r="C44" s="15">
        <v>826</v>
      </c>
      <c r="D44" s="15">
        <v>893</v>
      </c>
      <c r="E44" s="16">
        <v>-7.5027995520716706E-2</v>
      </c>
    </row>
    <row r="45" spans="1:5" x14ac:dyDescent="0.25">
      <c r="A45" s="174"/>
      <c r="B45" s="14" t="s">
        <v>23</v>
      </c>
      <c r="C45" s="15">
        <v>521</v>
      </c>
      <c r="D45" s="15">
        <v>440</v>
      </c>
      <c r="E45" s="16">
        <v>0.184090909090909</v>
      </c>
    </row>
    <row r="46" spans="1:5" x14ac:dyDescent="0.25">
      <c r="A46" s="172" t="s">
        <v>52</v>
      </c>
      <c r="B46" s="14" t="s">
        <v>53</v>
      </c>
      <c r="C46" s="15">
        <v>682</v>
      </c>
      <c r="D46" s="15">
        <v>710</v>
      </c>
      <c r="E46" s="16">
        <v>-3.9436619718309897E-2</v>
      </c>
    </row>
    <row r="47" spans="1:5" x14ac:dyDescent="0.25">
      <c r="A47" s="173"/>
      <c r="B47" s="14" t="s">
        <v>54</v>
      </c>
      <c r="C47" s="15">
        <v>42</v>
      </c>
      <c r="D47" s="15">
        <v>30</v>
      </c>
      <c r="E47" s="16">
        <v>0.4</v>
      </c>
    </row>
    <row r="48" spans="1:5" x14ac:dyDescent="0.25">
      <c r="A48" s="173"/>
      <c r="B48" s="14" t="s">
        <v>55</v>
      </c>
      <c r="C48" s="15">
        <v>128</v>
      </c>
      <c r="D48" s="15">
        <v>164</v>
      </c>
      <c r="E48" s="16">
        <v>-0.219512195121951</v>
      </c>
    </row>
    <row r="49" spans="1:5" x14ac:dyDescent="0.25">
      <c r="A49" s="174"/>
      <c r="B49" s="14" t="s">
        <v>56</v>
      </c>
      <c r="C49" s="15">
        <v>12</v>
      </c>
      <c r="D49" s="15">
        <v>19</v>
      </c>
      <c r="E49" s="16">
        <v>-0.36842105263157898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10</v>
      </c>
      <c r="D53" s="15">
        <v>13</v>
      </c>
      <c r="E53" s="16">
        <v>-0.230769230769231</v>
      </c>
    </row>
    <row r="54" spans="1:5" x14ac:dyDescent="0.25">
      <c r="A54" s="173"/>
      <c r="B54" s="14" t="s">
        <v>50</v>
      </c>
      <c r="C54" s="15">
        <v>1</v>
      </c>
      <c r="D54" s="15">
        <v>2</v>
      </c>
      <c r="E54" s="16">
        <v>-0.5</v>
      </c>
    </row>
    <row r="55" spans="1:5" x14ac:dyDescent="0.25">
      <c r="A55" s="173"/>
      <c r="B55" s="14" t="s">
        <v>19</v>
      </c>
      <c r="C55" s="15">
        <v>8</v>
      </c>
      <c r="D55" s="15">
        <v>8</v>
      </c>
      <c r="E55" s="16">
        <v>0</v>
      </c>
    </row>
    <row r="56" spans="1:5" x14ac:dyDescent="0.25">
      <c r="A56" s="173"/>
      <c r="B56" s="14" t="s">
        <v>23</v>
      </c>
      <c r="C56" s="15">
        <v>8</v>
      </c>
      <c r="D56" s="15">
        <v>12</v>
      </c>
      <c r="E56" s="16">
        <v>-0.33333333333333298</v>
      </c>
    </row>
    <row r="57" spans="1:5" x14ac:dyDescent="0.25">
      <c r="A57" s="173"/>
      <c r="B57" s="14" t="s">
        <v>59</v>
      </c>
      <c r="C57" s="15">
        <v>11</v>
      </c>
      <c r="D57" s="15">
        <v>11</v>
      </c>
      <c r="E57" s="16">
        <v>0</v>
      </c>
    </row>
    <row r="58" spans="1:5" x14ac:dyDescent="0.25">
      <c r="A58" s="174"/>
      <c r="B58" s="14" t="s">
        <v>60</v>
      </c>
      <c r="C58" s="15">
        <v>0</v>
      </c>
      <c r="D58" s="15">
        <v>13</v>
      </c>
      <c r="E58" s="16">
        <v>-1</v>
      </c>
    </row>
    <row r="59" spans="1:5" x14ac:dyDescent="0.25">
      <c r="A59" s="172" t="s">
        <v>61</v>
      </c>
      <c r="B59" s="14" t="s">
        <v>62</v>
      </c>
      <c r="C59" s="15">
        <v>5</v>
      </c>
      <c r="D59" s="15">
        <v>15</v>
      </c>
      <c r="E59" s="16">
        <v>-0.66666666666666696</v>
      </c>
    </row>
    <row r="60" spans="1:5" x14ac:dyDescent="0.25">
      <c r="A60" s="173"/>
      <c r="B60" s="14" t="s">
        <v>55</v>
      </c>
      <c r="C60" s="15">
        <v>8</v>
      </c>
      <c r="D60" s="15">
        <v>16</v>
      </c>
      <c r="E60" s="16">
        <v>-0.5</v>
      </c>
    </row>
    <row r="61" spans="1:5" x14ac:dyDescent="0.25">
      <c r="A61" s="174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2</v>
      </c>
      <c r="D70" s="15">
        <v>1</v>
      </c>
      <c r="E70" s="16">
        <v>1</v>
      </c>
    </row>
    <row r="71" spans="1:5" x14ac:dyDescent="0.25">
      <c r="A71" s="176"/>
      <c r="B71" s="14" t="s">
        <v>55</v>
      </c>
      <c r="C71" s="15">
        <v>0</v>
      </c>
      <c r="D71" s="15">
        <v>1</v>
      </c>
      <c r="E71" s="16">
        <v>-1</v>
      </c>
    </row>
    <row r="72" spans="1:5" x14ac:dyDescent="0.25">
      <c r="A72" s="176"/>
      <c r="B72" s="14" t="s">
        <v>62</v>
      </c>
      <c r="C72" s="15">
        <v>1</v>
      </c>
      <c r="D72" s="15">
        <v>2</v>
      </c>
      <c r="E72" s="16">
        <v>-0.5</v>
      </c>
    </row>
    <row r="73" spans="1:5" x14ac:dyDescent="0.25">
      <c r="A73" s="176"/>
      <c r="B73" s="14" t="s">
        <v>66</v>
      </c>
      <c r="C73" s="15">
        <v>1</v>
      </c>
      <c r="D73" s="15">
        <v>1</v>
      </c>
      <c r="E73" s="16">
        <v>0</v>
      </c>
    </row>
    <row r="74" spans="1:5" x14ac:dyDescent="0.25">
      <c r="A74" s="177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956</v>
      </c>
      <c r="D78" s="15">
        <v>1452</v>
      </c>
      <c r="E78" s="16">
        <v>-0.34159779614325098</v>
      </c>
    </row>
    <row r="79" spans="1:5" x14ac:dyDescent="0.25">
      <c r="A79" s="174"/>
      <c r="B79" s="14" t="s">
        <v>71</v>
      </c>
      <c r="C79" s="20"/>
      <c r="D79" s="20"/>
      <c r="E79" s="16">
        <v>0</v>
      </c>
    </row>
    <row r="80" spans="1:5" x14ac:dyDescent="0.25">
      <c r="A80" s="172" t="s">
        <v>72</v>
      </c>
      <c r="B80" s="14" t="s">
        <v>70</v>
      </c>
      <c r="C80" s="15">
        <v>562</v>
      </c>
      <c r="D80" s="15">
        <v>759</v>
      </c>
      <c r="E80" s="16">
        <v>-0.25955204216073802</v>
      </c>
    </row>
    <row r="81" spans="1:5" x14ac:dyDescent="0.25">
      <c r="A81" s="174"/>
      <c r="B81" s="14" t="s">
        <v>71</v>
      </c>
      <c r="C81" s="15">
        <v>172</v>
      </c>
      <c r="D81" s="15">
        <v>146</v>
      </c>
      <c r="E81" s="16">
        <v>0.17808219178082199</v>
      </c>
    </row>
    <row r="82" spans="1:5" x14ac:dyDescent="0.25">
      <c r="A82" s="172" t="s">
        <v>73</v>
      </c>
      <c r="B82" s="14" t="s">
        <v>70</v>
      </c>
      <c r="C82" s="15">
        <v>61</v>
      </c>
      <c r="D82" s="15">
        <v>82</v>
      </c>
      <c r="E82" s="16">
        <v>-0.25609756097560998</v>
      </c>
    </row>
    <row r="83" spans="1:5" x14ac:dyDescent="0.25">
      <c r="A83" s="174"/>
      <c r="B83" s="14" t="s">
        <v>71</v>
      </c>
      <c r="C83" s="15">
        <v>41</v>
      </c>
      <c r="D83" s="15">
        <v>12</v>
      </c>
      <c r="E83" s="16">
        <v>2.4166666666666701</v>
      </c>
    </row>
    <row r="84" spans="1:5" x14ac:dyDescent="0.25">
      <c r="A84" s="172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4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735</v>
      </c>
      <c r="D89" s="15">
        <v>788</v>
      </c>
      <c r="E89" s="16">
        <v>-6.7258883248731E-2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502</v>
      </c>
      <c r="D94" s="15">
        <v>561</v>
      </c>
      <c r="E94" s="16">
        <v>-0.10516934046345799</v>
      </c>
    </row>
    <row r="95" spans="1:5" x14ac:dyDescent="0.25">
      <c r="A95" s="13" t="s">
        <v>79</v>
      </c>
      <c r="B95" s="18"/>
      <c r="C95" s="15">
        <v>288</v>
      </c>
      <c r="D95" s="15">
        <v>308</v>
      </c>
      <c r="E95" s="16">
        <v>-6.4935064935064901E-2</v>
      </c>
    </row>
    <row r="96" spans="1:5" x14ac:dyDescent="0.25">
      <c r="A96" s="13" t="s">
        <v>76</v>
      </c>
      <c r="B96" s="18"/>
      <c r="C96" s="15">
        <v>11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384</v>
      </c>
      <c r="D100" s="15">
        <v>436</v>
      </c>
      <c r="E100" s="16">
        <v>-0.119266055045872</v>
      </c>
    </row>
    <row r="101" spans="1:5" x14ac:dyDescent="0.25">
      <c r="A101" s="173"/>
      <c r="B101" s="14" t="s">
        <v>82</v>
      </c>
      <c r="C101" s="15">
        <v>97</v>
      </c>
      <c r="D101" s="15">
        <v>170</v>
      </c>
      <c r="E101" s="16">
        <v>-0.42941176470588199</v>
      </c>
    </row>
    <row r="102" spans="1:5" x14ac:dyDescent="0.25">
      <c r="A102" s="174"/>
      <c r="B102" s="14" t="s">
        <v>83</v>
      </c>
      <c r="C102" s="15">
        <v>13</v>
      </c>
      <c r="D102" s="15">
        <v>20</v>
      </c>
      <c r="E102" s="16">
        <v>-0.35</v>
      </c>
    </row>
    <row r="103" spans="1:5" x14ac:dyDescent="0.25">
      <c r="A103" s="172" t="s">
        <v>79</v>
      </c>
      <c r="B103" s="14" t="s">
        <v>84</v>
      </c>
      <c r="C103" s="15">
        <v>19</v>
      </c>
      <c r="D103" s="15">
        <v>32</v>
      </c>
      <c r="E103" s="16">
        <v>-0.40625</v>
      </c>
    </row>
    <row r="104" spans="1:5" x14ac:dyDescent="0.25">
      <c r="A104" s="174"/>
      <c r="B104" s="14" t="s">
        <v>83</v>
      </c>
      <c r="C104" s="15">
        <v>52</v>
      </c>
      <c r="D104" s="15">
        <v>80</v>
      </c>
      <c r="E104" s="16">
        <v>-0.35</v>
      </c>
    </row>
    <row r="105" spans="1:5" x14ac:dyDescent="0.25">
      <c r="A105" s="13" t="s">
        <v>76</v>
      </c>
      <c r="B105" s="18"/>
      <c r="C105" s="15">
        <v>5</v>
      </c>
      <c r="D105" s="15">
        <v>1</v>
      </c>
      <c r="E105" s="16">
        <v>4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19</v>
      </c>
      <c r="D109" s="15">
        <v>13</v>
      </c>
      <c r="E109" s="16">
        <v>0.46153846153846101</v>
      </c>
    </row>
    <row r="110" spans="1:5" x14ac:dyDescent="0.25">
      <c r="A110" s="173"/>
      <c r="B110" s="14" t="s">
        <v>82</v>
      </c>
      <c r="C110" s="15">
        <v>25</v>
      </c>
      <c r="D110" s="15">
        <v>33</v>
      </c>
      <c r="E110" s="16">
        <v>-0.24242424242424199</v>
      </c>
    </row>
    <row r="111" spans="1:5" x14ac:dyDescent="0.25">
      <c r="A111" s="174"/>
      <c r="B111" s="14" t="s">
        <v>83</v>
      </c>
      <c r="C111" s="15">
        <v>0</v>
      </c>
      <c r="D111" s="15">
        <v>1</v>
      </c>
      <c r="E111" s="16">
        <v>-1</v>
      </c>
    </row>
    <row r="112" spans="1:5" x14ac:dyDescent="0.25">
      <c r="A112" s="172" t="s">
        <v>79</v>
      </c>
      <c r="B112" s="14" t="s">
        <v>84</v>
      </c>
      <c r="C112" s="15">
        <v>1</v>
      </c>
      <c r="D112" s="15">
        <v>7</v>
      </c>
      <c r="E112" s="16">
        <v>-0.85714285714285698</v>
      </c>
    </row>
    <row r="113" spans="1:5" x14ac:dyDescent="0.25">
      <c r="A113" s="174"/>
      <c r="B113" s="14" t="s">
        <v>83</v>
      </c>
      <c r="C113" s="15">
        <v>3</v>
      </c>
      <c r="D113" s="15">
        <v>6</v>
      </c>
      <c r="E113" s="16">
        <v>-0.5</v>
      </c>
    </row>
    <row r="114" spans="1:5" x14ac:dyDescent="0.25">
      <c r="A114" s="13" t="s">
        <v>76</v>
      </c>
      <c r="B114" s="18"/>
      <c r="C114" s="15">
        <v>0</v>
      </c>
      <c r="D114" s="15">
        <v>1</v>
      </c>
      <c r="E114" s="16">
        <v>-1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4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38</v>
      </c>
      <c r="D120" s="15">
        <v>63</v>
      </c>
      <c r="E120" s="16">
        <v>-0.39682539682539703</v>
      </c>
    </row>
    <row r="121" spans="1:5" x14ac:dyDescent="0.25">
      <c r="A121" s="174"/>
      <c r="B121" s="14" t="s">
        <v>89</v>
      </c>
      <c r="C121" s="15">
        <v>301</v>
      </c>
      <c r="D121" s="15">
        <v>338</v>
      </c>
      <c r="E121" s="16">
        <v>-0.109467455621302</v>
      </c>
    </row>
    <row r="122" spans="1:5" x14ac:dyDescent="0.25">
      <c r="A122" s="172" t="s">
        <v>91</v>
      </c>
      <c r="B122" s="14" t="s">
        <v>88</v>
      </c>
      <c r="C122" s="15">
        <v>1220</v>
      </c>
      <c r="D122" s="15">
        <v>1460</v>
      </c>
      <c r="E122" s="16">
        <v>-0.164383561643836</v>
      </c>
    </row>
    <row r="123" spans="1:5" x14ac:dyDescent="0.25">
      <c r="A123" s="174"/>
      <c r="B123" s="14" t="s">
        <v>89</v>
      </c>
      <c r="C123" s="15">
        <v>4023</v>
      </c>
      <c r="D123" s="15">
        <v>4727</v>
      </c>
      <c r="E123" s="16">
        <v>-0.148931669134758</v>
      </c>
    </row>
    <row r="124" spans="1:5" x14ac:dyDescent="0.25">
      <c r="A124" s="172" t="s">
        <v>92</v>
      </c>
      <c r="B124" s="14" t="s">
        <v>88</v>
      </c>
      <c r="C124" s="15">
        <v>1373</v>
      </c>
      <c r="D124" s="15">
        <v>1015</v>
      </c>
      <c r="E124" s="16">
        <v>0.35270935960591099</v>
      </c>
    </row>
    <row r="125" spans="1:5" x14ac:dyDescent="0.25">
      <c r="A125" s="174"/>
      <c r="B125" s="14" t="s">
        <v>89</v>
      </c>
      <c r="C125" s="20"/>
      <c r="D125" s="20"/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54</v>
      </c>
      <c r="D129" s="15">
        <v>51</v>
      </c>
      <c r="E129" s="16">
        <v>5.8823529411764698E-2</v>
      </c>
    </row>
    <row r="130" spans="1:5" x14ac:dyDescent="0.25">
      <c r="A130" s="174"/>
      <c r="B130" s="14" t="s">
        <v>96</v>
      </c>
      <c r="C130" s="15">
        <v>8</v>
      </c>
      <c r="D130" s="15">
        <v>11</v>
      </c>
      <c r="E130" s="16">
        <v>-0.27272727272727298</v>
      </c>
    </row>
    <row r="131" spans="1:5" x14ac:dyDescent="0.25">
      <c r="A131" s="172" t="s">
        <v>97</v>
      </c>
      <c r="B131" s="14" t="s">
        <v>95</v>
      </c>
      <c r="C131" s="15">
        <v>3</v>
      </c>
      <c r="D131" s="15">
        <v>0</v>
      </c>
      <c r="E131" s="16">
        <v>0</v>
      </c>
    </row>
    <row r="132" spans="1:5" x14ac:dyDescent="0.25">
      <c r="A132" s="174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1</v>
      </c>
      <c r="D133" s="15">
        <v>3</v>
      </c>
      <c r="E133" s="16">
        <v>-0.66666666666666696</v>
      </c>
    </row>
    <row r="134" spans="1:5" x14ac:dyDescent="0.25">
      <c r="A134" s="174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61</v>
      </c>
      <c r="D138" s="15">
        <v>86</v>
      </c>
      <c r="E138" s="16">
        <v>-0.290697674418605</v>
      </c>
    </row>
    <row r="139" spans="1:5" x14ac:dyDescent="0.25">
      <c r="A139" s="172" t="s">
        <v>102</v>
      </c>
      <c r="B139" s="14" t="s">
        <v>103</v>
      </c>
      <c r="C139" s="15">
        <v>3</v>
      </c>
      <c r="D139" s="15">
        <v>3</v>
      </c>
      <c r="E139" s="16">
        <v>0</v>
      </c>
    </row>
    <row r="140" spans="1:5" x14ac:dyDescent="0.25">
      <c r="A140" s="173"/>
      <c r="B140" s="14" t="s">
        <v>104</v>
      </c>
      <c r="C140" s="15">
        <v>26</v>
      </c>
      <c r="D140" s="15">
        <v>44</v>
      </c>
      <c r="E140" s="16">
        <v>-0.40909090909090901</v>
      </c>
    </row>
    <row r="141" spans="1:5" x14ac:dyDescent="0.25">
      <c r="A141" s="173"/>
      <c r="B141" s="14" t="s">
        <v>105</v>
      </c>
      <c r="C141" s="15">
        <v>4</v>
      </c>
      <c r="D141" s="15">
        <v>3</v>
      </c>
      <c r="E141" s="16">
        <v>0.33333333333333298</v>
      </c>
    </row>
    <row r="142" spans="1:5" x14ac:dyDescent="0.25">
      <c r="A142" s="173"/>
      <c r="B142" s="14" t="s">
        <v>106</v>
      </c>
      <c r="C142" s="15">
        <v>1</v>
      </c>
      <c r="D142" s="15">
        <v>2</v>
      </c>
      <c r="E142" s="16">
        <v>-0.5</v>
      </c>
    </row>
    <row r="143" spans="1:5" x14ac:dyDescent="0.25">
      <c r="A143" s="173"/>
      <c r="B143" s="14" t="s">
        <v>107</v>
      </c>
      <c r="C143" s="15">
        <v>20</v>
      </c>
      <c r="D143" s="15">
        <v>27</v>
      </c>
      <c r="E143" s="16">
        <v>-0.25925925925925902</v>
      </c>
    </row>
    <row r="144" spans="1:5" x14ac:dyDescent="0.25">
      <c r="A144" s="174"/>
      <c r="B144" s="14" t="s">
        <v>108</v>
      </c>
      <c r="C144" s="15">
        <v>7</v>
      </c>
      <c r="D144" s="15">
        <v>7</v>
      </c>
      <c r="E144" s="16">
        <v>0</v>
      </c>
    </row>
    <row r="145" spans="1:5" x14ac:dyDescent="0.25">
      <c r="A145" s="172" t="s">
        <v>109</v>
      </c>
      <c r="B145" s="14" t="s">
        <v>110</v>
      </c>
      <c r="C145" s="15">
        <v>29</v>
      </c>
      <c r="D145" s="15">
        <v>53</v>
      </c>
      <c r="E145" s="16">
        <v>-0.45283018867924502</v>
      </c>
    </row>
    <row r="146" spans="1:5" x14ac:dyDescent="0.25">
      <c r="A146" s="174"/>
      <c r="B146" s="14" t="s">
        <v>111</v>
      </c>
      <c r="C146" s="15">
        <v>44</v>
      </c>
      <c r="D146" s="15">
        <v>77</v>
      </c>
      <c r="E146" s="16">
        <v>-0.42857142857142799</v>
      </c>
    </row>
    <row r="147" spans="1:5" x14ac:dyDescent="0.25">
      <c r="A147" s="172" t="s">
        <v>112</v>
      </c>
      <c r="B147" s="14" t="s">
        <v>19</v>
      </c>
      <c r="C147" s="15">
        <v>17</v>
      </c>
      <c r="D147" s="15">
        <v>28</v>
      </c>
      <c r="E147" s="16">
        <v>-0.39285714285714302</v>
      </c>
    </row>
    <row r="148" spans="1:5" x14ac:dyDescent="0.25">
      <c r="A148" s="174"/>
      <c r="B148" s="14" t="s">
        <v>23</v>
      </c>
      <c r="C148" s="15">
        <v>5</v>
      </c>
      <c r="D148" s="15">
        <v>17</v>
      </c>
      <c r="E148" s="16">
        <v>-0.70588235294117596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20"/>
      <c r="D153" s="20"/>
      <c r="E153" s="16">
        <v>0</v>
      </c>
    </row>
    <row r="154" spans="1:5" x14ac:dyDescent="0.25">
      <c r="A154" s="173"/>
      <c r="B154" s="14" t="s">
        <v>117</v>
      </c>
      <c r="C154" s="20"/>
      <c r="D154" s="20"/>
      <c r="E154" s="16">
        <v>0</v>
      </c>
    </row>
    <row r="155" spans="1:5" x14ac:dyDescent="0.25">
      <c r="A155" s="173"/>
      <c r="B155" s="14" t="s">
        <v>118</v>
      </c>
      <c r="C155" s="20"/>
      <c r="D155" s="20"/>
      <c r="E155" s="16">
        <v>0</v>
      </c>
    </row>
    <row r="156" spans="1:5" x14ac:dyDescent="0.25">
      <c r="A156" s="173"/>
      <c r="B156" s="14" t="s">
        <v>119</v>
      </c>
      <c r="C156" s="20"/>
      <c r="D156" s="20"/>
      <c r="E156" s="16">
        <v>0</v>
      </c>
    </row>
    <row r="157" spans="1:5" x14ac:dyDescent="0.25">
      <c r="A157" s="173"/>
      <c r="B157" s="14" t="s">
        <v>120</v>
      </c>
      <c r="C157" s="20"/>
      <c r="D157" s="20"/>
      <c r="E157" s="16">
        <v>0</v>
      </c>
    </row>
    <row r="158" spans="1:5" x14ac:dyDescent="0.25">
      <c r="A158" s="173"/>
      <c r="B158" s="14" t="s">
        <v>121</v>
      </c>
      <c r="C158" s="20"/>
      <c r="D158" s="20"/>
      <c r="E158" s="16">
        <v>0</v>
      </c>
    </row>
    <row r="159" spans="1:5" x14ac:dyDescent="0.25">
      <c r="A159" s="173"/>
      <c r="B159" s="14" t="s">
        <v>122</v>
      </c>
      <c r="C159" s="20"/>
      <c r="D159" s="20"/>
      <c r="E159" s="16">
        <v>0</v>
      </c>
    </row>
    <row r="160" spans="1:5" x14ac:dyDescent="0.25">
      <c r="A160" s="173"/>
      <c r="B160" s="14" t="s">
        <v>123</v>
      </c>
      <c r="C160" s="20"/>
      <c r="D160" s="20"/>
      <c r="E160" s="16">
        <v>0</v>
      </c>
    </row>
    <row r="161" spans="1:5" x14ac:dyDescent="0.25">
      <c r="A161" s="173"/>
      <c r="B161" s="14" t="s">
        <v>124</v>
      </c>
      <c r="C161" s="20"/>
      <c r="D161" s="20"/>
      <c r="E161" s="16">
        <v>0</v>
      </c>
    </row>
    <row r="162" spans="1:5" x14ac:dyDescent="0.25">
      <c r="A162" s="173"/>
      <c r="B162" s="14" t="s">
        <v>125</v>
      </c>
      <c r="C162" s="20"/>
      <c r="D162" s="20"/>
      <c r="E162" s="16">
        <v>0</v>
      </c>
    </row>
    <row r="163" spans="1:5" x14ac:dyDescent="0.25">
      <c r="A163" s="173"/>
      <c r="B163" s="14" t="s">
        <v>126</v>
      </c>
      <c r="C163" s="20"/>
      <c r="D163" s="20"/>
      <c r="E163" s="16">
        <v>0</v>
      </c>
    </row>
    <row r="164" spans="1:5" x14ac:dyDescent="0.25">
      <c r="A164" s="173"/>
      <c r="B164" s="14" t="s">
        <v>127</v>
      </c>
      <c r="C164" s="20"/>
      <c r="D164" s="20"/>
      <c r="E164" s="16">
        <v>0</v>
      </c>
    </row>
    <row r="165" spans="1:5" x14ac:dyDescent="0.25">
      <c r="A165" s="173"/>
      <c r="B165" s="14" t="s">
        <v>128</v>
      </c>
      <c r="C165" s="20"/>
      <c r="D165" s="20"/>
      <c r="E165" s="16">
        <v>0</v>
      </c>
    </row>
    <row r="166" spans="1:5" x14ac:dyDescent="0.25">
      <c r="A166" s="173"/>
      <c r="B166" s="14" t="s">
        <v>129</v>
      </c>
      <c r="C166" s="20"/>
      <c r="D166" s="20"/>
      <c r="E166" s="16">
        <v>0</v>
      </c>
    </row>
    <row r="167" spans="1:5" x14ac:dyDescent="0.25">
      <c r="A167" s="173"/>
      <c r="B167" s="14" t="s">
        <v>130</v>
      </c>
      <c r="C167" s="20"/>
      <c r="D167" s="20"/>
      <c r="E167" s="16">
        <v>0</v>
      </c>
    </row>
    <row r="168" spans="1:5" x14ac:dyDescent="0.25">
      <c r="A168" s="173"/>
      <c r="B168" s="14" t="s">
        <v>131</v>
      </c>
      <c r="C168" s="20"/>
      <c r="D168" s="20"/>
      <c r="E168" s="16">
        <v>0</v>
      </c>
    </row>
    <row r="169" spans="1:5" x14ac:dyDescent="0.25">
      <c r="A169" s="173"/>
      <c r="B169" s="14" t="s">
        <v>132</v>
      </c>
      <c r="C169" s="20"/>
      <c r="D169" s="20"/>
      <c r="E169" s="16">
        <v>0</v>
      </c>
    </row>
    <row r="170" spans="1:5" x14ac:dyDescent="0.25">
      <c r="A170" s="173"/>
      <c r="B170" s="14" t="s">
        <v>133</v>
      </c>
      <c r="C170" s="20"/>
      <c r="D170" s="20"/>
      <c r="E170" s="16">
        <v>0</v>
      </c>
    </row>
    <row r="171" spans="1:5" x14ac:dyDescent="0.25">
      <c r="A171" s="173"/>
      <c r="B171" s="14" t="s">
        <v>134</v>
      </c>
      <c r="C171" s="20"/>
      <c r="D171" s="20"/>
      <c r="E171" s="16">
        <v>0</v>
      </c>
    </row>
    <row r="172" spans="1:5" x14ac:dyDescent="0.25">
      <c r="A172" s="174"/>
      <c r="B172" s="14" t="s">
        <v>135</v>
      </c>
      <c r="C172" s="20"/>
      <c r="D172" s="20"/>
      <c r="E172" s="16">
        <v>0</v>
      </c>
    </row>
    <row r="173" spans="1:5" x14ac:dyDescent="0.25">
      <c r="A173" s="172" t="s">
        <v>136</v>
      </c>
      <c r="B173" s="14" t="s">
        <v>116</v>
      </c>
      <c r="C173" s="20"/>
      <c r="D173" s="20"/>
      <c r="E173" s="16">
        <v>0</v>
      </c>
    </row>
    <row r="174" spans="1:5" x14ac:dyDescent="0.25">
      <c r="A174" s="173"/>
      <c r="B174" s="14" t="s">
        <v>117</v>
      </c>
      <c r="C174" s="20"/>
      <c r="D174" s="20"/>
      <c r="E174" s="16">
        <v>0</v>
      </c>
    </row>
    <row r="175" spans="1:5" x14ac:dyDescent="0.25">
      <c r="A175" s="173"/>
      <c r="B175" s="14" t="s">
        <v>118</v>
      </c>
      <c r="C175" s="20"/>
      <c r="D175" s="20"/>
      <c r="E175" s="16">
        <v>0</v>
      </c>
    </row>
    <row r="176" spans="1:5" x14ac:dyDescent="0.25">
      <c r="A176" s="173"/>
      <c r="B176" s="14" t="s">
        <v>119</v>
      </c>
      <c r="C176" s="20"/>
      <c r="D176" s="20"/>
      <c r="E176" s="16">
        <v>0</v>
      </c>
    </row>
    <row r="177" spans="1:5" x14ac:dyDescent="0.25">
      <c r="A177" s="173"/>
      <c r="B177" s="14" t="s">
        <v>120</v>
      </c>
      <c r="C177" s="20"/>
      <c r="D177" s="20"/>
      <c r="E177" s="16">
        <v>0</v>
      </c>
    </row>
    <row r="178" spans="1:5" x14ac:dyDescent="0.25">
      <c r="A178" s="173"/>
      <c r="B178" s="14" t="s">
        <v>121</v>
      </c>
      <c r="C178" s="20"/>
      <c r="D178" s="20"/>
      <c r="E178" s="16">
        <v>0</v>
      </c>
    </row>
    <row r="179" spans="1:5" x14ac:dyDescent="0.25">
      <c r="A179" s="173"/>
      <c r="B179" s="14" t="s">
        <v>122</v>
      </c>
      <c r="C179" s="20"/>
      <c r="D179" s="20"/>
      <c r="E179" s="16">
        <v>0</v>
      </c>
    </row>
    <row r="180" spans="1:5" x14ac:dyDescent="0.25">
      <c r="A180" s="173"/>
      <c r="B180" s="14" t="s">
        <v>123</v>
      </c>
      <c r="C180" s="20"/>
      <c r="D180" s="20"/>
      <c r="E180" s="16">
        <v>0</v>
      </c>
    </row>
    <row r="181" spans="1:5" x14ac:dyDescent="0.25">
      <c r="A181" s="173"/>
      <c r="B181" s="14" t="s">
        <v>124</v>
      </c>
      <c r="C181" s="20"/>
      <c r="D181" s="20"/>
      <c r="E181" s="16">
        <v>0</v>
      </c>
    </row>
    <row r="182" spans="1:5" x14ac:dyDescent="0.25">
      <c r="A182" s="173"/>
      <c r="B182" s="14" t="s">
        <v>125</v>
      </c>
      <c r="C182" s="20"/>
      <c r="D182" s="20"/>
      <c r="E182" s="16">
        <v>0</v>
      </c>
    </row>
    <row r="183" spans="1:5" x14ac:dyDescent="0.25">
      <c r="A183" s="173"/>
      <c r="B183" s="14" t="s">
        <v>126</v>
      </c>
      <c r="C183" s="20"/>
      <c r="D183" s="20"/>
      <c r="E183" s="16">
        <v>0</v>
      </c>
    </row>
    <row r="184" spans="1:5" x14ac:dyDescent="0.25">
      <c r="A184" s="173"/>
      <c r="B184" s="14" t="s">
        <v>127</v>
      </c>
      <c r="C184" s="20"/>
      <c r="D184" s="20"/>
      <c r="E184" s="16">
        <v>0</v>
      </c>
    </row>
    <row r="185" spans="1:5" x14ac:dyDescent="0.25">
      <c r="A185" s="173"/>
      <c r="B185" s="14" t="s">
        <v>128</v>
      </c>
      <c r="C185" s="20"/>
      <c r="D185" s="20"/>
      <c r="E185" s="16">
        <v>0</v>
      </c>
    </row>
    <row r="186" spans="1:5" x14ac:dyDescent="0.25">
      <c r="A186" s="173"/>
      <c r="B186" s="14" t="s">
        <v>129</v>
      </c>
      <c r="C186" s="20"/>
      <c r="D186" s="20"/>
      <c r="E186" s="16">
        <v>0</v>
      </c>
    </row>
    <row r="187" spans="1:5" x14ac:dyDescent="0.25">
      <c r="A187" s="173"/>
      <c r="B187" s="14" t="s">
        <v>130</v>
      </c>
      <c r="C187" s="20"/>
      <c r="D187" s="20"/>
      <c r="E187" s="16">
        <v>0</v>
      </c>
    </row>
    <row r="188" spans="1:5" x14ac:dyDescent="0.25">
      <c r="A188" s="173"/>
      <c r="B188" s="14" t="s">
        <v>131</v>
      </c>
      <c r="C188" s="20"/>
      <c r="D188" s="20"/>
      <c r="E188" s="16">
        <v>0</v>
      </c>
    </row>
    <row r="189" spans="1:5" x14ac:dyDescent="0.25">
      <c r="A189" s="173"/>
      <c r="B189" s="14" t="s">
        <v>132</v>
      </c>
      <c r="C189" s="20"/>
      <c r="D189" s="20"/>
      <c r="E189" s="16">
        <v>0</v>
      </c>
    </row>
    <row r="190" spans="1:5" x14ac:dyDescent="0.25">
      <c r="A190" s="173"/>
      <c r="B190" s="14" t="s">
        <v>133</v>
      </c>
      <c r="C190" s="20"/>
      <c r="D190" s="20"/>
      <c r="E190" s="16">
        <v>0</v>
      </c>
    </row>
    <row r="191" spans="1:5" x14ac:dyDescent="0.25">
      <c r="A191" s="173"/>
      <c r="B191" s="14" t="s">
        <v>137</v>
      </c>
      <c r="C191" s="20"/>
      <c r="D191" s="20"/>
      <c r="E191" s="16">
        <v>0</v>
      </c>
    </row>
    <row r="192" spans="1:5" x14ac:dyDescent="0.25">
      <c r="A192" s="173"/>
      <c r="B192" s="14" t="s">
        <v>134</v>
      </c>
      <c r="C192" s="20"/>
      <c r="D192" s="20"/>
      <c r="E192" s="16">
        <v>0</v>
      </c>
    </row>
    <row r="193" spans="1:5" x14ac:dyDescent="0.25">
      <c r="A193" s="174"/>
      <c r="B193" s="14" t="s">
        <v>135</v>
      </c>
      <c r="C193" s="20"/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774</v>
      </c>
      <c r="D197" s="15">
        <v>1274</v>
      </c>
      <c r="E197" s="16">
        <v>-0.39246467817896402</v>
      </c>
    </row>
    <row r="198" spans="1:5" x14ac:dyDescent="0.25">
      <c r="A198" s="13" t="s">
        <v>140</v>
      </c>
      <c r="B198" s="18"/>
      <c r="C198" s="15">
        <v>1069</v>
      </c>
      <c r="D198" s="15">
        <v>740</v>
      </c>
      <c r="E198" s="16">
        <v>0.44459459459459399</v>
      </c>
    </row>
    <row r="199" spans="1:5" x14ac:dyDescent="0.25">
      <c r="A199" s="13" t="s">
        <v>141</v>
      </c>
      <c r="B199" s="18"/>
      <c r="C199" s="15">
        <v>797</v>
      </c>
      <c r="D199" s="15">
        <v>1023</v>
      </c>
      <c r="E199" s="16">
        <v>-0.22091886608015601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131</v>
      </c>
      <c r="D203" s="15">
        <v>166</v>
      </c>
      <c r="E203" s="16">
        <v>-0.210843373493976</v>
      </c>
    </row>
    <row r="204" spans="1:5" x14ac:dyDescent="0.25">
      <c r="A204" s="173"/>
      <c r="B204" s="14" t="s">
        <v>19</v>
      </c>
      <c r="C204" s="15">
        <v>31</v>
      </c>
      <c r="D204" s="15">
        <v>54</v>
      </c>
      <c r="E204" s="16">
        <v>-0.42592592592592599</v>
      </c>
    </row>
    <row r="205" spans="1:5" x14ac:dyDescent="0.25">
      <c r="A205" s="174"/>
      <c r="B205" s="14" t="s">
        <v>23</v>
      </c>
      <c r="C205" s="15">
        <v>32</v>
      </c>
      <c r="D205" s="15">
        <v>31</v>
      </c>
      <c r="E205" s="16">
        <v>3.2258064516128997E-2</v>
      </c>
    </row>
    <row r="206" spans="1:5" x14ac:dyDescent="0.25">
      <c r="A206" s="172" t="s">
        <v>145</v>
      </c>
      <c r="B206" s="14" t="s">
        <v>146</v>
      </c>
      <c r="C206" s="15">
        <v>78</v>
      </c>
      <c r="D206" s="15">
        <v>114</v>
      </c>
      <c r="E206" s="16">
        <v>-0.31578947368421101</v>
      </c>
    </row>
    <row r="207" spans="1:5" x14ac:dyDescent="0.25">
      <c r="A207" s="173"/>
      <c r="B207" s="14" t="s">
        <v>147</v>
      </c>
      <c r="C207" s="15">
        <v>49</v>
      </c>
      <c r="D207" s="15">
        <v>104</v>
      </c>
      <c r="E207" s="16">
        <v>-0.52884615384615397</v>
      </c>
    </row>
    <row r="208" spans="1:5" x14ac:dyDescent="0.25">
      <c r="A208" s="174"/>
      <c r="B208" s="14" t="s">
        <v>148</v>
      </c>
      <c r="C208" s="15">
        <v>2</v>
      </c>
      <c r="D208" s="15">
        <v>6</v>
      </c>
      <c r="E208" s="16">
        <v>-0.66666666666666696</v>
      </c>
    </row>
    <row r="209" spans="1:5" x14ac:dyDescent="0.25">
      <c r="A209" s="13" t="s">
        <v>149</v>
      </c>
      <c r="B209" s="18"/>
      <c r="C209" s="15">
        <v>69</v>
      </c>
      <c r="D209" s="15">
        <v>83</v>
      </c>
      <c r="E209" s="16">
        <v>-0.16867469879518099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37</v>
      </c>
      <c r="D213" s="15">
        <v>64</v>
      </c>
      <c r="E213" s="16">
        <v>-0.421875</v>
      </c>
    </row>
    <row r="214" spans="1:5" x14ac:dyDescent="0.25">
      <c r="A214" s="172" t="s">
        <v>152</v>
      </c>
      <c r="B214" s="14" t="s">
        <v>153</v>
      </c>
      <c r="C214" s="15">
        <v>8</v>
      </c>
      <c r="D214" s="15">
        <v>4</v>
      </c>
      <c r="E214" s="16">
        <v>1</v>
      </c>
    </row>
    <row r="215" spans="1:5" x14ac:dyDescent="0.25">
      <c r="A215" s="173"/>
      <c r="B215" s="14" t="s">
        <v>154</v>
      </c>
      <c r="C215" s="15">
        <v>1</v>
      </c>
      <c r="D215" s="15">
        <v>0</v>
      </c>
      <c r="E215" s="16">
        <v>0</v>
      </c>
    </row>
    <row r="216" spans="1:5" x14ac:dyDescent="0.25">
      <c r="A216" s="174"/>
      <c r="B216" s="14" t="s">
        <v>155</v>
      </c>
      <c r="C216" s="15">
        <v>0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4</v>
      </c>
      <c r="D218" s="15">
        <v>3</v>
      </c>
      <c r="E218" s="16">
        <v>0.33333333333333298</v>
      </c>
    </row>
    <row r="219" spans="1:5" x14ac:dyDescent="0.25">
      <c r="A219" s="13" t="s">
        <v>108</v>
      </c>
      <c r="B219" s="18"/>
      <c r="C219" s="15">
        <v>68</v>
      </c>
      <c r="D219" s="15">
        <v>8</v>
      </c>
      <c r="E219" s="16">
        <v>7.5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9</v>
      </c>
      <c r="D223" s="15">
        <v>13</v>
      </c>
      <c r="E223" s="16">
        <v>-0.30769230769230799</v>
      </c>
    </row>
    <row r="224" spans="1:5" x14ac:dyDescent="0.25">
      <c r="A224" s="172" t="s">
        <v>66</v>
      </c>
      <c r="B224" s="14" t="s">
        <v>160</v>
      </c>
      <c r="C224" s="15">
        <v>4</v>
      </c>
      <c r="D224" s="15">
        <v>0</v>
      </c>
      <c r="E224" s="16">
        <v>0</v>
      </c>
    </row>
    <row r="225" spans="1:5" x14ac:dyDescent="0.25">
      <c r="A225" s="174"/>
      <c r="B225" s="14" t="s">
        <v>108</v>
      </c>
      <c r="C225" s="15">
        <v>3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2</v>
      </c>
      <c r="D227" s="15">
        <v>7</v>
      </c>
      <c r="E227" s="16">
        <v>-0.71428571428571397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5">
        <v>1</v>
      </c>
      <c r="D232" s="15">
        <v>1</v>
      </c>
      <c r="E232" s="16">
        <v>0</v>
      </c>
    </row>
    <row r="233" spans="1:5" x14ac:dyDescent="0.25">
      <c r="A233" s="174"/>
      <c r="B233" s="14" t="s">
        <v>167</v>
      </c>
      <c r="C233" s="15">
        <v>14</v>
      </c>
      <c r="D233" s="15">
        <v>11</v>
      </c>
      <c r="E233" s="16">
        <v>0.27272727272727298</v>
      </c>
    </row>
    <row r="234" spans="1:5" x14ac:dyDescent="0.25">
      <c r="A234" s="13" t="s">
        <v>168</v>
      </c>
      <c r="B234" s="18"/>
      <c r="C234" s="15">
        <v>13</v>
      </c>
      <c r="D234" s="15">
        <v>36</v>
      </c>
      <c r="E234" s="16">
        <v>-0.63888888888888895</v>
      </c>
    </row>
    <row r="235" spans="1:5" x14ac:dyDescent="0.25">
      <c r="A235" s="13" t="s">
        <v>169</v>
      </c>
      <c r="B235" s="18"/>
      <c r="C235" s="20"/>
      <c r="D235" s="20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0"/>
      <c r="B245" s="14" t="s">
        <v>178</v>
      </c>
      <c r="C245" s="15">
        <v>210</v>
      </c>
      <c r="D245" s="15">
        <v>210</v>
      </c>
      <c r="E245" s="24">
        <v>0</v>
      </c>
    </row>
    <row r="246" spans="1:5" x14ac:dyDescent="0.25">
      <c r="A246" s="171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9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70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1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7</v>
      </c>
      <c r="D250" s="15">
        <v>5</v>
      </c>
      <c r="E250" s="24">
        <v>3</v>
      </c>
    </row>
    <row r="251" spans="1:5" x14ac:dyDescent="0.25">
      <c r="A251" s="169" t="s">
        <v>186</v>
      </c>
      <c r="B251" s="14" t="s">
        <v>187</v>
      </c>
      <c r="C251" s="15">
        <v>10</v>
      </c>
      <c r="D251" s="15">
        <v>10</v>
      </c>
      <c r="E251" s="24">
        <v>5</v>
      </c>
    </row>
    <row r="252" spans="1:5" x14ac:dyDescent="0.25">
      <c r="A252" s="170"/>
      <c r="B252" s="14" t="s">
        <v>188</v>
      </c>
      <c r="C252" s="15">
        <v>10</v>
      </c>
      <c r="D252" s="15">
        <v>10</v>
      </c>
      <c r="E252" s="24">
        <v>0</v>
      </c>
    </row>
    <row r="253" spans="1:5" x14ac:dyDescent="0.25">
      <c r="A253" s="171"/>
      <c r="B253" s="14" t="s">
        <v>189</v>
      </c>
      <c r="C253" s="15">
        <v>0</v>
      </c>
      <c r="D253" s="15">
        <v>0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4</v>
      </c>
      <c r="D254" s="15">
        <v>2</v>
      </c>
      <c r="E254" s="24">
        <v>4</v>
      </c>
    </row>
    <row r="255" spans="1:5" x14ac:dyDescent="0.25">
      <c r="A255" s="169" t="s">
        <v>192</v>
      </c>
      <c r="B255" s="14" t="s">
        <v>183</v>
      </c>
      <c r="C255" s="15">
        <v>0</v>
      </c>
      <c r="D255" s="15">
        <v>0</v>
      </c>
      <c r="E255" s="24">
        <v>0</v>
      </c>
    </row>
    <row r="256" spans="1:5" x14ac:dyDescent="0.25">
      <c r="A256" s="170"/>
      <c r="B256" s="14" t="s">
        <v>193</v>
      </c>
      <c r="C256" s="15">
        <v>16</v>
      </c>
      <c r="D256" s="15">
        <v>16</v>
      </c>
      <c r="E256" s="24">
        <v>6</v>
      </c>
    </row>
    <row r="257" spans="1:5" x14ac:dyDescent="0.25">
      <c r="A257" s="171"/>
      <c r="B257" s="14" t="s">
        <v>194</v>
      </c>
      <c r="C257" s="15">
        <v>0</v>
      </c>
      <c r="D257" s="15">
        <v>0</v>
      </c>
      <c r="E257" s="24">
        <v>0</v>
      </c>
    </row>
    <row r="258" spans="1:5" x14ac:dyDescent="0.25">
      <c r="A258" s="169" t="s">
        <v>195</v>
      </c>
      <c r="B258" s="14" t="s">
        <v>196</v>
      </c>
      <c r="C258" s="15">
        <v>12</v>
      </c>
      <c r="D258" s="15">
        <v>12</v>
      </c>
      <c r="E258" s="24">
        <v>10</v>
      </c>
    </row>
    <row r="259" spans="1:5" x14ac:dyDescent="0.25">
      <c r="A259" s="170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70"/>
      <c r="B260" s="14" t="s">
        <v>198</v>
      </c>
      <c r="C260" s="15">
        <v>129</v>
      </c>
      <c r="D260" s="15">
        <v>31</v>
      </c>
      <c r="E260" s="24">
        <v>71</v>
      </c>
    </row>
    <row r="261" spans="1:5" x14ac:dyDescent="0.25">
      <c r="A261" s="170"/>
      <c r="B261" s="14" t="s">
        <v>199</v>
      </c>
      <c r="C261" s="15">
        <v>238</v>
      </c>
      <c r="D261" s="15">
        <v>238</v>
      </c>
      <c r="E261" s="24">
        <v>0</v>
      </c>
    </row>
    <row r="262" spans="1:5" x14ac:dyDescent="0.25">
      <c r="A262" s="170"/>
      <c r="B262" s="14" t="s">
        <v>200</v>
      </c>
      <c r="C262" s="15">
        <v>53</v>
      </c>
      <c r="D262" s="15">
        <v>26</v>
      </c>
      <c r="E262" s="24">
        <v>0</v>
      </c>
    </row>
    <row r="263" spans="1:5" x14ac:dyDescent="0.25">
      <c r="A263" s="170"/>
      <c r="B263" s="14" t="s">
        <v>201</v>
      </c>
      <c r="C263" s="15">
        <v>168</v>
      </c>
      <c r="D263" s="15">
        <v>168</v>
      </c>
      <c r="E263" s="24">
        <v>110</v>
      </c>
    </row>
    <row r="264" spans="1:5" x14ac:dyDescent="0.25">
      <c r="A264" s="170"/>
      <c r="B264" s="14" t="s">
        <v>202</v>
      </c>
      <c r="C264" s="15">
        <v>64</v>
      </c>
      <c r="D264" s="15">
        <v>64</v>
      </c>
      <c r="E264" s="24">
        <v>0</v>
      </c>
    </row>
    <row r="265" spans="1:5" x14ac:dyDescent="0.25">
      <c r="A265" s="170"/>
      <c r="B265" s="14" t="s">
        <v>203</v>
      </c>
      <c r="C265" s="15">
        <v>0</v>
      </c>
      <c r="D265" s="15">
        <v>0</v>
      </c>
      <c r="E265" s="24">
        <v>0</v>
      </c>
    </row>
    <row r="266" spans="1:5" x14ac:dyDescent="0.25">
      <c r="A266" s="170"/>
      <c r="B266" s="14" t="s">
        <v>204</v>
      </c>
      <c r="C266" s="15">
        <v>115</v>
      </c>
      <c r="D266" s="15">
        <v>10</v>
      </c>
      <c r="E266" s="24">
        <v>41</v>
      </c>
    </row>
    <row r="267" spans="1:5" x14ac:dyDescent="0.25">
      <c r="A267" s="170"/>
      <c r="B267" s="14" t="s">
        <v>205</v>
      </c>
      <c r="C267" s="15">
        <v>2</v>
      </c>
      <c r="D267" s="15">
        <v>2</v>
      </c>
      <c r="E267" s="24">
        <v>0</v>
      </c>
    </row>
    <row r="268" spans="1:5" x14ac:dyDescent="0.25">
      <c r="A268" s="170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70"/>
      <c r="B269" s="14" t="s">
        <v>207</v>
      </c>
      <c r="C269" s="15">
        <v>178</v>
      </c>
      <c r="D269" s="15">
        <v>178</v>
      </c>
      <c r="E269" s="24">
        <v>117</v>
      </c>
    </row>
    <row r="270" spans="1:5" x14ac:dyDescent="0.25">
      <c r="A270" s="170"/>
      <c r="B270" s="14" t="s">
        <v>208</v>
      </c>
      <c r="C270" s="15">
        <v>138</v>
      </c>
      <c r="D270" s="15">
        <v>138</v>
      </c>
      <c r="E270" s="24">
        <v>0</v>
      </c>
    </row>
    <row r="271" spans="1:5" x14ac:dyDescent="0.25">
      <c r="A271" s="170"/>
      <c r="B271" s="14" t="s">
        <v>209</v>
      </c>
      <c r="C271" s="15">
        <v>2</v>
      </c>
      <c r="D271" s="15">
        <v>0</v>
      </c>
      <c r="E271" s="24">
        <v>2</v>
      </c>
    </row>
    <row r="272" spans="1:5" x14ac:dyDescent="0.25">
      <c r="A272" s="171"/>
      <c r="B272" s="14" t="s">
        <v>210</v>
      </c>
      <c r="C272" s="15">
        <v>10</v>
      </c>
      <c r="D272" s="15">
        <v>10</v>
      </c>
      <c r="E272" s="24">
        <v>0</v>
      </c>
    </row>
    <row r="273" spans="1:5" x14ac:dyDescent="0.25">
      <c r="A273" s="169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70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70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70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70"/>
      <c r="B277" s="14" t="s">
        <v>216</v>
      </c>
      <c r="C277" s="15">
        <v>9</v>
      </c>
      <c r="D277" s="15">
        <v>9</v>
      </c>
      <c r="E277" s="24">
        <v>0</v>
      </c>
    </row>
    <row r="278" spans="1:5" x14ac:dyDescent="0.25">
      <c r="A278" s="170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0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70"/>
      <c r="B280" s="14" t="s">
        <v>219</v>
      </c>
      <c r="C280" s="15">
        <v>26</v>
      </c>
      <c r="D280" s="15">
        <v>26</v>
      </c>
      <c r="E280" s="24">
        <v>5</v>
      </c>
    </row>
    <row r="281" spans="1:5" x14ac:dyDescent="0.25">
      <c r="A281" s="170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70"/>
      <c r="B282" s="14" t="s">
        <v>221</v>
      </c>
      <c r="C282" s="15">
        <v>52</v>
      </c>
      <c r="D282" s="15">
        <v>22</v>
      </c>
      <c r="E282" s="24">
        <v>1</v>
      </c>
    </row>
    <row r="283" spans="1:5" x14ac:dyDescent="0.25">
      <c r="A283" s="170"/>
      <c r="B283" s="14" t="s">
        <v>222</v>
      </c>
      <c r="C283" s="15">
        <v>1</v>
      </c>
      <c r="D283" s="15">
        <v>0</v>
      </c>
      <c r="E283" s="24">
        <v>1</v>
      </c>
    </row>
    <row r="284" spans="1:5" x14ac:dyDescent="0.25">
      <c r="A284" s="170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70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70"/>
      <c r="B286" s="14" t="s">
        <v>225</v>
      </c>
      <c r="C286" s="15">
        <v>0</v>
      </c>
      <c r="D286" s="15">
        <v>0</v>
      </c>
      <c r="E286" s="24">
        <v>0</v>
      </c>
    </row>
    <row r="287" spans="1:5" x14ac:dyDescent="0.25">
      <c r="A287" s="170"/>
      <c r="B287" s="14" t="s">
        <v>226</v>
      </c>
      <c r="C287" s="15">
        <v>26</v>
      </c>
      <c r="D287" s="15">
        <v>26</v>
      </c>
      <c r="E287" s="24">
        <v>5</v>
      </c>
    </row>
    <row r="288" spans="1:5" x14ac:dyDescent="0.25">
      <c r="A288" s="170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70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70"/>
      <c r="B290" s="14" t="s">
        <v>229</v>
      </c>
      <c r="C290" s="15">
        <v>1</v>
      </c>
      <c r="D290" s="15">
        <v>1</v>
      </c>
      <c r="E290" s="24">
        <v>0</v>
      </c>
    </row>
    <row r="291" spans="1:5" x14ac:dyDescent="0.25">
      <c r="A291" s="170"/>
      <c r="B291" s="14" t="s">
        <v>230</v>
      </c>
      <c r="C291" s="15">
        <v>0</v>
      </c>
      <c r="D291" s="15">
        <v>0</v>
      </c>
      <c r="E291" s="24">
        <v>0</v>
      </c>
    </row>
    <row r="292" spans="1:5" x14ac:dyDescent="0.25">
      <c r="A292" s="170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70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70"/>
      <c r="B294" s="14" t="s">
        <v>233</v>
      </c>
      <c r="C294" s="15">
        <v>2</v>
      </c>
      <c r="D294" s="15">
        <v>2</v>
      </c>
      <c r="E294" s="24">
        <v>1</v>
      </c>
    </row>
    <row r="295" spans="1:5" x14ac:dyDescent="0.25">
      <c r="A295" s="170"/>
      <c r="B295" s="14" t="s">
        <v>234</v>
      </c>
      <c r="C295" s="15">
        <v>52</v>
      </c>
      <c r="D295" s="15">
        <v>22</v>
      </c>
      <c r="E295" s="24">
        <v>1</v>
      </c>
    </row>
    <row r="296" spans="1:5" x14ac:dyDescent="0.25">
      <c r="A296" s="170"/>
      <c r="B296" s="14" t="s">
        <v>235</v>
      </c>
      <c r="C296" s="15">
        <v>16</v>
      </c>
      <c r="D296" s="15">
        <v>13</v>
      </c>
      <c r="E296" s="24">
        <v>2</v>
      </c>
    </row>
    <row r="297" spans="1:5" x14ac:dyDescent="0.25">
      <c r="A297" s="170"/>
      <c r="B297" s="14" t="s">
        <v>236</v>
      </c>
      <c r="C297" s="15">
        <v>58</v>
      </c>
      <c r="D297" s="15">
        <v>29</v>
      </c>
      <c r="E297" s="24">
        <v>3</v>
      </c>
    </row>
    <row r="298" spans="1:5" x14ac:dyDescent="0.25">
      <c r="A298" s="170"/>
      <c r="B298" s="14" t="s">
        <v>237</v>
      </c>
      <c r="C298" s="15">
        <v>11</v>
      </c>
      <c r="D298" s="15">
        <v>2</v>
      </c>
      <c r="E298" s="24">
        <v>11</v>
      </c>
    </row>
    <row r="299" spans="1:5" x14ac:dyDescent="0.25">
      <c r="A299" s="170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70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70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70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70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70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1"/>
      <c r="B305" s="14" t="s">
        <v>244</v>
      </c>
      <c r="C305" s="15">
        <v>3</v>
      </c>
      <c r="D305" s="15">
        <v>3</v>
      </c>
      <c r="E305" s="24">
        <v>0</v>
      </c>
    </row>
    <row r="306" spans="1:5" x14ac:dyDescent="0.25">
      <c r="A306" s="169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0"/>
      <c r="B307" s="14" t="s">
        <v>247</v>
      </c>
      <c r="C307" s="15">
        <v>1</v>
      </c>
      <c r="D307" s="15">
        <v>1</v>
      </c>
      <c r="E307" s="24">
        <v>0</v>
      </c>
    </row>
    <row r="308" spans="1:5" x14ac:dyDescent="0.25">
      <c r="A308" s="170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70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70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0"/>
      <c r="B311" s="14" t="s">
        <v>251</v>
      </c>
      <c r="C311" s="15">
        <v>0</v>
      </c>
      <c r="D311" s="15">
        <v>0</v>
      </c>
      <c r="E311" s="24">
        <v>0</v>
      </c>
    </row>
    <row r="312" spans="1:5" x14ac:dyDescent="0.25">
      <c r="A312" s="170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70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70"/>
      <c r="B314" s="14" t="s">
        <v>254</v>
      </c>
      <c r="C314" s="15">
        <v>0</v>
      </c>
      <c r="D314" s="15">
        <v>0</v>
      </c>
      <c r="E314" s="24">
        <v>0</v>
      </c>
    </row>
    <row r="315" spans="1:5" x14ac:dyDescent="0.25">
      <c r="A315" s="170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1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9" t="s">
        <v>257</v>
      </c>
      <c r="B317" s="14" t="s">
        <v>258</v>
      </c>
      <c r="C317" s="15">
        <v>7</v>
      </c>
      <c r="D317" s="15">
        <v>7</v>
      </c>
      <c r="E317" s="24">
        <v>0</v>
      </c>
    </row>
    <row r="318" spans="1:5" x14ac:dyDescent="0.25">
      <c r="A318" s="170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70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70"/>
      <c r="B320" s="14" t="s">
        <v>261</v>
      </c>
      <c r="C320" s="15">
        <v>0</v>
      </c>
      <c r="D320" s="15">
        <v>0</v>
      </c>
      <c r="E320" s="24">
        <v>0</v>
      </c>
    </row>
    <row r="321" spans="1:5" x14ac:dyDescent="0.25">
      <c r="A321" s="170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70"/>
      <c r="B322" s="14" t="s">
        <v>263</v>
      </c>
      <c r="C322" s="15">
        <v>1</v>
      </c>
      <c r="D322" s="15">
        <v>1</v>
      </c>
      <c r="E322" s="24">
        <v>0</v>
      </c>
    </row>
    <row r="323" spans="1:5" x14ac:dyDescent="0.25">
      <c r="A323" s="170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0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1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9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70"/>
      <c r="B327" s="14" t="s">
        <v>269</v>
      </c>
      <c r="C327" s="15">
        <v>12</v>
      </c>
      <c r="D327" s="15">
        <v>12</v>
      </c>
      <c r="E327" s="24">
        <v>0</v>
      </c>
    </row>
    <row r="328" spans="1:5" x14ac:dyDescent="0.25">
      <c r="A328" s="170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70"/>
      <c r="B329" s="14" t="s">
        <v>271</v>
      </c>
      <c r="C329" s="15">
        <v>1</v>
      </c>
      <c r="D329" s="15">
        <v>1</v>
      </c>
      <c r="E329" s="24">
        <v>0</v>
      </c>
    </row>
    <row r="330" spans="1:5" x14ac:dyDescent="0.25">
      <c r="A330" s="170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70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70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70"/>
      <c r="B333" s="14" t="s">
        <v>274</v>
      </c>
      <c r="C333" s="15">
        <v>12</v>
      </c>
      <c r="D333" s="15">
        <v>12</v>
      </c>
      <c r="E333" s="24">
        <v>0</v>
      </c>
    </row>
    <row r="334" spans="1:5" x14ac:dyDescent="0.25">
      <c r="A334" s="170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70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70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70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1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9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70"/>
      <c r="B340" s="14" t="s">
        <v>282</v>
      </c>
      <c r="C340" s="15">
        <v>18</v>
      </c>
      <c r="D340" s="15">
        <v>18</v>
      </c>
      <c r="E340" s="24">
        <v>1</v>
      </c>
    </row>
    <row r="341" spans="1:5" x14ac:dyDescent="0.25">
      <c r="A341" s="170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70"/>
      <c r="B342" s="14" t="s">
        <v>219</v>
      </c>
      <c r="C342" s="15">
        <v>36</v>
      </c>
      <c r="D342" s="15">
        <v>24</v>
      </c>
      <c r="E342" s="24">
        <v>6</v>
      </c>
    </row>
    <row r="343" spans="1:5" x14ac:dyDescent="0.25">
      <c r="A343" s="170"/>
      <c r="B343" s="14" t="s">
        <v>220</v>
      </c>
      <c r="C343" s="15">
        <v>9</v>
      </c>
      <c r="D343" s="15">
        <v>3</v>
      </c>
      <c r="E343" s="24">
        <v>0</v>
      </c>
    </row>
    <row r="344" spans="1:5" x14ac:dyDescent="0.25">
      <c r="A344" s="170"/>
      <c r="B344" s="14" t="s">
        <v>221</v>
      </c>
      <c r="C344" s="15">
        <v>31</v>
      </c>
      <c r="D344" s="15">
        <v>37</v>
      </c>
      <c r="E344" s="24">
        <v>6</v>
      </c>
    </row>
    <row r="345" spans="1:5" x14ac:dyDescent="0.25">
      <c r="A345" s="170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0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0"/>
      <c r="B347" s="14" t="s">
        <v>285</v>
      </c>
      <c r="C347" s="15">
        <v>6</v>
      </c>
      <c r="D347" s="15">
        <v>4</v>
      </c>
      <c r="E347" s="24">
        <v>0</v>
      </c>
    </row>
    <row r="348" spans="1:5" x14ac:dyDescent="0.25">
      <c r="A348" s="170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0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70"/>
      <c r="B350" s="14" t="s">
        <v>231</v>
      </c>
      <c r="C350" s="15">
        <v>3</v>
      </c>
      <c r="D350" s="15">
        <v>3</v>
      </c>
      <c r="E350" s="24">
        <v>2</v>
      </c>
    </row>
    <row r="351" spans="1:5" x14ac:dyDescent="0.25">
      <c r="A351" s="170"/>
      <c r="B351" s="14" t="s">
        <v>232</v>
      </c>
      <c r="C351" s="15">
        <v>8</v>
      </c>
      <c r="D351" s="15">
        <v>8</v>
      </c>
      <c r="E351" s="24">
        <v>0</v>
      </c>
    </row>
    <row r="352" spans="1:5" x14ac:dyDescent="0.25">
      <c r="A352" s="170"/>
      <c r="B352" s="14" t="s">
        <v>287</v>
      </c>
      <c r="C352" s="15">
        <v>610</v>
      </c>
      <c r="D352" s="15">
        <v>757</v>
      </c>
      <c r="E352" s="24">
        <v>2</v>
      </c>
    </row>
    <row r="353" spans="1:5" x14ac:dyDescent="0.25">
      <c r="A353" s="170"/>
      <c r="B353" s="14" t="s">
        <v>288</v>
      </c>
      <c r="C353" s="15">
        <v>5</v>
      </c>
      <c r="D353" s="15">
        <v>2</v>
      </c>
      <c r="E353" s="24">
        <v>5</v>
      </c>
    </row>
    <row r="354" spans="1:5" x14ac:dyDescent="0.25">
      <c r="A354" s="170"/>
      <c r="B354" s="14" t="s">
        <v>289</v>
      </c>
      <c r="C354" s="15">
        <v>135</v>
      </c>
      <c r="D354" s="15">
        <v>214</v>
      </c>
      <c r="E354" s="24">
        <v>110</v>
      </c>
    </row>
    <row r="355" spans="1:5" x14ac:dyDescent="0.25">
      <c r="A355" s="170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70"/>
      <c r="B356" s="14" t="s">
        <v>290</v>
      </c>
      <c r="C356" s="15">
        <v>12</v>
      </c>
      <c r="D356" s="15">
        <v>12</v>
      </c>
      <c r="E356" s="24">
        <v>0</v>
      </c>
    </row>
    <row r="357" spans="1:5" x14ac:dyDescent="0.25">
      <c r="A357" s="170"/>
      <c r="B357" s="14" t="s">
        <v>291</v>
      </c>
      <c r="C357" s="15">
        <v>5</v>
      </c>
      <c r="D357" s="15">
        <v>1</v>
      </c>
      <c r="E357" s="24">
        <v>4</v>
      </c>
    </row>
    <row r="358" spans="1:5" x14ac:dyDescent="0.25">
      <c r="A358" s="170"/>
      <c r="B358" s="14" t="s">
        <v>292</v>
      </c>
      <c r="C358" s="15">
        <v>6</v>
      </c>
      <c r="D358" s="15">
        <v>7</v>
      </c>
      <c r="E358" s="24">
        <v>4</v>
      </c>
    </row>
    <row r="359" spans="1:5" x14ac:dyDescent="0.25">
      <c r="A359" s="170"/>
      <c r="B359" s="14" t="s">
        <v>241</v>
      </c>
      <c r="C359" s="15">
        <v>1023</v>
      </c>
      <c r="D359" s="15">
        <v>1023</v>
      </c>
      <c r="E359" s="24">
        <v>0</v>
      </c>
    </row>
    <row r="360" spans="1:5" x14ac:dyDescent="0.25">
      <c r="A360" s="171"/>
      <c r="B360" s="14" t="s">
        <v>293</v>
      </c>
      <c r="C360" s="15">
        <v>93</v>
      </c>
      <c r="D360" s="15">
        <v>10</v>
      </c>
      <c r="E360" s="24">
        <v>1</v>
      </c>
    </row>
  </sheetData>
  <sheetProtection algorithmName="SHA-512" hashValue="wEvvXXF0wxv7yWOEBNtUzB40bIEyLMjndqspnLthvSfMAt6Lv1uCv6OcUWrJBtj+uHRMDfEDKWErHiyl/o1F6w==" saltValue="NZAbUGLEOLV64qlOangn0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84EB-BF11-47CD-9D00-112994194698}">
  <dimension ref="A1:BI16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F2" s="82" t="s">
        <v>108</v>
      </c>
      <c r="G2" s="82" t="s">
        <v>1233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1183</v>
      </c>
      <c r="AI2" s="82" t="s">
        <v>198</v>
      </c>
      <c r="AL2" s="82" t="s">
        <v>638</v>
      </c>
      <c r="AM2" s="82" t="s">
        <v>638</v>
      </c>
      <c r="AN2" s="82" t="s">
        <v>640</v>
      </c>
      <c r="AO2" s="82" t="s">
        <v>640</v>
      </c>
      <c r="AV2" s="82" t="s">
        <v>638</v>
      </c>
      <c r="AW2" s="82" t="s">
        <v>1175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325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G3" s="82" t="s">
        <v>966</v>
      </c>
      <c r="H3" s="82" t="s">
        <v>1233</v>
      </c>
      <c r="I3" s="82" t="s">
        <v>1233</v>
      </c>
      <c r="J3" s="82" t="s">
        <v>1234</v>
      </c>
      <c r="K3" s="82" t="s">
        <v>1236</v>
      </c>
      <c r="L3" s="82" t="s">
        <v>1233</v>
      </c>
      <c r="M3" s="82" t="s">
        <v>966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1175</v>
      </c>
      <c r="AI3" s="82" t="s">
        <v>199</v>
      </c>
      <c r="AL3" s="82" t="s">
        <v>640</v>
      </c>
      <c r="AM3" s="82" t="s">
        <v>640</v>
      </c>
      <c r="AN3" s="82" t="s">
        <v>642</v>
      </c>
      <c r="AO3" s="82" t="s">
        <v>642</v>
      </c>
      <c r="AV3" s="82" t="s">
        <v>640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F3" s="82" t="s">
        <v>111</v>
      </c>
      <c r="BG3" s="82" t="s">
        <v>1050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G4" s="82" t="s">
        <v>1247</v>
      </c>
      <c r="H4" s="82" t="s">
        <v>1234</v>
      </c>
      <c r="I4" s="82" t="s">
        <v>1234</v>
      </c>
      <c r="J4" s="82" t="s">
        <v>966</v>
      </c>
      <c r="K4" s="82" t="s">
        <v>966</v>
      </c>
      <c r="L4" s="82" t="s">
        <v>1234</v>
      </c>
      <c r="O4" s="82" t="s">
        <v>1234</v>
      </c>
      <c r="P4" s="82" t="s">
        <v>1281</v>
      </c>
      <c r="Q4" s="82" t="s">
        <v>1281</v>
      </c>
      <c r="R4" s="82" t="s">
        <v>1032</v>
      </c>
      <c r="S4" s="82" t="s">
        <v>1281</v>
      </c>
      <c r="T4" s="82" t="s">
        <v>1281</v>
      </c>
      <c r="V4" s="82" t="s">
        <v>31</v>
      </c>
      <c r="W4" s="82" t="s">
        <v>1377</v>
      </c>
      <c r="AD4" s="82" t="s">
        <v>642</v>
      </c>
      <c r="AE4" s="82" t="s">
        <v>1176</v>
      </c>
      <c r="AI4" s="82" t="s">
        <v>200</v>
      </c>
      <c r="AL4" s="82" t="s">
        <v>642</v>
      </c>
      <c r="AM4" s="82" t="s">
        <v>642</v>
      </c>
      <c r="AN4" s="82" t="s">
        <v>648</v>
      </c>
      <c r="AO4" s="82" t="s">
        <v>646</v>
      </c>
      <c r="AV4" s="82" t="s">
        <v>642</v>
      </c>
      <c r="AY4" s="82" t="s">
        <v>995</v>
      </c>
      <c r="AZ4" s="82" t="s">
        <v>1001</v>
      </c>
      <c r="BA4" s="82" t="s">
        <v>1409</v>
      </c>
      <c r="BC4" s="82" t="s">
        <v>976</v>
      </c>
      <c r="BD4" s="82" t="s">
        <v>953</v>
      </c>
      <c r="BE4" s="82" t="s">
        <v>1272</v>
      </c>
      <c r="BF4" s="82" t="s">
        <v>1050</v>
      </c>
      <c r="BH4" s="82" t="s">
        <v>1134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966</v>
      </c>
      <c r="G5" s="82" t="s">
        <v>1250</v>
      </c>
      <c r="H5" s="82" t="s">
        <v>966</v>
      </c>
      <c r="I5" s="82" t="s">
        <v>966</v>
      </c>
      <c r="J5" s="82" t="s">
        <v>1250</v>
      </c>
      <c r="K5" s="82" t="s">
        <v>1256</v>
      </c>
      <c r="L5" s="82" t="s">
        <v>1236</v>
      </c>
      <c r="O5" s="82" t="s">
        <v>966</v>
      </c>
      <c r="P5" s="82" t="s">
        <v>1284</v>
      </c>
      <c r="Q5" s="82" t="s">
        <v>1284</v>
      </c>
      <c r="R5" s="82" t="s">
        <v>1033</v>
      </c>
      <c r="S5" s="82" t="s">
        <v>1284</v>
      </c>
      <c r="T5" s="82" t="s">
        <v>1284</v>
      </c>
      <c r="V5" s="82" t="s">
        <v>32</v>
      </c>
      <c r="AD5" s="82" t="s">
        <v>646</v>
      </c>
      <c r="AE5" s="82" t="s">
        <v>1177</v>
      </c>
      <c r="AI5" s="82" t="s">
        <v>201</v>
      </c>
      <c r="AL5" s="82" t="s">
        <v>646</v>
      </c>
      <c r="AM5" s="82" t="s">
        <v>646</v>
      </c>
      <c r="AN5" s="82" t="s">
        <v>650</v>
      </c>
      <c r="AO5" s="82" t="s">
        <v>648</v>
      </c>
      <c r="AV5" s="82" t="s">
        <v>646</v>
      </c>
      <c r="AY5" s="82" t="s">
        <v>996</v>
      </c>
      <c r="AZ5" s="82" t="s">
        <v>1002</v>
      </c>
      <c r="BC5" s="82" t="s">
        <v>977</v>
      </c>
      <c r="BD5" s="82" t="s">
        <v>954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1246</v>
      </c>
      <c r="G6" s="82" t="s">
        <v>108</v>
      </c>
      <c r="H6" s="82" t="s">
        <v>1246</v>
      </c>
      <c r="I6" s="82" t="s">
        <v>1246</v>
      </c>
      <c r="J6" s="82" t="s">
        <v>1252</v>
      </c>
      <c r="L6" s="82" t="s">
        <v>966</v>
      </c>
      <c r="O6" s="82" t="s">
        <v>1247</v>
      </c>
      <c r="R6" s="82" t="s">
        <v>1034</v>
      </c>
      <c r="V6" s="82" t="s">
        <v>33</v>
      </c>
      <c r="AD6" s="82" t="s">
        <v>648</v>
      </c>
      <c r="AI6" s="82" t="s">
        <v>202</v>
      </c>
      <c r="AL6" s="82" t="s">
        <v>648</v>
      </c>
      <c r="AM6" s="82" t="s">
        <v>648</v>
      </c>
      <c r="AV6" s="82" t="s">
        <v>648</v>
      </c>
      <c r="AY6" s="82" t="s">
        <v>997</v>
      </c>
      <c r="AZ6" s="82" t="s">
        <v>997</v>
      </c>
      <c r="BC6" s="82" t="s">
        <v>1411</v>
      </c>
      <c r="BD6" s="82" t="s">
        <v>955</v>
      </c>
      <c r="BE6" s="82" t="s">
        <v>1011</v>
      </c>
    </row>
    <row r="7" spans="1:61" x14ac:dyDescent="0.2">
      <c r="B7" s="82" t="s">
        <v>108</v>
      </c>
      <c r="C7" s="82" t="s">
        <v>1354</v>
      </c>
      <c r="D7" s="82" t="s">
        <v>1247</v>
      </c>
      <c r="H7" s="82" t="s">
        <v>1247</v>
      </c>
      <c r="I7" s="82" t="s">
        <v>1250</v>
      </c>
      <c r="J7" s="82" t="s">
        <v>108</v>
      </c>
      <c r="L7" s="82" t="s">
        <v>1250</v>
      </c>
      <c r="O7" s="82" t="s">
        <v>1250</v>
      </c>
      <c r="R7" s="82" t="s">
        <v>1035</v>
      </c>
      <c r="AD7" s="82" t="s">
        <v>650</v>
      </c>
      <c r="AI7" s="82" t="s">
        <v>204</v>
      </c>
      <c r="AL7" s="82" t="s">
        <v>650</v>
      </c>
      <c r="AM7" s="82" t="s">
        <v>650</v>
      </c>
      <c r="AV7" s="82" t="s">
        <v>650</v>
      </c>
      <c r="BC7" s="82" t="s">
        <v>968</v>
      </c>
      <c r="BD7" s="82" t="s">
        <v>956</v>
      </c>
      <c r="BE7" s="82" t="s">
        <v>1275</v>
      </c>
    </row>
    <row r="8" spans="1:61" x14ac:dyDescent="0.2">
      <c r="C8" s="82" t="s">
        <v>187</v>
      </c>
      <c r="D8" s="82" t="s">
        <v>1250</v>
      </c>
      <c r="H8" s="82" t="s">
        <v>1249</v>
      </c>
      <c r="I8" s="82" t="s">
        <v>1252</v>
      </c>
      <c r="O8" s="82" t="s">
        <v>1252</v>
      </c>
      <c r="R8" s="82" t="s">
        <v>1036</v>
      </c>
      <c r="AI8" s="82" t="s">
        <v>207</v>
      </c>
      <c r="BD8" s="82" t="s">
        <v>509</v>
      </c>
      <c r="BE8" s="82" t="s">
        <v>243</v>
      </c>
    </row>
    <row r="9" spans="1:61" x14ac:dyDescent="0.2">
      <c r="C9" s="82" t="s">
        <v>1355</v>
      </c>
      <c r="D9" s="82" t="s">
        <v>1252</v>
      </c>
      <c r="H9" s="82" t="s">
        <v>1250</v>
      </c>
      <c r="I9" s="82" t="s">
        <v>1256</v>
      </c>
      <c r="O9" s="82" t="s">
        <v>108</v>
      </c>
      <c r="R9" s="82" t="s">
        <v>1037</v>
      </c>
      <c r="AI9" s="82" t="s">
        <v>208</v>
      </c>
      <c r="BD9" s="82" t="s">
        <v>957</v>
      </c>
    </row>
    <row r="10" spans="1:61" x14ac:dyDescent="0.2">
      <c r="C10" s="82" t="s">
        <v>1356</v>
      </c>
      <c r="D10" s="82" t="s">
        <v>1256</v>
      </c>
      <c r="H10" s="82" t="s">
        <v>1252</v>
      </c>
      <c r="I10" s="82" t="s">
        <v>108</v>
      </c>
      <c r="R10" s="82" t="s">
        <v>1038</v>
      </c>
      <c r="AI10" s="82" t="s">
        <v>108</v>
      </c>
      <c r="BD10" s="82" t="s">
        <v>642</v>
      </c>
    </row>
    <row r="11" spans="1:61" x14ac:dyDescent="0.2">
      <c r="C11" s="82" t="s">
        <v>267</v>
      </c>
      <c r="D11" s="82" t="s">
        <v>108</v>
      </c>
      <c r="H11" s="82" t="s">
        <v>108</v>
      </c>
      <c r="R11" s="82" t="s">
        <v>1039</v>
      </c>
      <c r="BD11" s="82" t="s">
        <v>959</v>
      </c>
    </row>
    <row r="12" spans="1:61" x14ac:dyDescent="0.2">
      <c r="C12" s="82" t="s">
        <v>1357</v>
      </c>
      <c r="BD12" s="82" t="s">
        <v>960</v>
      </c>
    </row>
    <row r="13" spans="1:61" x14ac:dyDescent="0.2">
      <c r="BD13" s="82" t="s">
        <v>961</v>
      </c>
    </row>
    <row r="14" spans="1:61" x14ac:dyDescent="0.2">
      <c r="BD14" s="82" t="s">
        <v>108</v>
      </c>
    </row>
    <row r="15" spans="1:61" x14ac:dyDescent="0.2">
      <c r="BD15" s="82" t="s">
        <v>963</v>
      </c>
    </row>
    <row r="16" spans="1:61" x14ac:dyDescent="0.2">
      <c r="BD16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EF60-4FFE-47F0-8E77-2532BA76BF75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629</v>
      </c>
      <c r="D4" s="90">
        <f>SUM(DatosViolenciaGénero!D63:D69)</f>
        <v>217</v>
      </c>
    </row>
    <row r="5" spans="2:4" x14ac:dyDescent="0.2">
      <c r="B5" s="89" t="s">
        <v>1234</v>
      </c>
      <c r="C5" s="90">
        <f>SUM(DatosViolenciaGénero!C70:C73)</f>
        <v>53</v>
      </c>
      <c r="D5" s="90">
        <f>SUM(DatosViolenciaGénero!D70:D73)</f>
        <v>101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9</v>
      </c>
      <c r="D7" s="90">
        <f>SUM(DatosViolenciaGénero!D75:D77)</f>
        <v>5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169</v>
      </c>
      <c r="D10" s="90">
        <f>SUM(DatosViolenciaGénero!D79:D80)</f>
        <v>66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71</v>
      </c>
    </row>
    <row r="16" spans="2:4" ht="13.5" thickBot="1" x14ac:dyDescent="0.25">
      <c r="B16" s="93" t="s">
        <v>1287</v>
      </c>
      <c r="C16" s="94">
        <f>DatosViolenciaGénero!C39</f>
        <v>244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D27D-AE19-4E54-B88D-94D9A831EF5B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397</v>
      </c>
      <c r="D4" s="90">
        <f>SUM(DatosViolenciaDoméstica!D48:D54)</f>
        <v>66</v>
      </c>
    </row>
    <row r="5" spans="2:4" x14ac:dyDescent="0.2">
      <c r="B5" s="89" t="s">
        <v>1234</v>
      </c>
      <c r="C5" s="90">
        <f>SUM(DatosViolenciaDoméstica!C55:C58)</f>
        <v>54</v>
      </c>
      <c r="D5" s="90">
        <f>SUM(DatosViolenciaDoméstica!D55:D58)</f>
        <v>10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5</v>
      </c>
      <c r="D7" s="90">
        <f>SUM(DatosViolenciaDoméstica!D60:D62)</f>
        <v>1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29</v>
      </c>
      <c r="D10" s="90">
        <f>SUM(DatosViolenciaDoméstica!D64:D65)</f>
        <v>9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23</v>
      </c>
    </row>
    <row r="16" spans="2:4" ht="13.5" thickBot="1" x14ac:dyDescent="0.25">
      <c r="B16" s="93" t="s">
        <v>1287</v>
      </c>
      <c r="C16" s="94">
        <f>DatosViolenciaDoméstica!C34</f>
        <v>84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AEB0-1192-4AF7-94B1-8DE3C0DAFE17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86</v>
      </c>
    </row>
    <row r="5" spans="2:3" x14ac:dyDescent="0.2">
      <c r="B5" s="83" t="s">
        <v>1271</v>
      </c>
      <c r="C5" s="85">
        <f>DatosMenores!C70</f>
        <v>90</v>
      </c>
    </row>
    <row r="6" spans="2:3" x14ac:dyDescent="0.2">
      <c r="B6" s="83" t="s">
        <v>1272</v>
      </c>
      <c r="C6" s="85">
        <f>DatosMenores!C71</f>
        <v>34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4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1</v>
      </c>
    </row>
    <row r="11" spans="2:3" x14ac:dyDescent="0.2">
      <c r="B11" s="83" t="s">
        <v>1275</v>
      </c>
      <c r="C11" s="85">
        <f>DatosMenores!C77</f>
        <v>1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45D89-526E-44EA-9089-B8F7F419CF4C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522</v>
      </c>
      <c r="E11" s="68">
        <f>DatosDelitos!H6+DatosDelitos!H14-DatosDelitos!H18</f>
        <v>117</v>
      </c>
      <c r="F11" s="68">
        <f>DatosDelitos!I6+DatosDelitos!I14-DatosDelitos!I18</f>
        <v>131</v>
      </c>
      <c r="G11" s="68">
        <f>DatosDelitos!J6+DatosDelitos!J14-DatosDelitos!J18</f>
        <v>1</v>
      </c>
      <c r="H11" s="69">
        <f>DatosDelitos!K6+DatosDelitos!K14-DatosDelitos!K18</f>
        <v>5</v>
      </c>
      <c r="I11" s="69">
        <f>DatosDelitos!L6+DatosDelitos!L14-DatosDelitos!L18</f>
        <v>1</v>
      </c>
      <c r="J11" s="69">
        <f>DatosDelitos!M6+DatosDelitos!M14-DatosDelitos!M18</f>
        <v>0</v>
      </c>
      <c r="K11" s="69">
        <f>DatosDelitos!O6+DatosDelitos!O14-DatosDelitos!O18</f>
        <v>0</v>
      </c>
      <c r="L11" s="70">
        <f>DatosDelitos!P6+DatosDelitos!P14-DatosDelitos!P18</f>
        <v>357</v>
      </c>
    </row>
    <row r="12" spans="2:13" ht="13.15" customHeight="1" x14ac:dyDescent="0.2">
      <c r="B12" s="210" t="s">
        <v>281</v>
      </c>
      <c r="C12" s="210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0" t="s">
        <v>338</v>
      </c>
      <c r="C13" s="210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612</v>
      </c>
      <c r="E15" s="72">
        <f>DatosDelitos!H18+DatosDelitos!H45</f>
        <v>105</v>
      </c>
      <c r="F15" s="72">
        <f>DatosDelitos!I17+DatosDelitos!I45</f>
        <v>43</v>
      </c>
      <c r="G15" s="72">
        <f>DatosDelitos!J18+DatosDelitos!J45</f>
        <v>0</v>
      </c>
      <c r="H15" s="72">
        <f>DatosDelitos!K18+DatosDelitos!K45</f>
        <v>2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0</v>
      </c>
      <c r="L15" s="73">
        <f>DatosDelitos!P18+DatosDelitos!P45</f>
        <v>143</v>
      </c>
    </row>
    <row r="16" spans="2:13" ht="13.15" customHeight="1" x14ac:dyDescent="0.2">
      <c r="B16" s="210" t="s">
        <v>1234</v>
      </c>
      <c r="C16" s="210"/>
      <c r="D16" s="71">
        <f>DatosDelitos!C31</f>
        <v>306</v>
      </c>
      <c r="E16" s="72">
        <f>DatosDelitos!H31</f>
        <v>60</v>
      </c>
      <c r="F16" s="72">
        <f>DatosDelitos!I31</f>
        <v>75</v>
      </c>
      <c r="G16" s="72">
        <f>DatosDelitos!J31</f>
        <v>0</v>
      </c>
      <c r="H16" s="72">
        <f>DatosDelitos!K31</f>
        <v>3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253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6</v>
      </c>
      <c r="E17" s="72">
        <f>DatosDelitos!H43-DatosDelitos!H45</f>
        <v>0</v>
      </c>
      <c r="F17" s="72">
        <f>DatosDelitos!I43-DatosDelitos!I45</f>
        <v>0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1</v>
      </c>
    </row>
    <row r="18" spans="2:12" ht="13.15" customHeight="1" x14ac:dyDescent="0.2">
      <c r="B18" s="210" t="s">
        <v>1236</v>
      </c>
      <c r="C18" s="210"/>
      <c r="D18" s="71">
        <f>DatosDelitos!C51</f>
        <v>87</v>
      </c>
      <c r="E18" s="72">
        <f>DatosDelitos!H51</f>
        <v>21</v>
      </c>
      <c r="F18" s="72">
        <f>DatosDelitos!I51</f>
        <v>22</v>
      </c>
      <c r="G18" s="72">
        <f>DatosDelitos!J51</f>
        <v>7</v>
      </c>
      <c r="H18" s="72">
        <f>DatosDelitos!K51</f>
        <v>4</v>
      </c>
      <c r="I18" s="72">
        <f>DatosDelitos!L51</f>
        <v>0</v>
      </c>
      <c r="J18" s="72">
        <f>DatosDelitos!M51</f>
        <v>0</v>
      </c>
      <c r="K18" s="72">
        <f>DatosDelitos!O51</f>
        <v>0</v>
      </c>
      <c r="L18" s="73">
        <f>DatosDelitos!P51</f>
        <v>31</v>
      </c>
    </row>
    <row r="19" spans="2:12" ht="13.15" customHeight="1" x14ac:dyDescent="0.2">
      <c r="B19" s="210" t="s">
        <v>1237</v>
      </c>
      <c r="C19" s="210"/>
      <c r="D19" s="71">
        <f>DatosDelitos!C73</f>
        <v>1</v>
      </c>
      <c r="E19" s="72">
        <f>DatosDelitos!H73</f>
        <v>0</v>
      </c>
      <c r="F19" s="72">
        <f>DatosDelitos!I73</f>
        <v>1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0" t="s">
        <v>1238</v>
      </c>
      <c r="C20" s="210"/>
      <c r="D20" s="71">
        <f>DatosDelitos!C75</f>
        <v>23</v>
      </c>
      <c r="E20" s="72">
        <f>DatosDelitos!H75</f>
        <v>3</v>
      </c>
      <c r="F20" s="72">
        <f>DatosDelitos!I75</f>
        <v>4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4</v>
      </c>
    </row>
    <row r="21" spans="2:12" ht="13.15" customHeight="1" x14ac:dyDescent="0.2">
      <c r="B21" s="211" t="s">
        <v>1239</v>
      </c>
      <c r="C21" s="211"/>
      <c r="D21" s="71">
        <f>DatosDelitos!C83</f>
        <v>38</v>
      </c>
      <c r="E21" s="72">
        <f>DatosDelitos!H83</f>
        <v>5</v>
      </c>
      <c r="F21" s="72">
        <f>DatosDelitos!I83</f>
        <v>4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26</v>
      </c>
    </row>
    <row r="22" spans="2:12" ht="13.15" customHeight="1" x14ac:dyDescent="0.2">
      <c r="B22" s="210" t="s">
        <v>1240</v>
      </c>
      <c r="C22" s="210"/>
      <c r="D22" s="71">
        <f>DatosDelitos!C86</f>
        <v>86</v>
      </c>
      <c r="E22" s="72">
        <f>DatosDelitos!H86</f>
        <v>20</v>
      </c>
      <c r="F22" s="72">
        <f>DatosDelitos!I86</f>
        <v>25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18</v>
      </c>
    </row>
    <row r="23" spans="2:12" ht="13.15" customHeight="1" x14ac:dyDescent="0.2">
      <c r="B23" s="210" t="s">
        <v>966</v>
      </c>
      <c r="C23" s="210"/>
      <c r="D23" s="71">
        <f>DatosDelitos!C98</f>
        <v>1597</v>
      </c>
      <c r="E23" s="72">
        <f>DatosDelitos!H98</f>
        <v>358</v>
      </c>
      <c r="F23" s="72">
        <f>DatosDelitos!I98</f>
        <v>290</v>
      </c>
      <c r="G23" s="72">
        <f>DatosDelitos!J98</f>
        <v>2</v>
      </c>
      <c r="H23" s="72">
        <f>DatosDelitos!K98</f>
        <v>3</v>
      </c>
      <c r="I23" s="72">
        <f>DatosDelitos!L98</f>
        <v>1</v>
      </c>
      <c r="J23" s="72">
        <f>DatosDelitos!M98</f>
        <v>0</v>
      </c>
      <c r="K23" s="72">
        <f>DatosDelitos!O98</f>
        <v>0</v>
      </c>
      <c r="L23" s="73">
        <f>DatosDelitos!P98</f>
        <v>818</v>
      </c>
    </row>
    <row r="24" spans="2:12" ht="27" customHeight="1" x14ac:dyDescent="0.2">
      <c r="B24" s="210" t="s">
        <v>1241</v>
      </c>
      <c r="C24" s="210"/>
      <c r="D24" s="71">
        <f>DatosDelitos!C132</f>
        <v>2</v>
      </c>
      <c r="E24" s="72">
        <f>DatosDelitos!H132</f>
        <v>1</v>
      </c>
      <c r="F24" s="72">
        <f>DatosDelitos!I132</f>
        <v>3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3</v>
      </c>
    </row>
    <row r="25" spans="2:12" ht="13.15" customHeight="1" x14ac:dyDescent="0.2">
      <c r="B25" s="210" t="s">
        <v>1242</v>
      </c>
      <c r="C25" s="210"/>
      <c r="D25" s="71">
        <f>DatosDelitos!C138</f>
        <v>1</v>
      </c>
      <c r="E25" s="72">
        <f>DatosDelitos!H138</f>
        <v>0</v>
      </c>
      <c r="F25" s="72">
        <f>DatosDelitos!I138</f>
        <v>0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1" t="s">
        <v>1243</v>
      </c>
      <c r="C26" s="211"/>
      <c r="D26" s="71">
        <f>DatosDelitos!C145</f>
        <v>1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0" t="s">
        <v>1244</v>
      </c>
      <c r="C27" s="210"/>
      <c r="D27" s="71">
        <f>DatosDelitos!C148</f>
        <v>24</v>
      </c>
      <c r="E27" s="72">
        <f>DatosDelitos!H148</f>
        <v>0</v>
      </c>
      <c r="F27" s="72">
        <f>DatosDelitos!I148</f>
        <v>0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4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4</v>
      </c>
      <c r="E28" s="72">
        <f>DatosDelitos!H157+SUM(DatosDelitos!H168:H173)</f>
        <v>1</v>
      </c>
      <c r="F28" s="72">
        <f>DatosDelitos!I157+SUM(DatosDelitos!I168:I173)</f>
        <v>0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0</v>
      </c>
      <c r="L28" s="72">
        <f>DatosDelitos!P157+SUM(DatosDelitos!P168:Q173)</f>
        <v>7</v>
      </c>
    </row>
    <row r="29" spans="2:12" ht="13.15" customHeight="1" x14ac:dyDescent="0.2">
      <c r="B29" s="210" t="s">
        <v>1246</v>
      </c>
      <c r="C29" s="210"/>
      <c r="D29" s="71">
        <f>SUM(DatosDelitos!C174:C178)</f>
        <v>159</v>
      </c>
      <c r="E29" s="72">
        <f>SUM(DatosDelitos!H174:H178)</f>
        <v>58</v>
      </c>
      <c r="F29" s="72">
        <f>SUM(DatosDelitos!I174:I178)</f>
        <v>33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0</v>
      </c>
      <c r="L29" s="72">
        <f>SUM(DatosDelitos!P174:P178)</f>
        <v>35</v>
      </c>
    </row>
    <row r="30" spans="2:12" ht="13.15" customHeight="1" x14ac:dyDescent="0.2">
      <c r="B30" s="210" t="s">
        <v>1247</v>
      </c>
      <c r="C30" s="210"/>
      <c r="D30" s="71">
        <f>DatosDelitos!C179</f>
        <v>189</v>
      </c>
      <c r="E30" s="72">
        <f>DatosDelitos!H179</f>
        <v>25</v>
      </c>
      <c r="F30" s="72">
        <f>DatosDelitos!I179</f>
        <v>22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424</v>
      </c>
    </row>
    <row r="31" spans="2:12" ht="13.15" customHeight="1" x14ac:dyDescent="0.2">
      <c r="B31" s="210" t="s">
        <v>1248</v>
      </c>
      <c r="C31" s="210"/>
      <c r="D31" s="71">
        <f>DatosDelitos!C187</f>
        <v>99</v>
      </c>
      <c r="E31" s="72">
        <f>DatosDelitos!H187</f>
        <v>12</v>
      </c>
      <c r="F31" s="72">
        <f>DatosDelitos!I187</f>
        <v>10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36</v>
      </c>
    </row>
    <row r="32" spans="2:12" ht="13.15" customHeight="1" x14ac:dyDescent="0.2">
      <c r="B32" s="210" t="s">
        <v>1249</v>
      </c>
      <c r="C32" s="210"/>
      <c r="D32" s="71">
        <f>DatosDelitos!C202</f>
        <v>77</v>
      </c>
      <c r="E32" s="72">
        <f>DatosDelitos!H202</f>
        <v>7</v>
      </c>
      <c r="F32" s="72">
        <f>DatosDelitos!I202</f>
        <v>4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38</v>
      </c>
    </row>
    <row r="33" spans="2:13" ht="13.15" customHeight="1" x14ac:dyDescent="0.2">
      <c r="B33" s="210" t="s">
        <v>1250</v>
      </c>
      <c r="C33" s="210"/>
      <c r="D33" s="71">
        <f>DatosDelitos!C224</f>
        <v>309</v>
      </c>
      <c r="E33" s="72">
        <f>DatosDelitos!H224</f>
        <v>67</v>
      </c>
      <c r="F33" s="72">
        <f>DatosDelitos!I224</f>
        <v>64</v>
      </c>
      <c r="G33" s="72">
        <f>DatosDelitos!J224</f>
        <v>0</v>
      </c>
      <c r="H33" s="72">
        <f>DatosDelitos!K224</f>
        <v>2</v>
      </c>
      <c r="I33" s="72">
        <f>DatosDelitos!L224</f>
        <v>0</v>
      </c>
      <c r="J33" s="72">
        <f>DatosDelitos!M224</f>
        <v>0</v>
      </c>
      <c r="K33" s="72">
        <f>DatosDelitos!O224</f>
        <v>0</v>
      </c>
      <c r="L33" s="72">
        <f>DatosDelitos!P224</f>
        <v>115</v>
      </c>
    </row>
    <row r="34" spans="2:13" ht="13.15" customHeight="1" x14ac:dyDescent="0.2">
      <c r="B34" s="210" t="s">
        <v>1251</v>
      </c>
      <c r="C34" s="210"/>
      <c r="D34" s="71">
        <f>DatosDelitos!C245</f>
        <v>5</v>
      </c>
      <c r="E34" s="72">
        <f>DatosDelitos!H245</f>
        <v>0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0" t="s">
        <v>1252</v>
      </c>
      <c r="C35" s="210"/>
      <c r="D35" s="71">
        <f>DatosDelitos!C272</f>
        <v>242</v>
      </c>
      <c r="E35" s="72">
        <f>DatosDelitos!H272</f>
        <v>127</v>
      </c>
      <c r="F35" s="72">
        <f>DatosDelitos!I272</f>
        <v>100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0</v>
      </c>
      <c r="L35" s="72">
        <f>DatosDelitos!P272</f>
        <v>102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0" t="s">
        <v>1254</v>
      </c>
      <c r="C37" s="210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6</v>
      </c>
      <c r="E38" s="72">
        <f>DatosDelitos!H313+DatosDelitos!H319+DatosDelitos!H321</f>
        <v>1</v>
      </c>
      <c r="F38" s="72">
        <f>DatosDelitos!I313+DatosDelitos!I319+DatosDelitos!I321</f>
        <v>1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1</v>
      </c>
    </row>
    <row r="39" spans="2:13" ht="13.15" customHeight="1" x14ac:dyDescent="0.2">
      <c r="B39" s="210" t="s">
        <v>1256</v>
      </c>
      <c r="C39" s="210"/>
      <c r="D39" s="71">
        <f>DatosDelitos!C324</f>
        <v>852</v>
      </c>
      <c r="E39" s="72">
        <f>DatosDelitos!H324</f>
        <v>62</v>
      </c>
      <c r="F39" s="72">
        <f>DatosDelitos!I324</f>
        <v>0</v>
      </c>
      <c r="G39" s="72">
        <f>DatosDelitos!J324</f>
        <v>4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0" t="s">
        <v>1257</v>
      </c>
      <c r="C40" s="210"/>
      <c r="D40" s="71">
        <f>DatosDelitos!C326</f>
        <v>0</v>
      </c>
      <c r="E40" s="71">
        <f>DatosDelitos!H326</f>
        <v>1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5248</v>
      </c>
      <c r="E43" s="74">
        <f t="shared" ref="E43:L43" si="0">SUM(E11:E42)</f>
        <v>1051</v>
      </c>
      <c r="F43" s="74">
        <f t="shared" si="0"/>
        <v>832</v>
      </c>
      <c r="G43" s="74">
        <f t="shared" si="0"/>
        <v>14</v>
      </c>
      <c r="H43" s="74">
        <f t="shared" si="0"/>
        <v>19</v>
      </c>
      <c r="I43" s="74">
        <f t="shared" si="0"/>
        <v>2</v>
      </c>
      <c r="J43" s="74">
        <f t="shared" si="0"/>
        <v>0</v>
      </c>
      <c r="K43" s="74">
        <f t="shared" si="0"/>
        <v>0</v>
      </c>
      <c r="L43" s="74">
        <f t="shared" si="0"/>
        <v>2416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22</v>
      </c>
      <c r="E50" s="77">
        <f>DatosDelitos!G14-DatosDelitos!G18</f>
        <v>19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247</v>
      </c>
      <c r="E54" s="77">
        <f>DatosDelitos!G18+DatosDelitos!G45</f>
        <v>131</v>
      </c>
    </row>
    <row r="55" spans="2:5" ht="13.15" customHeight="1" x14ac:dyDescent="0.25">
      <c r="B55" s="212" t="s">
        <v>1234</v>
      </c>
      <c r="C55" s="212"/>
      <c r="D55" s="77">
        <f>DatosDelitos!F31</f>
        <v>24</v>
      </c>
      <c r="E55" s="77">
        <f>DatosDelitos!G31</f>
        <v>62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0</v>
      </c>
      <c r="E56" s="77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7">
        <f>DatosDelitos!F51</f>
        <v>4</v>
      </c>
      <c r="E57" s="77">
        <f>DatosDelitos!G51</f>
        <v>5</v>
      </c>
    </row>
    <row r="58" spans="2:5" ht="13.15" customHeight="1" x14ac:dyDescent="0.25">
      <c r="B58" s="212" t="s">
        <v>1237</v>
      </c>
      <c r="C58" s="212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1</v>
      </c>
      <c r="E59" s="77">
        <f>DatosDelitos!G75</f>
        <v>0</v>
      </c>
    </row>
    <row r="60" spans="2:5" ht="13.15" customHeight="1" x14ac:dyDescent="0.25">
      <c r="B60" s="212" t="s">
        <v>1239</v>
      </c>
      <c r="C60" s="212"/>
      <c r="D60" s="77">
        <f>DatosDelitos!F83</f>
        <v>1</v>
      </c>
      <c r="E60" s="77">
        <f>DatosDelitos!G83</f>
        <v>0</v>
      </c>
    </row>
    <row r="61" spans="2:5" ht="13.15" customHeight="1" x14ac:dyDescent="0.25">
      <c r="B61" s="212" t="s">
        <v>1240</v>
      </c>
      <c r="C61" s="212"/>
      <c r="D61" s="77">
        <f>DatosDelitos!F86</f>
        <v>1</v>
      </c>
      <c r="E61" s="77">
        <f>DatosDelitos!G86</f>
        <v>1</v>
      </c>
    </row>
    <row r="62" spans="2:5" ht="13.15" customHeight="1" x14ac:dyDescent="0.25">
      <c r="B62" s="212" t="s">
        <v>966</v>
      </c>
      <c r="C62" s="212"/>
      <c r="D62" s="77">
        <f>DatosDelitos!F98</f>
        <v>51</v>
      </c>
      <c r="E62" s="77">
        <f>DatosDelitos!G98</f>
        <v>33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2" t="s">
        <v>1244</v>
      </c>
      <c r="C66" s="212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0</v>
      </c>
      <c r="E67" s="77">
        <f>DatosDelitos!G157+SUM(DatosDelitos!G168:H173)</f>
        <v>1</v>
      </c>
    </row>
    <row r="68" spans="2:5" ht="13.15" customHeight="1" x14ac:dyDescent="0.25">
      <c r="B68" s="212" t="s">
        <v>1246</v>
      </c>
      <c r="C68" s="212"/>
      <c r="D68" s="77">
        <f>SUM(DatosDelitos!F174:G178)</f>
        <v>8</v>
      </c>
      <c r="E68" s="77">
        <f>SUM(DatosDelitos!G174:H178)</f>
        <v>62</v>
      </c>
    </row>
    <row r="69" spans="2:5" ht="13.15" customHeight="1" x14ac:dyDescent="0.25">
      <c r="B69" s="212" t="s">
        <v>1247</v>
      </c>
      <c r="C69" s="212"/>
      <c r="D69" s="77">
        <f>DatosDelitos!F179</f>
        <v>495</v>
      </c>
      <c r="E69" s="77">
        <f>DatosDelitos!G179</f>
        <v>330</v>
      </c>
    </row>
    <row r="70" spans="2:5" ht="13.15" customHeight="1" x14ac:dyDescent="0.25">
      <c r="B70" s="212" t="s">
        <v>1248</v>
      </c>
      <c r="C70" s="212"/>
      <c r="D70" s="77">
        <f>DatosDelitos!F187</f>
        <v>7</v>
      </c>
      <c r="E70" s="77">
        <f>DatosDelitos!G187</f>
        <v>7</v>
      </c>
    </row>
    <row r="71" spans="2:5" ht="13.15" customHeight="1" x14ac:dyDescent="0.25">
      <c r="B71" s="212" t="s">
        <v>1249</v>
      </c>
      <c r="C71" s="212"/>
      <c r="D71" s="77">
        <f>DatosDelitos!F202</f>
        <v>30</v>
      </c>
      <c r="E71" s="77">
        <f>DatosDelitos!G202</f>
        <v>18</v>
      </c>
    </row>
    <row r="72" spans="2:5" ht="13.15" customHeight="1" x14ac:dyDescent="0.25">
      <c r="B72" s="212" t="s">
        <v>1250</v>
      </c>
      <c r="C72" s="212"/>
      <c r="D72" s="77">
        <f>DatosDelitos!F224</f>
        <v>79</v>
      </c>
      <c r="E72" s="77">
        <f>DatosDelitos!G224</f>
        <v>62</v>
      </c>
    </row>
    <row r="73" spans="2:5" ht="13.15" customHeight="1" x14ac:dyDescent="0.25">
      <c r="B73" s="212" t="s">
        <v>1251</v>
      </c>
      <c r="C73" s="212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19</v>
      </c>
      <c r="E74" s="77">
        <f>DatosDelitos!G272</f>
        <v>19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1</v>
      </c>
      <c r="E77" s="77">
        <f>DatosDelitos!G313+DatosDelitos!G319+DatosDelitos!G321</f>
        <v>1</v>
      </c>
    </row>
    <row r="78" spans="2:5" ht="13.9" customHeight="1" x14ac:dyDescent="0.25">
      <c r="B78" s="212" t="s">
        <v>1256</v>
      </c>
      <c r="C78" s="212"/>
      <c r="D78" s="77">
        <f>DatosDelitos!F324</f>
        <v>0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990</v>
      </c>
      <c r="E82" s="77">
        <f>SUM(E49:E81)</f>
        <v>751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0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0</v>
      </c>
    </row>
    <row r="92" spans="2:13" ht="13.15" customHeight="1" x14ac:dyDescent="0.25">
      <c r="B92" s="212" t="s">
        <v>1234</v>
      </c>
      <c r="C92" s="212"/>
      <c r="D92" s="77">
        <f>DatosDelitos!N31</f>
        <v>0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0</v>
      </c>
    </row>
    <row r="94" spans="2:13" ht="13.15" customHeight="1" x14ac:dyDescent="0.25">
      <c r="B94" s="212" t="s">
        <v>1236</v>
      </c>
      <c r="C94" s="212"/>
      <c r="D94" s="77">
        <f>DatosDelitos!N51</f>
        <v>0</v>
      </c>
    </row>
    <row r="95" spans="2:13" ht="13.15" customHeight="1" x14ac:dyDescent="0.25">
      <c r="B95" s="212" t="s">
        <v>1237</v>
      </c>
      <c r="C95" s="212"/>
      <c r="D95" s="77">
        <f>DatosDelitos!N73</f>
        <v>0</v>
      </c>
    </row>
    <row r="96" spans="2:13" ht="27" customHeight="1" x14ac:dyDescent="0.25">
      <c r="B96" s="212" t="s">
        <v>1262</v>
      </c>
      <c r="C96" s="212"/>
      <c r="D96" s="77">
        <f>DatosDelitos!N75</f>
        <v>1</v>
      </c>
    </row>
    <row r="97" spans="2:4" ht="13.15" customHeight="1" x14ac:dyDescent="0.25">
      <c r="B97" s="212" t="s">
        <v>1239</v>
      </c>
      <c r="C97" s="212"/>
      <c r="D97" s="77">
        <f>DatosDelitos!N83</f>
        <v>1</v>
      </c>
    </row>
    <row r="98" spans="2:4" ht="13.15" customHeight="1" x14ac:dyDescent="0.25">
      <c r="B98" s="212" t="s">
        <v>1240</v>
      </c>
      <c r="C98" s="212"/>
      <c r="D98" s="77">
        <f>DatosDelitos!N86</f>
        <v>0</v>
      </c>
    </row>
    <row r="99" spans="2:4" ht="13.15" customHeight="1" x14ac:dyDescent="0.25">
      <c r="B99" s="212" t="s">
        <v>966</v>
      </c>
      <c r="C99" s="212"/>
      <c r="D99" s="77">
        <f>DatosDelitos!N98</f>
        <v>1</v>
      </c>
    </row>
    <row r="100" spans="2:4" ht="27" customHeight="1" x14ac:dyDescent="0.25">
      <c r="B100" s="212" t="s">
        <v>1263</v>
      </c>
      <c r="C100" s="212"/>
      <c r="D100" s="77">
        <f>DatosDelitos!N132</f>
        <v>1</v>
      </c>
    </row>
    <row r="101" spans="2:4" ht="13.15" customHeight="1" x14ac:dyDescent="0.25">
      <c r="B101" s="212" t="s">
        <v>1242</v>
      </c>
      <c r="C101" s="212"/>
      <c r="D101" s="77">
        <f>DatosDelitos!N138</f>
        <v>0</v>
      </c>
    </row>
    <row r="102" spans="2:4" ht="13.15" customHeight="1" x14ac:dyDescent="0.25">
      <c r="B102" s="212" t="s">
        <v>1243</v>
      </c>
      <c r="C102" s="212"/>
      <c r="D102" s="77">
        <f>DatosDelitos!N145</f>
        <v>0</v>
      </c>
    </row>
    <row r="103" spans="2:4" ht="13.15" customHeight="1" x14ac:dyDescent="0.25">
      <c r="B103" s="212" t="s">
        <v>1267</v>
      </c>
      <c r="C103" s="212"/>
      <c r="D103" s="77">
        <f>DatosDelitos!N149</f>
        <v>3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1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10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0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0</v>
      </c>
    </row>
    <row r="109" spans="2:4" ht="13.15" customHeight="1" x14ac:dyDescent="0.25">
      <c r="B109" s="212" t="s">
        <v>1247</v>
      </c>
      <c r="C109" s="212"/>
      <c r="D109" s="77">
        <f>DatosDelitos!N179</f>
        <v>0</v>
      </c>
    </row>
    <row r="110" spans="2:4" ht="13.15" customHeight="1" x14ac:dyDescent="0.25">
      <c r="B110" s="212" t="s">
        <v>1248</v>
      </c>
      <c r="C110" s="212"/>
      <c r="D110" s="77">
        <f>DatosDelitos!N187</f>
        <v>1</v>
      </c>
    </row>
    <row r="111" spans="2:4" ht="13.15" customHeight="1" x14ac:dyDescent="0.25">
      <c r="B111" s="212" t="s">
        <v>1249</v>
      </c>
      <c r="C111" s="212"/>
      <c r="D111" s="77">
        <f>DatosDelitos!N202</f>
        <v>1</v>
      </c>
    </row>
    <row r="112" spans="2:4" ht="13.15" customHeight="1" x14ac:dyDescent="0.25">
      <c r="B112" s="212" t="s">
        <v>1250</v>
      </c>
      <c r="C112" s="212"/>
      <c r="D112" s="77">
        <f>DatosDelitos!N224</f>
        <v>0</v>
      </c>
    </row>
    <row r="113" spans="2:4" ht="13.15" customHeight="1" x14ac:dyDescent="0.25">
      <c r="B113" s="212" t="s">
        <v>1251</v>
      </c>
      <c r="C113" s="212"/>
      <c r="D113" s="77">
        <f>DatosDelitos!N245</f>
        <v>0</v>
      </c>
    </row>
    <row r="114" spans="2:4" ht="13.15" customHeight="1" x14ac:dyDescent="0.25">
      <c r="B114" s="212" t="s">
        <v>1252</v>
      </c>
      <c r="C114" s="212"/>
      <c r="D114" s="77">
        <f>DatosDelitos!N272</f>
        <v>0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0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7">
        <f>DatosDelitos!N319</f>
        <v>0</v>
      </c>
    </row>
    <row r="119" spans="2:4" ht="13.9" customHeight="1" x14ac:dyDescent="0.25">
      <c r="B119" s="212" t="s">
        <v>1256</v>
      </c>
      <c r="C119" s="212"/>
      <c r="D119" s="77">
        <f>DatosDelitos!N324</f>
        <v>0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20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8" t="s">
        <v>310</v>
      </c>
      <c r="B6" s="179"/>
      <c r="C6" s="26">
        <v>4</v>
      </c>
      <c r="D6" s="26">
        <v>6</v>
      </c>
      <c r="E6" s="27">
        <v>-1</v>
      </c>
      <c r="F6" s="26">
        <v>0</v>
      </c>
      <c r="G6" s="26">
        <v>0</v>
      </c>
      <c r="H6" s="26">
        <v>0</v>
      </c>
      <c r="I6" s="26">
        <v>4</v>
      </c>
      <c r="J6" s="26">
        <v>0</v>
      </c>
      <c r="K6" s="26">
        <v>1</v>
      </c>
      <c r="L6" s="26">
        <v>1</v>
      </c>
      <c r="M6" s="26">
        <v>0</v>
      </c>
      <c r="N6" s="26">
        <v>0</v>
      </c>
      <c r="O6" s="26">
        <v>0</v>
      </c>
      <c r="P6" s="28">
        <v>5</v>
      </c>
    </row>
    <row r="7" spans="1:16" x14ac:dyDescent="0.25">
      <c r="A7" s="29" t="s">
        <v>311</v>
      </c>
      <c r="B7" s="29" t="s">
        <v>312</v>
      </c>
      <c r="C7" s="15">
        <v>1</v>
      </c>
      <c r="D7" s="15">
        <v>3</v>
      </c>
      <c r="E7" s="30">
        <v>-1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1</v>
      </c>
      <c r="L7" s="15">
        <v>1</v>
      </c>
      <c r="M7" s="15">
        <v>0</v>
      </c>
      <c r="N7" s="15">
        <v>0</v>
      </c>
      <c r="O7" s="15">
        <v>0</v>
      </c>
      <c r="P7" s="24">
        <v>1</v>
      </c>
    </row>
    <row r="8" spans="1:16" x14ac:dyDescent="0.25">
      <c r="A8" s="29" t="s">
        <v>313</v>
      </c>
      <c r="B8" s="29" t="s">
        <v>314</v>
      </c>
      <c r="C8" s="15">
        <v>0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1</v>
      </c>
    </row>
    <row r="9" spans="1:16" x14ac:dyDescent="0.25">
      <c r="A9" s="29" t="s">
        <v>315</v>
      </c>
      <c r="B9" s="29" t="s">
        <v>316</v>
      </c>
      <c r="C9" s="15">
        <v>3</v>
      </c>
      <c r="D9" s="15">
        <v>3</v>
      </c>
      <c r="E9" s="30">
        <v>0</v>
      </c>
      <c r="F9" s="15">
        <v>0</v>
      </c>
      <c r="G9" s="15">
        <v>0</v>
      </c>
      <c r="H9" s="15">
        <v>0</v>
      </c>
      <c r="I9" s="15">
        <v>4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3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8" t="s">
        <v>319</v>
      </c>
      <c r="B11" s="179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8" t="s">
        <v>323</v>
      </c>
      <c r="B14" s="179"/>
      <c r="C14" s="26">
        <v>1127</v>
      </c>
      <c r="D14" s="26">
        <v>1210</v>
      </c>
      <c r="E14" s="27">
        <v>-1</v>
      </c>
      <c r="F14" s="26">
        <v>269</v>
      </c>
      <c r="G14" s="26">
        <v>130</v>
      </c>
      <c r="H14" s="26">
        <v>222</v>
      </c>
      <c r="I14" s="26">
        <v>212</v>
      </c>
      <c r="J14" s="26">
        <v>1</v>
      </c>
      <c r="K14" s="26">
        <v>5</v>
      </c>
      <c r="L14" s="26">
        <v>0</v>
      </c>
      <c r="M14" s="26">
        <v>0</v>
      </c>
      <c r="N14" s="26">
        <v>0</v>
      </c>
      <c r="O14" s="26">
        <v>0</v>
      </c>
      <c r="P14" s="28">
        <v>481</v>
      </c>
    </row>
    <row r="15" spans="1:16" x14ac:dyDescent="0.25">
      <c r="A15" s="29" t="s">
        <v>324</v>
      </c>
      <c r="B15" s="29" t="s">
        <v>325</v>
      </c>
      <c r="C15" s="15">
        <v>459</v>
      </c>
      <c r="D15" s="15">
        <v>408</v>
      </c>
      <c r="E15" s="30">
        <v>0</v>
      </c>
      <c r="F15" s="15">
        <v>19</v>
      </c>
      <c r="G15" s="15">
        <v>16</v>
      </c>
      <c r="H15" s="15">
        <v>109</v>
      </c>
      <c r="I15" s="15">
        <v>113</v>
      </c>
      <c r="J15" s="15">
        <v>1</v>
      </c>
      <c r="K15" s="15">
        <v>4</v>
      </c>
      <c r="L15" s="15">
        <v>0</v>
      </c>
      <c r="M15" s="15">
        <v>0</v>
      </c>
      <c r="N15" s="15">
        <v>0</v>
      </c>
      <c r="O15" s="15">
        <v>0</v>
      </c>
      <c r="P15" s="24">
        <v>346</v>
      </c>
    </row>
    <row r="16" spans="1:16" x14ac:dyDescent="0.25">
      <c r="A16" s="29" t="s">
        <v>326</v>
      </c>
      <c r="B16" s="29" t="s">
        <v>327</v>
      </c>
      <c r="C16" s="15">
        <v>0</v>
      </c>
      <c r="D16" s="15">
        <v>1</v>
      </c>
      <c r="E16" s="30">
        <v>-1</v>
      </c>
      <c r="F16" s="15">
        <v>0</v>
      </c>
      <c r="G16" s="15">
        <v>1</v>
      </c>
      <c r="H16" s="15">
        <v>2</v>
      </c>
      <c r="I16" s="15">
        <v>9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0</v>
      </c>
    </row>
    <row r="17" spans="1:16" x14ac:dyDescent="0.25">
      <c r="A17" s="29" t="s">
        <v>328</v>
      </c>
      <c r="B17" s="29" t="s">
        <v>329</v>
      </c>
      <c r="C17" s="15">
        <v>59</v>
      </c>
      <c r="D17" s="15">
        <v>90</v>
      </c>
      <c r="E17" s="30">
        <v>-1</v>
      </c>
      <c r="F17" s="15">
        <v>3</v>
      </c>
      <c r="G17" s="15">
        <v>2</v>
      </c>
      <c r="H17" s="15">
        <v>6</v>
      </c>
      <c r="I17" s="15">
        <v>5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6</v>
      </c>
    </row>
    <row r="18" spans="1:16" ht="33.75" x14ac:dyDescent="0.25">
      <c r="A18" s="29" t="s">
        <v>330</v>
      </c>
      <c r="B18" s="29" t="s">
        <v>331</v>
      </c>
      <c r="C18" s="15">
        <v>609</v>
      </c>
      <c r="D18" s="15">
        <v>710</v>
      </c>
      <c r="E18" s="30">
        <v>-1</v>
      </c>
      <c r="F18" s="15">
        <v>247</v>
      </c>
      <c r="G18" s="15">
        <v>111</v>
      </c>
      <c r="H18" s="15">
        <v>105</v>
      </c>
      <c r="I18" s="15">
        <v>85</v>
      </c>
      <c r="J18" s="15">
        <v>0</v>
      </c>
      <c r="K18" s="15">
        <v>1</v>
      </c>
      <c r="L18" s="15">
        <v>0</v>
      </c>
      <c r="M18" s="15">
        <v>0</v>
      </c>
      <c r="N18" s="15">
        <v>0</v>
      </c>
      <c r="O18" s="15">
        <v>0</v>
      </c>
      <c r="P18" s="24">
        <v>129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1</v>
      </c>
      <c r="E19" s="30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8" t="s">
        <v>336</v>
      </c>
      <c r="B21" s="179"/>
      <c r="C21" s="26">
        <v>0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8" t="s">
        <v>341</v>
      </c>
      <c r="B24" s="179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8" t="s">
        <v>354</v>
      </c>
      <c r="B31" s="179"/>
      <c r="C31" s="26">
        <v>306</v>
      </c>
      <c r="D31" s="26">
        <v>280</v>
      </c>
      <c r="E31" s="27">
        <v>0</v>
      </c>
      <c r="F31" s="26">
        <v>24</v>
      </c>
      <c r="G31" s="26">
        <v>62</v>
      </c>
      <c r="H31" s="26">
        <v>60</v>
      </c>
      <c r="I31" s="26">
        <v>75</v>
      </c>
      <c r="J31" s="26">
        <v>0</v>
      </c>
      <c r="K31" s="26">
        <v>3</v>
      </c>
      <c r="L31" s="26">
        <v>0</v>
      </c>
      <c r="M31" s="26">
        <v>0</v>
      </c>
      <c r="N31" s="26">
        <v>0</v>
      </c>
      <c r="O31" s="26">
        <v>0</v>
      </c>
      <c r="P31" s="28">
        <v>253</v>
      </c>
    </row>
    <row r="32" spans="1:16" x14ac:dyDescent="0.25">
      <c r="A32" s="29" t="s">
        <v>355</v>
      </c>
      <c r="B32" s="29" t="s">
        <v>356</v>
      </c>
      <c r="C32" s="15">
        <v>9</v>
      </c>
      <c r="D32" s="15">
        <v>6</v>
      </c>
      <c r="E32" s="30">
        <v>0</v>
      </c>
      <c r="F32" s="15">
        <v>0</v>
      </c>
      <c r="G32" s="15">
        <v>0</v>
      </c>
      <c r="H32" s="15">
        <v>1</v>
      </c>
      <c r="I32" s="15">
        <v>2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24">
        <v>2</v>
      </c>
    </row>
    <row r="33" spans="1:16" x14ac:dyDescent="0.25">
      <c r="A33" s="29" t="s">
        <v>357</v>
      </c>
      <c r="B33" s="29" t="s">
        <v>358</v>
      </c>
      <c r="C33" s="15">
        <v>0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159</v>
      </c>
      <c r="D34" s="15">
        <v>141</v>
      </c>
      <c r="E34" s="30">
        <v>0</v>
      </c>
      <c r="F34" s="15">
        <v>11</v>
      </c>
      <c r="G34" s="15">
        <v>3</v>
      </c>
      <c r="H34" s="15">
        <v>33</v>
      </c>
      <c r="I34" s="15">
        <v>17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4">
        <v>143</v>
      </c>
    </row>
    <row r="35" spans="1:16" x14ac:dyDescent="0.25">
      <c r="A35" s="29" t="s">
        <v>361</v>
      </c>
      <c r="B35" s="29" t="s">
        <v>362</v>
      </c>
      <c r="C35" s="15">
        <v>8</v>
      </c>
      <c r="D35" s="15">
        <v>2</v>
      </c>
      <c r="E35" s="30">
        <v>3</v>
      </c>
      <c r="F35" s="15">
        <v>1</v>
      </c>
      <c r="G35" s="15">
        <v>2</v>
      </c>
      <c r="H35" s="15">
        <v>2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7</v>
      </c>
    </row>
    <row r="36" spans="1:16" x14ac:dyDescent="0.25">
      <c r="A36" s="29" t="s">
        <v>363</v>
      </c>
      <c r="B36" s="29" t="s">
        <v>364</v>
      </c>
      <c r="C36" s="15">
        <v>88</v>
      </c>
      <c r="D36" s="15">
        <v>107</v>
      </c>
      <c r="E36" s="30">
        <v>-1</v>
      </c>
      <c r="F36" s="15">
        <v>7</v>
      </c>
      <c r="G36" s="15">
        <v>4</v>
      </c>
      <c r="H36" s="15">
        <v>14</v>
      </c>
      <c r="I36" s="15">
        <v>5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79</v>
      </c>
    </row>
    <row r="37" spans="1:16" ht="22.5" x14ac:dyDescent="0.25">
      <c r="A37" s="29" t="s">
        <v>365</v>
      </c>
      <c r="B37" s="29" t="s">
        <v>366</v>
      </c>
      <c r="C37" s="15">
        <v>0</v>
      </c>
      <c r="D37" s="15">
        <v>2</v>
      </c>
      <c r="E37" s="30">
        <v>-1</v>
      </c>
      <c r="F37" s="15">
        <v>0</v>
      </c>
      <c r="G37" s="15">
        <v>39</v>
      </c>
      <c r="H37" s="15">
        <v>0</v>
      </c>
      <c r="I37" s="15">
        <v>28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24">
        <v>9</v>
      </c>
    </row>
    <row r="38" spans="1:16" ht="22.5" x14ac:dyDescent="0.25">
      <c r="A38" s="29" t="s">
        <v>367</v>
      </c>
      <c r="B38" s="29" t="s">
        <v>368</v>
      </c>
      <c r="C38" s="15">
        <v>1</v>
      </c>
      <c r="D38" s="15">
        <v>1</v>
      </c>
      <c r="E38" s="30">
        <v>0</v>
      </c>
      <c r="F38" s="15">
        <v>0</v>
      </c>
      <c r="G38" s="15">
        <v>12</v>
      </c>
      <c r="H38" s="15">
        <v>0</v>
      </c>
      <c r="I38" s="15">
        <v>10</v>
      </c>
      <c r="J38" s="15">
        <v>0</v>
      </c>
      <c r="K38" s="15">
        <v>1</v>
      </c>
      <c r="L38" s="15">
        <v>0</v>
      </c>
      <c r="M38" s="15">
        <v>0</v>
      </c>
      <c r="N38" s="15">
        <v>0</v>
      </c>
      <c r="O38" s="15">
        <v>0</v>
      </c>
      <c r="P38" s="24">
        <v>4</v>
      </c>
    </row>
    <row r="39" spans="1:16" ht="22.5" x14ac:dyDescent="0.25">
      <c r="A39" s="29" t="s">
        <v>369</v>
      </c>
      <c r="B39" s="29" t="s">
        <v>370</v>
      </c>
      <c r="C39" s="15">
        <v>1</v>
      </c>
      <c r="D39" s="15">
        <v>2</v>
      </c>
      <c r="E39" s="30">
        <v>-1</v>
      </c>
      <c r="F39" s="15">
        <v>0</v>
      </c>
      <c r="G39" s="15">
        <v>2</v>
      </c>
      <c r="H39" s="15">
        <v>0</v>
      </c>
      <c r="I39" s="15">
        <v>10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0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40</v>
      </c>
      <c r="D42" s="15">
        <v>19</v>
      </c>
      <c r="E42" s="30">
        <v>1</v>
      </c>
      <c r="F42" s="15">
        <v>5</v>
      </c>
      <c r="G42" s="15">
        <v>0</v>
      </c>
      <c r="H42" s="15">
        <v>10</v>
      </c>
      <c r="I42" s="15">
        <v>3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9</v>
      </c>
    </row>
    <row r="43" spans="1:16" x14ac:dyDescent="0.25">
      <c r="A43" s="178" t="s">
        <v>377</v>
      </c>
      <c r="B43" s="179"/>
      <c r="C43" s="26">
        <v>9</v>
      </c>
      <c r="D43" s="26">
        <v>5</v>
      </c>
      <c r="E43" s="27">
        <v>0</v>
      </c>
      <c r="F43" s="26">
        <v>0</v>
      </c>
      <c r="G43" s="26">
        <v>20</v>
      </c>
      <c r="H43" s="26">
        <v>0</v>
      </c>
      <c r="I43" s="26">
        <v>38</v>
      </c>
      <c r="J43" s="26">
        <v>0</v>
      </c>
      <c r="K43" s="26">
        <v>1</v>
      </c>
      <c r="L43" s="26">
        <v>0</v>
      </c>
      <c r="M43" s="26">
        <v>0</v>
      </c>
      <c r="N43" s="26">
        <v>0</v>
      </c>
      <c r="O43" s="26">
        <v>0</v>
      </c>
      <c r="P43" s="28">
        <v>15</v>
      </c>
    </row>
    <row r="44" spans="1:16" x14ac:dyDescent="0.25">
      <c r="A44" s="29" t="s">
        <v>378</v>
      </c>
      <c r="B44" s="29" t="s">
        <v>379</v>
      </c>
      <c r="C44" s="15">
        <v>0</v>
      </c>
      <c r="D44" s="15">
        <v>2</v>
      </c>
      <c r="E44" s="30">
        <v>-1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3</v>
      </c>
      <c r="D45" s="15">
        <v>3</v>
      </c>
      <c r="E45" s="30">
        <v>0</v>
      </c>
      <c r="F45" s="15">
        <v>0</v>
      </c>
      <c r="G45" s="15">
        <v>20</v>
      </c>
      <c r="H45" s="15">
        <v>0</v>
      </c>
      <c r="I45" s="15">
        <v>38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0</v>
      </c>
      <c r="P45" s="24">
        <v>14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2</v>
      </c>
      <c r="D47" s="15">
        <v>0</v>
      </c>
      <c r="E47" s="30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1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4</v>
      </c>
      <c r="D49" s="15">
        <v>0</v>
      </c>
      <c r="E49" s="30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8" t="s">
        <v>392</v>
      </c>
      <c r="B51" s="179"/>
      <c r="C51" s="26">
        <v>87</v>
      </c>
      <c r="D51" s="26">
        <v>103</v>
      </c>
      <c r="E51" s="27">
        <v>-1</v>
      </c>
      <c r="F51" s="26">
        <v>4</v>
      </c>
      <c r="G51" s="26">
        <v>5</v>
      </c>
      <c r="H51" s="26">
        <v>21</v>
      </c>
      <c r="I51" s="26">
        <v>22</v>
      </c>
      <c r="J51" s="26">
        <v>7</v>
      </c>
      <c r="K51" s="26">
        <v>4</v>
      </c>
      <c r="L51" s="26">
        <v>0</v>
      </c>
      <c r="M51" s="26">
        <v>0</v>
      </c>
      <c r="N51" s="26">
        <v>0</v>
      </c>
      <c r="O51" s="26">
        <v>0</v>
      </c>
      <c r="P51" s="28">
        <v>31</v>
      </c>
    </row>
    <row r="52" spans="1:16" x14ac:dyDescent="0.25">
      <c r="A52" s="29" t="s">
        <v>393</v>
      </c>
      <c r="B52" s="29" t="s">
        <v>394</v>
      </c>
      <c r="C52" s="15">
        <v>33</v>
      </c>
      <c r="D52" s="15">
        <v>35</v>
      </c>
      <c r="E52" s="30">
        <v>-1</v>
      </c>
      <c r="F52" s="15">
        <v>1</v>
      </c>
      <c r="G52" s="15">
        <v>1</v>
      </c>
      <c r="H52" s="15">
        <v>2</v>
      </c>
      <c r="I52" s="15">
        <v>3</v>
      </c>
      <c r="J52" s="15">
        <v>2</v>
      </c>
      <c r="K52" s="15">
        <v>3</v>
      </c>
      <c r="L52" s="15">
        <v>0</v>
      </c>
      <c r="M52" s="15">
        <v>0</v>
      </c>
      <c r="N52" s="15">
        <v>0</v>
      </c>
      <c r="O52" s="15">
        <v>0</v>
      </c>
      <c r="P52" s="24">
        <v>6</v>
      </c>
    </row>
    <row r="53" spans="1:16" x14ac:dyDescent="0.25">
      <c r="A53" s="29" t="s">
        <v>395</v>
      </c>
      <c r="B53" s="29" t="s">
        <v>396</v>
      </c>
      <c r="C53" s="15">
        <v>0</v>
      </c>
      <c r="D53" s="15">
        <v>1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36</v>
      </c>
      <c r="D54" s="15">
        <v>31</v>
      </c>
      <c r="E54" s="30">
        <v>0</v>
      </c>
      <c r="F54" s="15">
        <v>1</v>
      </c>
      <c r="G54" s="15">
        <v>1</v>
      </c>
      <c r="H54" s="15">
        <v>12</v>
      </c>
      <c r="I54" s="15">
        <v>9</v>
      </c>
      <c r="J54" s="15">
        <v>2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4">
        <v>10</v>
      </c>
    </row>
    <row r="55" spans="1:16" ht="22.5" x14ac:dyDescent="0.25">
      <c r="A55" s="29" t="s">
        <v>399</v>
      </c>
      <c r="B55" s="29" t="s">
        <v>400</v>
      </c>
      <c r="C55" s="15">
        <v>0</v>
      </c>
      <c r="D55" s="15">
        <v>0</v>
      </c>
      <c r="E55" s="30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1</v>
      </c>
      <c r="D57" s="15">
        <v>4</v>
      </c>
      <c r="E57" s="30">
        <v>-1</v>
      </c>
      <c r="F57" s="15">
        <v>0</v>
      </c>
      <c r="G57" s="15">
        <v>0</v>
      </c>
      <c r="H57" s="15">
        <v>1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2</v>
      </c>
    </row>
    <row r="58" spans="1:16" ht="22.5" x14ac:dyDescent="0.25">
      <c r="A58" s="29" t="s">
        <v>405</v>
      </c>
      <c r="B58" s="29" t="s">
        <v>406</v>
      </c>
      <c r="C58" s="15">
        <v>4</v>
      </c>
      <c r="D58" s="15">
        <v>3</v>
      </c>
      <c r="E58" s="30">
        <v>0</v>
      </c>
      <c r="F58" s="15">
        <v>2</v>
      </c>
      <c r="G58" s="15">
        <v>2</v>
      </c>
      <c r="H58" s="15">
        <v>2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4</v>
      </c>
    </row>
    <row r="59" spans="1:16" ht="22.5" x14ac:dyDescent="0.25">
      <c r="A59" s="29" t="s">
        <v>407</v>
      </c>
      <c r="B59" s="29" t="s">
        <v>408</v>
      </c>
      <c r="C59" s="15">
        <v>3</v>
      </c>
      <c r="D59" s="15">
        <v>8</v>
      </c>
      <c r="E59" s="30">
        <v>-1</v>
      </c>
      <c r="F59" s="15">
        <v>0</v>
      </c>
      <c r="G59" s="15">
        <v>0</v>
      </c>
      <c r="H59" s="15">
        <v>1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1</v>
      </c>
      <c r="D60" s="15">
        <v>0</v>
      </c>
      <c r="E60" s="30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1</v>
      </c>
      <c r="D61" s="15">
        <v>1</v>
      </c>
      <c r="E61" s="30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1</v>
      </c>
    </row>
    <row r="62" spans="1:16" ht="33.75" x14ac:dyDescent="0.25">
      <c r="A62" s="29" t="s">
        <v>413</v>
      </c>
      <c r="B62" s="29" t="s">
        <v>414</v>
      </c>
      <c r="C62" s="15">
        <v>1</v>
      </c>
      <c r="D62" s="15">
        <v>7</v>
      </c>
      <c r="E62" s="30">
        <v>-1</v>
      </c>
      <c r="F62" s="15">
        <v>0</v>
      </c>
      <c r="G62" s="15">
        <v>0</v>
      </c>
      <c r="H62" s="15">
        <v>0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0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5</v>
      </c>
      <c r="D64" s="15">
        <v>7</v>
      </c>
      <c r="E64" s="30">
        <v>-1</v>
      </c>
      <c r="F64" s="15">
        <v>0</v>
      </c>
      <c r="G64" s="15">
        <v>0</v>
      </c>
      <c r="H64" s="15">
        <v>2</v>
      </c>
      <c r="I64" s="15">
        <v>3</v>
      </c>
      <c r="J64" s="15">
        <v>2</v>
      </c>
      <c r="K64" s="15">
        <v>1</v>
      </c>
      <c r="L64" s="15">
        <v>0</v>
      </c>
      <c r="M64" s="15">
        <v>0</v>
      </c>
      <c r="N64" s="15">
        <v>0</v>
      </c>
      <c r="O64" s="15">
        <v>0</v>
      </c>
      <c r="P64" s="24">
        <v>3</v>
      </c>
    </row>
    <row r="65" spans="1:16" ht="22.5" x14ac:dyDescent="0.25">
      <c r="A65" s="29" t="s">
        <v>419</v>
      </c>
      <c r="B65" s="29" t="s">
        <v>420</v>
      </c>
      <c r="C65" s="15">
        <v>2</v>
      </c>
      <c r="D65" s="15">
        <v>2</v>
      </c>
      <c r="E65" s="30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4">
        <v>2</v>
      </c>
    </row>
    <row r="66" spans="1:16" ht="33.75" x14ac:dyDescent="0.25">
      <c r="A66" s="29" t="s">
        <v>421</v>
      </c>
      <c r="B66" s="29" t="s">
        <v>422</v>
      </c>
      <c r="C66" s="15">
        <v>0</v>
      </c>
      <c r="D66" s="15">
        <v>0</v>
      </c>
      <c r="E66" s="30">
        <v>0</v>
      </c>
      <c r="F66" s="15">
        <v>0</v>
      </c>
      <c r="G66" s="15">
        <v>1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1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2</v>
      </c>
      <c r="E70" s="30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1</v>
      </c>
      <c r="E71" s="30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1</v>
      </c>
      <c r="E72" s="30">
        <v>-1</v>
      </c>
      <c r="F72" s="15">
        <v>0</v>
      </c>
      <c r="G72" s="15">
        <v>0</v>
      </c>
      <c r="H72" s="15">
        <v>1</v>
      </c>
      <c r="I72" s="15">
        <v>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2</v>
      </c>
    </row>
    <row r="73" spans="1:16" x14ac:dyDescent="0.25">
      <c r="A73" s="178" t="s">
        <v>435</v>
      </c>
      <c r="B73" s="179"/>
      <c r="C73" s="26">
        <v>1</v>
      </c>
      <c r="D73" s="26">
        <v>1</v>
      </c>
      <c r="E73" s="27">
        <v>0</v>
      </c>
      <c r="F73" s="26">
        <v>0</v>
      </c>
      <c r="G73" s="26">
        <v>0</v>
      </c>
      <c r="H73" s="26">
        <v>0</v>
      </c>
      <c r="I73" s="26">
        <v>1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1</v>
      </c>
      <c r="D74" s="15">
        <v>1</v>
      </c>
      <c r="E74" s="30">
        <v>0</v>
      </c>
      <c r="F74" s="15">
        <v>0</v>
      </c>
      <c r="G74" s="15">
        <v>0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0</v>
      </c>
    </row>
    <row r="75" spans="1:16" x14ac:dyDescent="0.25">
      <c r="A75" s="178" t="s">
        <v>438</v>
      </c>
      <c r="B75" s="179"/>
      <c r="C75" s="26">
        <v>23</v>
      </c>
      <c r="D75" s="26">
        <v>29</v>
      </c>
      <c r="E75" s="27">
        <v>-1</v>
      </c>
      <c r="F75" s="26">
        <v>1</v>
      </c>
      <c r="G75" s="26">
        <v>0</v>
      </c>
      <c r="H75" s="26">
        <v>3</v>
      </c>
      <c r="I75" s="26">
        <v>4</v>
      </c>
      <c r="J75" s="26">
        <v>0</v>
      </c>
      <c r="K75" s="26">
        <v>0</v>
      </c>
      <c r="L75" s="26">
        <v>0</v>
      </c>
      <c r="M75" s="26">
        <v>0</v>
      </c>
      <c r="N75" s="26">
        <v>1</v>
      </c>
      <c r="O75" s="26">
        <v>0</v>
      </c>
      <c r="P75" s="28">
        <v>4</v>
      </c>
    </row>
    <row r="76" spans="1:16" x14ac:dyDescent="0.25">
      <c r="A76" s="29" t="s">
        <v>439</v>
      </c>
      <c r="B76" s="29" t="s">
        <v>440</v>
      </c>
      <c r="C76" s="15">
        <v>12</v>
      </c>
      <c r="D76" s="15">
        <v>24</v>
      </c>
      <c r="E76" s="30">
        <v>-1</v>
      </c>
      <c r="F76" s="15">
        <v>0</v>
      </c>
      <c r="G76" s="15">
        <v>0</v>
      </c>
      <c r="H76" s="15">
        <v>1</v>
      </c>
      <c r="I76" s="15">
        <v>3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2</v>
      </c>
    </row>
    <row r="77" spans="1:16" ht="33.75" x14ac:dyDescent="0.25">
      <c r="A77" s="29" t="s">
        <v>441</v>
      </c>
      <c r="B77" s="29" t="s">
        <v>442</v>
      </c>
      <c r="C77" s="15">
        <v>1</v>
      </c>
      <c r="D77" s="15">
        <v>0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6</v>
      </c>
      <c r="D78" s="15">
        <v>3</v>
      </c>
      <c r="E78" s="30">
        <v>1</v>
      </c>
      <c r="F78" s="15">
        <v>1</v>
      </c>
      <c r="G78" s="15">
        <v>0</v>
      </c>
      <c r="H78" s="15">
        <v>2</v>
      </c>
      <c r="I78" s="15">
        <v>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1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4</v>
      </c>
      <c r="D80" s="15">
        <v>2</v>
      </c>
      <c r="E80" s="30">
        <v>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24">
        <v>1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0</v>
      </c>
      <c r="E82" s="30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8" t="s">
        <v>453</v>
      </c>
      <c r="B83" s="179"/>
      <c r="C83" s="26">
        <v>38</v>
      </c>
      <c r="D83" s="26">
        <v>29</v>
      </c>
      <c r="E83" s="27">
        <v>0</v>
      </c>
      <c r="F83" s="26">
        <v>1</v>
      </c>
      <c r="G83" s="26">
        <v>0</v>
      </c>
      <c r="H83" s="26">
        <v>5</v>
      </c>
      <c r="I83" s="26">
        <v>4</v>
      </c>
      <c r="J83" s="26">
        <v>0</v>
      </c>
      <c r="K83" s="26">
        <v>0</v>
      </c>
      <c r="L83" s="26">
        <v>0</v>
      </c>
      <c r="M83" s="26">
        <v>0</v>
      </c>
      <c r="N83" s="26">
        <v>1</v>
      </c>
      <c r="O83" s="26">
        <v>0</v>
      </c>
      <c r="P83" s="28">
        <v>26</v>
      </c>
    </row>
    <row r="84" spans="1:16" x14ac:dyDescent="0.25">
      <c r="A84" s="29" t="s">
        <v>454</v>
      </c>
      <c r="B84" s="29" t="s">
        <v>455</v>
      </c>
      <c r="C84" s="15">
        <v>12</v>
      </c>
      <c r="D84" s="15">
        <v>13</v>
      </c>
      <c r="E84" s="30">
        <v>-1</v>
      </c>
      <c r="F84" s="15">
        <v>0</v>
      </c>
      <c r="G84" s="15">
        <v>0</v>
      </c>
      <c r="H84" s="15">
        <v>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1</v>
      </c>
    </row>
    <row r="85" spans="1:16" x14ac:dyDescent="0.25">
      <c r="A85" s="29" t="s">
        <v>456</v>
      </c>
      <c r="B85" s="29" t="s">
        <v>457</v>
      </c>
      <c r="C85" s="15">
        <v>26</v>
      </c>
      <c r="D85" s="15">
        <v>16</v>
      </c>
      <c r="E85" s="30">
        <v>0</v>
      </c>
      <c r="F85" s="15">
        <v>1</v>
      </c>
      <c r="G85" s="15">
        <v>0</v>
      </c>
      <c r="H85" s="15">
        <v>4</v>
      </c>
      <c r="I85" s="15">
        <v>3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4">
        <v>25</v>
      </c>
    </row>
    <row r="86" spans="1:16" x14ac:dyDescent="0.25">
      <c r="A86" s="178" t="s">
        <v>458</v>
      </c>
      <c r="B86" s="179"/>
      <c r="C86" s="26">
        <v>86</v>
      </c>
      <c r="D86" s="26">
        <v>112</v>
      </c>
      <c r="E86" s="27">
        <v>-1</v>
      </c>
      <c r="F86" s="26">
        <v>1</v>
      </c>
      <c r="G86" s="26">
        <v>1</v>
      </c>
      <c r="H86" s="26">
        <v>20</v>
      </c>
      <c r="I86" s="26">
        <v>25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18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1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1</v>
      </c>
      <c r="D90" s="15">
        <v>0</v>
      </c>
      <c r="E90" s="30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0</v>
      </c>
      <c r="D91" s="15">
        <v>0</v>
      </c>
      <c r="E91" s="30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9</v>
      </c>
      <c r="D92" s="15">
        <v>10</v>
      </c>
      <c r="E92" s="30">
        <v>-1</v>
      </c>
      <c r="F92" s="15">
        <v>0</v>
      </c>
      <c r="G92" s="15">
        <v>0</v>
      </c>
      <c r="H92" s="15">
        <v>1</v>
      </c>
      <c r="I92" s="15">
        <v>2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11</v>
      </c>
      <c r="D93" s="15">
        <v>23</v>
      </c>
      <c r="E93" s="30">
        <v>-1</v>
      </c>
      <c r="F93" s="15">
        <v>0</v>
      </c>
      <c r="G93" s="15">
        <v>0</v>
      </c>
      <c r="H93" s="15">
        <v>6</v>
      </c>
      <c r="I93" s="15">
        <v>7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14</v>
      </c>
    </row>
    <row r="94" spans="1:16" x14ac:dyDescent="0.25">
      <c r="A94" s="29" t="s">
        <v>473</v>
      </c>
      <c r="B94" s="29" t="s">
        <v>474</v>
      </c>
      <c r="C94" s="15">
        <v>3</v>
      </c>
      <c r="D94" s="15">
        <v>1</v>
      </c>
      <c r="E94" s="30">
        <v>2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62</v>
      </c>
      <c r="D95" s="15">
        <v>77</v>
      </c>
      <c r="E95" s="30">
        <v>-1</v>
      </c>
      <c r="F95" s="15">
        <v>0</v>
      </c>
      <c r="G95" s="15">
        <v>0</v>
      </c>
      <c r="H95" s="15">
        <v>12</v>
      </c>
      <c r="I95" s="15">
        <v>14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3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1</v>
      </c>
      <c r="E96" s="30">
        <v>-1</v>
      </c>
      <c r="F96" s="15">
        <v>1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1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8" t="s">
        <v>481</v>
      </c>
      <c r="B98" s="179"/>
      <c r="C98" s="26">
        <v>1597</v>
      </c>
      <c r="D98" s="26">
        <v>1612</v>
      </c>
      <c r="E98" s="27">
        <v>-1</v>
      </c>
      <c r="F98" s="26">
        <v>51</v>
      </c>
      <c r="G98" s="26">
        <v>33</v>
      </c>
      <c r="H98" s="26">
        <v>358</v>
      </c>
      <c r="I98" s="26">
        <v>290</v>
      </c>
      <c r="J98" s="26">
        <v>2</v>
      </c>
      <c r="K98" s="26">
        <v>3</v>
      </c>
      <c r="L98" s="26">
        <v>1</v>
      </c>
      <c r="M98" s="26">
        <v>0</v>
      </c>
      <c r="N98" s="26">
        <v>1</v>
      </c>
      <c r="O98" s="26">
        <v>0</v>
      </c>
      <c r="P98" s="28">
        <v>818</v>
      </c>
    </row>
    <row r="99" spans="1:16" x14ac:dyDescent="0.25">
      <c r="A99" s="29" t="s">
        <v>482</v>
      </c>
      <c r="B99" s="29" t="s">
        <v>483</v>
      </c>
      <c r="C99" s="15">
        <v>282</v>
      </c>
      <c r="D99" s="15">
        <v>398</v>
      </c>
      <c r="E99" s="30">
        <v>-1</v>
      </c>
      <c r="F99" s="15">
        <v>17</v>
      </c>
      <c r="G99" s="15">
        <v>11</v>
      </c>
      <c r="H99" s="15">
        <v>85</v>
      </c>
      <c r="I99" s="15">
        <v>61</v>
      </c>
      <c r="J99" s="15">
        <v>1</v>
      </c>
      <c r="K99" s="15">
        <v>1</v>
      </c>
      <c r="L99" s="15">
        <v>0</v>
      </c>
      <c r="M99" s="15">
        <v>0</v>
      </c>
      <c r="N99" s="15">
        <v>0</v>
      </c>
      <c r="O99" s="15">
        <v>0</v>
      </c>
      <c r="P99" s="24">
        <v>453</v>
      </c>
    </row>
    <row r="100" spans="1:16" x14ac:dyDescent="0.25">
      <c r="A100" s="29" t="s">
        <v>484</v>
      </c>
      <c r="B100" s="29" t="s">
        <v>485</v>
      </c>
      <c r="C100" s="15">
        <v>137</v>
      </c>
      <c r="D100" s="15">
        <v>161</v>
      </c>
      <c r="E100" s="30">
        <v>-1</v>
      </c>
      <c r="F100" s="15">
        <v>2</v>
      </c>
      <c r="G100" s="15">
        <v>0</v>
      </c>
      <c r="H100" s="15">
        <v>64</v>
      </c>
      <c r="I100" s="15">
        <v>50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4">
        <v>34</v>
      </c>
    </row>
    <row r="101" spans="1:16" ht="33.75" x14ac:dyDescent="0.25">
      <c r="A101" s="29" t="s">
        <v>486</v>
      </c>
      <c r="B101" s="29" t="s">
        <v>487</v>
      </c>
      <c r="C101" s="15">
        <v>16</v>
      </c>
      <c r="D101" s="15">
        <v>22</v>
      </c>
      <c r="E101" s="30">
        <v>-1</v>
      </c>
      <c r="F101" s="15">
        <v>0</v>
      </c>
      <c r="G101" s="15">
        <v>0</v>
      </c>
      <c r="H101" s="15">
        <v>9</v>
      </c>
      <c r="I101" s="15">
        <v>19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4">
        <v>17</v>
      </c>
    </row>
    <row r="102" spans="1:16" ht="22.5" x14ac:dyDescent="0.25">
      <c r="A102" s="29" t="s">
        <v>488</v>
      </c>
      <c r="B102" s="29" t="s">
        <v>489</v>
      </c>
      <c r="C102" s="15">
        <v>105</v>
      </c>
      <c r="D102" s="15">
        <v>116</v>
      </c>
      <c r="E102" s="30">
        <v>-1</v>
      </c>
      <c r="F102" s="15">
        <v>7</v>
      </c>
      <c r="G102" s="15">
        <v>5</v>
      </c>
      <c r="H102" s="15">
        <v>47</v>
      </c>
      <c r="I102" s="15">
        <v>32</v>
      </c>
      <c r="J102" s="15">
        <v>1</v>
      </c>
      <c r="K102" s="15">
        <v>2</v>
      </c>
      <c r="L102" s="15">
        <v>0</v>
      </c>
      <c r="M102" s="15">
        <v>0</v>
      </c>
      <c r="N102" s="15">
        <v>0</v>
      </c>
      <c r="O102" s="15">
        <v>0</v>
      </c>
      <c r="P102" s="24">
        <v>39</v>
      </c>
    </row>
    <row r="103" spans="1:16" x14ac:dyDescent="0.25">
      <c r="A103" s="29" t="s">
        <v>490</v>
      </c>
      <c r="B103" s="29" t="s">
        <v>491</v>
      </c>
      <c r="C103" s="15">
        <v>49</v>
      </c>
      <c r="D103" s="15">
        <v>6</v>
      </c>
      <c r="E103" s="30">
        <v>7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15</v>
      </c>
      <c r="D104" s="15">
        <v>12</v>
      </c>
      <c r="E104" s="30">
        <v>0</v>
      </c>
      <c r="F104" s="15">
        <v>1</v>
      </c>
      <c r="G104" s="15">
        <v>1</v>
      </c>
      <c r="H104" s="15">
        <v>6</v>
      </c>
      <c r="I104" s="15">
        <v>6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3</v>
      </c>
    </row>
    <row r="105" spans="1:16" x14ac:dyDescent="0.25">
      <c r="A105" s="29" t="s">
        <v>494</v>
      </c>
      <c r="B105" s="29" t="s">
        <v>495</v>
      </c>
      <c r="C105" s="15">
        <v>21</v>
      </c>
      <c r="D105" s="15">
        <v>17</v>
      </c>
      <c r="E105" s="30">
        <v>0</v>
      </c>
      <c r="F105" s="15">
        <v>0</v>
      </c>
      <c r="G105" s="15">
        <v>0</v>
      </c>
      <c r="H105" s="15">
        <v>1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7</v>
      </c>
    </row>
    <row r="106" spans="1:16" x14ac:dyDescent="0.25">
      <c r="A106" s="29" t="s">
        <v>496</v>
      </c>
      <c r="B106" s="29" t="s">
        <v>497</v>
      </c>
      <c r="C106" s="15">
        <v>601</v>
      </c>
      <c r="D106" s="15">
        <v>487</v>
      </c>
      <c r="E106" s="30">
        <v>0</v>
      </c>
      <c r="F106" s="15">
        <v>8</v>
      </c>
      <c r="G106" s="15">
        <v>8</v>
      </c>
      <c r="H106" s="15">
        <v>69</v>
      </c>
      <c r="I106" s="15">
        <v>60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4">
        <v>145</v>
      </c>
    </row>
    <row r="107" spans="1:16" ht="22.5" x14ac:dyDescent="0.25">
      <c r="A107" s="29" t="s">
        <v>498</v>
      </c>
      <c r="B107" s="29" t="s">
        <v>499</v>
      </c>
      <c r="C107" s="15">
        <v>122</v>
      </c>
      <c r="D107" s="15">
        <v>129</v>
      </c>
      <c r="E107" s="30">
        <v>-1</v>
      </c>
      <c r="F107" s="15">
        <v>4</v>
      </c>
      <c r="G107" s="15">
        <v>1</v>
      </c>
      <c r="H107" s="15">
        <v>29</v>
      </c>
      <c r="I107" s="15">
        <v>17</v>
      </c>
      <c r="J107" s="15">
        <v>0</v>
      </c>
      <c r="K107" s="15">
        <v>0</v>
      </c>
      <c r="L107" s="15">
        <v>1</v>
      </c>
      <c r="M107" s="15">
        <v>0</v>
      </c>
      <c r="N107" s="15">
        <v>0</v>
      </c>
      <c r="O107" s="15">
        <v>0</v>
      </c>
      <c r="P107" s="24">
        <v>31</v>
      </c>
    </row>
    <row r="108" spans="1:16" ht="22.5" x14ac:dyDescent="0.25">
      <c r="A108" s="29" t="s">
        <v>500</v>
      </c>
      <c r="B108" s="29" t="s">
        <v>501</v>
      </c>
      <c r="C108" s="15">
        <v>4</v>
      </c>
      <c r="D108" s="15">
        <v>3</v>
      </c>
      <c r="E108" s="30">
        <v>0</v>
      </c>
      <c r="F108" s="15">
        <v>0</v>
      </c>
      <c r="G108" s="15">
        <v>1</v>
      </c>
      <c r="H108" s="15">
        <v>2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6</v>
      </c>
    </row>
    <row r="109" spans="1:16" x14ac:dyDescent="0.25">
      <c r="A109" s="29" t="s">
        <v>502</v>
      </c>
      <c r="B109" s="29" t="s">
        <v>503</v>
      </c>
      <c r="C109" s="15">
        <v>4</v>
      </c>
      <c r="D109" s="15">
        <v>4</v>
      </c>
      <c r="E109" s="30">
        <v>0</v>
      </c>
      <c r="F109" s="15">
        <v>0</v>
      </c>
      <c r="G109" s="15">
        <v>0</v>
      </c>
      <c r="H109" s="15">
        <v>2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1</v>
      </c>
    </row>
    <row r="110" spans="1:16" x14ac:dyDescent="0.25">
      <c r="A110" s="29" t="s">
        <v>504</v>
      </c>
      <c r="B110" s="29" t="s">
        <v>505</v>
      </c>
      <c r="C110" s="15">
        <v>3</v>
      </c>
      <c r="D110" s="15">
        <v>2</v>
      </c>
      <c r="E110" s="30">
        <v>0</v>
      </c>
      <c r="F110" s="15">
        <v>0</v>
      </c>
      <c r="G110" s="15">
        <v>0</v>
      </c>
      <c r="H110" s="15">
        <v>2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1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217</v>
      </c>
      <c r="D112" s="15">
        <v>233</v>
      </c>
      <c r="E112" s="30">
        <v>-1</v>
      </c>
      <c r="F112" s="15">
        <v>12</v>
      </c>
      <c r="G112" s="15">
        <v>6</v>
      </c>
      <c r="H112" s="15">
        <v>33</v>
      </c>
      <c r="I112" s="15">
        <v>28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73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2</v>
      </c>
      <c r="D115" s="15">
        <v>1</v>
      </c>
      <c r="E115" s="30">
        <v>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2</v>
      </c>
      <c r="D116" s="15">
        <v>4</v>
      </c>
      <c r="E116" s="30">
        <v>-1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2</v>
      </c>
      <c r="D117" s="15">
        <v>0</v>
      </c>
      <c r="E117" s="30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1</v>
      </c>
      <c r="D118" s="15">
        <v>1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1</v>
      </c>
      <c r="D119" s="15">
        <v>1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5</v>
      </c>
      <c r="D121" s="15">
        <v>3</v>
      </c>
      <c r="E121" s="30">
        <v>0</v>
      </c>
      <c r="F121" s="15">
        <v>0</v>
      </c>
      <c r="G121" s="15">
        <v>0</v>
      </c>
      <c r="H121" s="15">
        <v>1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5</v>
      </c>
      <c r="D122" s="15">
        <v>8</v>
      </c>
      <c r="E122" s="30">
        <v>-1</v>
      </c>
      <c r="F122" s="15">
        <v>0</v>
      </c>
      <c r="G122" s="15">
        <v>0</v>
      </c>
      <c r="H122" s="15">
        <v>6</v>
      </c>
      <c r="I122" s="15">
        <v>10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5</v>
      </c>
    </row>
    <row r="123" spans="1:16" x14ac:dyDescent="0.25">
      <c r="A123" s="29" t="s">
        <v>530</v>
      </c>
      <c r="B123" s="29" t="s">
        <v>531</v>
      </c>
      <c r="C123" s="15">
        <v>1</v>
      </c>
      <c r="D123" s="15">
        <v>0</v>
      </c>
      <c r="E123" s="30">
        <v>0</v>
      </c>
      <c r="F123" s="15">
        <v>0</v>
      </c>
      <c r="G123" s="15">
        <v>0</v>
      </c>
      <c r="H123" s="15">
        <v>1</v>
      </c>
      <c r="I123" s="15">
        <v>2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29" t="s">
        <v>532</v>
      </c>
      <c r="B124" s="29" t="s">
        <v>533</v>
      </c>
      <c r="C124" s="15">
        <v>0</v>
      </c>
      <c r="D124" s="15">
        <v>0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2</v>
      </c>
      <c r="D127" s="15">
        <v>4</v>
      </c>
      <c r="E127" s="30">
        <v>-1</v>
      </c>
      <c r="F127" s="15">
        <v>0</v>
      </c>
      <c r="G127" s="15">
        <v>0</v>
      </c>
      <c r="H127" s="15">
        <v>1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1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0</v>
      </c>
      <c r="E129" s="30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1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8" t="s">
        <v>548</v>
      </c>
      <c r="B132" s="179"/>
      <c r="C132" s="26">
        <v>2</v>
      </c>
      <c r="D132" s="26">
        <v>4</v>
      </c>
      <c r="E132" s="27">
        <v>-1</v>
      </c>
      <c r="F132" s="26">
        <v>0</v>
      </c>
      <c r="G132" s="26">
        <v>0</v>
      </c>
      <c r="H132" s="26">
        <v>1</v>
      </c>
      <c r="I132" s="26">
        <v>3</v>
      </c>
      <c r="J132" s="26">
        <v>0</v>
      </c>
      <c r="K132" s="26">
        <v>0</v>
      </c>
      <c r="L132" s="26">
        <v>0</v>
      </c>
      <c r="M132" s="26">
        <v>0</v>
      </c>
      <c r="N132" s="26">
        <v>1</v>
      </c>
      <c r="O132" s="26">
        <v>0</v>
      </c>
      <c r="P132" s="28">
        <v>3</v>
      </c>
    </row>
    <row r="133" spans="1:16" x14ac:dyDescent="0.25">
      <c r="A133" s="29" t="s">
        <v>549</v>
      </c>
      <c r="B133" s="29" t="s">
        <v>550</v>
      </c>
      <c r="C133" s="15">
        <v>0</v>
      </c>
      <c r="D133" s="15">
        <v>0</v>
      </c>
      <c r="E133" s="30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1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2</v>
      </c>
      <c r="D135" s="15">
        <v>4</v>
      </c>
      <c r="E135" s="30">
        <v>-1</v>
      </c>
      <c r="F135" s="15">
        <v>0</v>
      </c>
      <c r="G135" s="15">
        <v>0</v>
      </c>
      <c r="H135" s="15">
        <v>0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2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1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8" t="s">
        <v>559</v>
      </c>
      <c r="B138" s="179"/>
      <c r="C138" s="26">
        <v>1</v>
      </c>
      <c r="D138" s="26">
        <v>1</v>
      </c>
      <c r="E138" s="27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0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1</v>
      </c>
      <c r="D143" s="15">
        <v>1</v>
      </c>
      <c r="E143" s="30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0</v>
      </c>
    </row>
    <row r="144" spans="1:16" ht="33.75" x14ac:dyDescent="0.25">
      <c r="A144" s="29" t="s">
        <v>570</v>
      </c>
      <c r="B144" s="29" t="s">
        <v>571</v>
      </c>
      <c r="C144" s="15">
        <v>0</v>
      </c>
      <c r="D144" s="15">
        <v>0</v>
      </c>
      <c r="E144" s="30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8" t="s">
        <v>572</v>
      </c>
      <c r="B145" s="179"/>
      <c r="C145" s="26">
        <v>1</v>
      </c>
      <c r="D145" s="26">
        <v>0</v>
      </c>
      <c r="E145" s="27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1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0</v>
      </c>
      <c r="E147" s="30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8" t="s">
        <v>577</v>
      </c>
      <c r="B148" s="179"/>
      <c r="C148" s="26">
        <v>24</v>
      </c>
      <c r="D148" s="26">
        <v>21</v>
      </c>
      <c r="E148" s="27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14</v>
      </c>
      <c r="O148" s="26">
        <v>0</v>
      </c>
      <c r="P148" s="28">
        <v>4</v>
      </c>
    </row>
    <row r="149" spans="1:16" ht="22.5" x14ac:dyDescent="0.25">
      <c r="A149" s="29" t="s">
        <v>578</v>
      </c>
      <c r="B149" s="29" t="s">
        <v>579</v>
      </c>
      <c r="C149" s="15">
        <v>0</v>
      </c>
      <c r="D149" s="15">
        <v>0</v>
      </c>
      <c r="E149" s="30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3</v>
      </c>
      <c r="O149" s="15">
        <v>0</v>
      </c>
      <c r="P149" s="24">
        <v>1</v>
      </c>
    </row>
    <row r="150" spans="1:16" ht="22.5" x14ac:dyDescent="0.25">
      <c r="A150" s="29" t="s">
        <v>580</v>
      </c>
      <c r="B150" s="29" t="s">
        <v>581</v>
      </c>
      <c r="C150" s="15">
        <v>0</v>
      </c>
      <c r="D150" s="15">
        <v>1</v>
      </c>
      <c r="E150" s="30">
        <v>-1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1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0</v>
      </c>
      <c r="D152" s="15">
        <v>7</v>
      </c>
      <c r="E152" s="30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3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0</v>
      </c>
      <c r="E154" s="30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5</v>
      </c>
      <c r="D155" s="15">
        <v>4</v>
      </c>
      <c r="E155" s="30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8</v>
      </c>
      <c r="O155" s="15">
        <v>0</v>
      </c>
      <c r="P155" s="24">
        <v>0</v>
      </c>
    </row>
    <row r="156" spans="1:16" ht="22.5" x14ac:dyDescent="0.25">
      <c r="A156" s="29" t="s">
        <v>592</v>
      </c>
      <c r="B156" s="29" t="s">
        <v>593</v>
      </c>
      <c r="C156" s="15">
        <v>16</v>
      </c>
      <c r="D156" s="15">
        <v>9</v>
      </c>
      <c r="E156" s="30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2</v>
      </c>
      <c r="O156" s="15">
        <v>0</v>
      </c>
      <c r="P156" s="24">
        <v>2</v>
      </c>
    </row>
    <row r="157" spans="1:16" x14ac:dyDescent="0.25">
      <c r="A157" s="178" t="s">
        <v>594</v>
      </c>
      <c r="B157" s="179"/>
      <c r="C157" s="26">
        <v>1</v>
      </c>
      <c r="D157" s="26">
        <v>4</v>
      </c>
      <c r="E157" s="27">
        <v>-1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8">
        <v>2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1</v>
      </c>
    </row>
    <row r="162" spans="1:16" ht="22.5" x14ac:dyDescent="0.25">
      <c r="A162" s="29" t="s">
        <v>603</v>
      </c>
      <c r="B162" s="29" t="s">
        <v>604</v>
      </c>
      <c r="C162" s="15">
        <v>0</v>
      </c>
      <c r="D162" s="15">
        <v>0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1</v>
      </c>
      <c r="D163" s="15">
        <v>2</v>
      </c>
      <c r="E163" s="30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0</v>
      </c>
      <c r="D164" s="15">
        <v>0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0</v>
      </c>
      <c r="D165" s="15">
        <v>0</v>
      </c>
      <c r="E165" s="30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0</v>
      </c>
      <c r="D166" s="15">
        <v>2</v>
      </c>
      <c r="E166" s="30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8" t="s">
        <v>613</v>
      </c>
      <c r="B167" s="179"/>
      <c r="C167" s="26">
        <v>162</v>
      </c>
      <c r="D167" s="26">
        <v>180</v>
      </c>
      <c r="E167" s="27">
        <v>-1</v>
      </c>
      <c r="F167" s="26">
        <v>4</v>
      </c>
      <c r="G167" s="26">
        <v>4</v>
      </c>
      <c r="H167" s="26">
        <v>59</v>
      </c>
      <c r="I167" s="26">
        <v>33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8">
        <v>40</v>
      </c>
    </row>
    <row r="168" spans="1:16" ht="22.5" x14ac:dyDescent="0.25">
      <c r="A168" s="29" t="s">
        <v>614</v>
      </c>
      <c r="B168" s="29" t="s">
        <v>615</v>
      </c>
      <c r="C168" s="15">
        <v>3</v>
      </c>
      <c r="D168" s="15">
        <v>1</v>
      </c>
      <c r="E168" s="30">
        <v>2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5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2</v>
      </c>
      <c r="E172" s="30">
        <v>-1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75</v>
      </c>
      <c r="D174" s="15">
        <v>62</v>
      </c>
      <c r="E174" s="30">
        <v>0</v>
      </c>
      <c r="F174" s="15">
        <v>1</v>
      </c>
      <c r="G174" s="15">
        <v>1</v>
      </c>
      <c r="H174" s="15">
        <v>23</v>
      </c>
      <c r="I174" s="15">
        <v>16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4">
        <v>15</v>
      </c>
    </row>
    <row r="175" spans="1:16" ht="22.5" x14ac:dyDescent="0.25">
      <c r="A175" s="29" t="s">
        <v>628</v>
      </c>
      <c r="B175" s="29" t="s">
        <v>629</v>
      </c>
      <c r="C175" s="15">
        <v>78</v>
      </c>
      <c r="D175" s="15">
        <v>113</v>
      </c>
      <c r="E175" s="30">
        <v>-1</v>
      </c>
      <c r="F175" s="15">
        <v>3</v>
      </c>
      <c r="G175" s="15">
        <v>3</v>
      </c>
      <c r="H175" s="15">
        <v>33</v>
      </c>
      <c r="I175" s="15">
        <v>15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4">
        <v>19</v>
      </c>
    </row>
    <row r="176" spans="1:16" x14ac:dyDescent="0.25">
      <c r="A176" s="29" t="s">
        <v>630</v>
      </c>
      <c r="B176" s="29" t="s">
        <v>631</v>
      </c>
      <c r="C176" s="15">
        <v>2</v>
      </c>
      <c r="D176" s="15">
        <v>0</v>
      </c>
      <c r="E176" s="30">
        <v>0</v>
      </c>
      <c r="F176" s="15">
        <v>0</v>
      </c>
      <c r="G176" s="15">
        <v>0</v>
      </c>
      <c r="H176" s="15">
        <v>1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29" t="s">
        <v>632</v>
      </c>
      <c r="B177" s="29" t="s">
        <v>633</v>
      </c>
      <c r="C177" s="15">
        <v>4</v>
      </c>
      <c r="D177" s="15">
        <v>2</v>
      </c>
      <c r="E177" s="30">
        <v>1</v>
      </c>
      <c r="F177" s="15">
        <v>0</v>
      </c>
      <c r="G177" s="15">
        <v>0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1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8" t="s">
        <v>636</v>
      </c>
      <c r="B179" s="179"/>
      <c r="C179" s="26">
        <v>189</v>
      </c>
      <c r="D179" s="26">
        <v>143</v>
      </c>
      <c r="E179" s="27">
        <v>0</v>
      </c>
      <c r="F179" s="26">
        <v>495</v>
      </c>
      <c r="G179" s="26">
        <v>330</v>
      </c>
      <c r="H179" s="26">
        <v>25</v>
      </c>
      <c r="I179" s="26">
        <v>22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424</v>
      </c>
    </row>
    <row r="180" spans="1:16" ht="22.5" x14ac:dyDescent="0.25">
      <c r="A180" s="29" t="s">
        <v>637</v>
      </c>
      <c r="B180" s="29" t="s">
        <v>638</v>
      </c>
      <c r="C180" s="15">
        <v>3</v>
      </c>
      <c r="D180" s="15">
        <v>0</v>
      </c>
      <c r="E180" s="30">
        <v>0</v>
      </c>
      <c r="F180" s="15">
        <v>5</v>
      </c>
      <c r="G180" s="15">
        <v>2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10</v>
      </c>
    </row>
    <row r="181" spans="1:16" ht="22.5" x14ac:dyDescent="0.25">
      <c r="A181" s="29" t="s">
        <v>639</v>
      </c>
      <c r="B181" s="29" t="s">
        <v>640</v>
      </c>
      <c r="C181" s="15">
        <v>101</v>
      </c>
      <c r="D181" s="15">
        <v>79</v>
      </c>
      <c r="E181" s="30">
        <v>0</v>
      </c>
      <c r="F181" s="15">
        <v>293</v>
      </c>
      <c r="G181" s="15">
        <v>212</v>
      </c>
      <c r="H181" s="15">
        <v>12</v>
      </c>
      <c r="I181" s="15">
        <v>9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256</v>
      </c>
    </row>
    <row r="182" spans="1:16" x14ac:dyDescent="0.25">
      <c r="A182" s="29" t="s">
        <v>641</v>
      </c>
      <c r="B182" s="29" t="s">
        <v>642</v>
      </c>
      <c r="C182" s="15">
        <v>12</v>
      </c>
      <c r="D182" s="15">
        <v>7</v>
      </c>
      <c r="E182" s="30">
        <v>0</v>
      </c>
      <c r="F182" s="15">
        <v>7</v>
      </c>
      <c r="G182" s="15">
        <v>4</v>
      </c>
      <c r="H182" s="15">
        <v>2</v>
      </c>
      <c r="I182" s="15">
        <v>3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8</v>
      </c>
    </row>
    <row r="183" spans="1:16" ht="22.5" x14ac:dyDescent="0.25">
      <c r="A183" s="29" t="s">
        <v>643</v>
      </c>
      <c r="B183" s="29" t="s">
        <v>644</v>
      </c>
      <c r="C183" s="15">
        <v>0</v>
      </c>
      <c r="D183" s="15">
        <v>0</v>
      </c>
      <c r="E183" s="30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5</v>
      </c>
      <c r="D184" s="15">
        <v>2</v>
      </c>
      <c r="E184" s="30">
        <v>1</v>
      </c>
      <c r="F184" s="15">
        <v>20</v>
      </c>
      <c r="G184" s="15">
        <v>19</v>
      </c>
      <c r="H184" s="15">
        <v>0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22</v>
      </c>
    </row>
    <row r="185" spans="1:16" ht="22.5" x14ac:dyDescent="0.25">
      <c r="A185" s="29" t="s">
        <v>647</v>
      </c>
      <c r="B185" s="29" t="s">
        <v>648</v>
      </c>
      <c r="C185" s="15">
        <v>60</v>
      </c>
      <c r="D185" s="15">
        <v>46</v>
      </c>
      <c r="E185" s="30">
        <v>0</v>
      </c>
      <c r="F185" s="15">
        <v>165</v>
      </c>
      <c r="G185" s="15">
        <v>92</v>
      </c>
      <c r="H185" s="15">
        <v>9</v>
      </c>
      <c r="I185" s="15">
        <v>8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127</v>
      </c>
    </row>
    <row r="186" spans="1:16" ht="22.5" x14ac:dyDescent="0.25">
      <c r="A186" s="29" t="s">
        <v>649</v>
      </c>
      <c r="B186" s="29" t="s">
        <v>650</v>
      </c>
      <c r="C186" s="15">
        <v>8</v>
      </c>
      <c r="D186" s="15">
        <v>9</v>
      </c>
      <c r="E186" s="30">
        <v>-1</v>
      </c>
      <c r="F186" s="15">
        <v>5</v>
      </c>
      <c r="G186" s="15">
        <v>1</v>
      </c>
      <c r="H186" s="15">
        <v>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1</v>
      </c>
    </row>
    <row r="187" spans="1:16" x14ac:dyDescent="0.25">
      <c r="A187" s="178" t="s">
        <v>651</v>
      </c>
      <c r="B187" s="179"/>
      <c r="C187" s="26">
        <v>99</v>
      </c>
      <c r="D187" s="26">
        <v>100</v>
      </c>
      <c r="E187" s="27">
        <v>-1</v>
      </c>
      <c r="F187" s="26">
        <v>7</v>
      </c>
      <c r="G187" s="26">
        <v>7</v>
      </c>
      <c r="H187" s="26">
        <v>12</v>
      </c>
      <c r="I187" s="26">
        <v>10</v>
      </c>
      <c r="J187" s="26">
        <v>0</v>
      </c>
      <c r="K187" s="26">
        <v>0</v>
      </c>
      <c r="L187" s="26">
        <v>0</v>
      </c>
      <c r="M187" s="26">
        <v>0</v>
      </c>
      <c r="N187" s="26">
        <v>1</v>
      </c>
      <c r="O187" s="26">
        <v>0</v>
      </c>
      <c r="P187" s="28">
        <v>36</v>
      </c>
    </row>
    <row r="188" spans="1:16" x14ac:dyDescent="0.25">
      <c r="A188" s="29" t="s">
        <v>652</v>
      </c>
      <c r="B188" s="29" t="s">
        <v>653</v>
      </c>
      <c r="C188" s="15">
        <v>2</v>
      </c>
      <c r="D188" s="15">
        <v>2</v>
      </c>
      <c r="E188" s="30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3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1</v>
      </c>
      <c r="E189" s="30">
        <v>-1</v>
      </c>
      <c r="F189" s="15">
        <v>0</v>
      </c>
      <c r="G189" s="15">
        <v>0</v>
      </c>
      <c r="H189" s="15">
        <v>1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29</v>
      </c>
      <c r="D190" s="15">
        <v>26</v>
      </c>
      <c r="E190" s="30">
        <v>0</v>
      </c>
      <c r="F190" s="15">
        <v>2</v>
      </c>
      <c r="G190" s="15">
        <v>3</v>
      </c>
      <c r="H190" s="15">
        <v>4</v>
      </c>
      <c r="I190" s="15">
        <v>8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20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2</v>
      </c>
      <c r="D192" s="15">
        <v>1</v>
      </c>
      <c r="E192" s="30">
        <v>1</v>
      </c>
      <c r="F192" s="15">
        <v>1</v>
      </c>
      <c r="G192" s="15">
        <v>1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3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1</v>
      </c>
    </row>
    <row r="194" spans="1:16" ht="22.5" x14ac:dyDescent="0.25">
      <c r="A194" s="29" t="s">
        <v>664</v>
      </c>
      <c r="B194" s="29" t="s">
        <v>665</v>
      </c>
      <c r="C194" s="15">
        <v>7</v>
      </c>
      <c r="D194" s="15">
        <v>12</v>
      </c>
      <c r="E194" s="30">
        <v>-1</v>
      </c>
      <c r="F194" s="15">
        <v>1</v>
      </c>
      <c r="G194" s="15">
        <v>0</v>
      </c>
      <c r="H194" s="15">
        <v>3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4</v>
      </c>
    </row>
    <row r="195" spans="1:16" x14ac:dyDescent="0.25">
      <c r="A195" s="29" t="s">
        <v>666</v>
      </c>
      <c r="B195" s="29" t="s">
        <v>667</v>
      </c>
      <c r="C195" s="15">
        <v>1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1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0</v>
      </c>
      <c r="D197" s="15">
        <v>0</v>
      </c>
      <c r="E197" s="30">
        <v>0</v>
      </c>
      <c r="F197" s="15">
        <v>0</v>
      </c>
      <c r="G197" s="15">
        <v>1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29" t="s">
        <v>672</v>
      </c>
      <c r="B198" s="29" t="s">
        <v>673</v>
      </c>
      <c r="C198" s="15">
        <v>58</v>
      </c>
      <c r="D198" s="15">
        <v>58</v>
      </c>
      <c r="E198" s="30">
        <v>0</v>
      </c>
      <c r="F198" s="15">
        <v>3</v>
      </c>
      <c r="G198" s="15">
        <v>1</v>
      </c>
      <c r="H198" s="15">
        <v>4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2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0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0</v>
      </c>
      <c r="D200" s="15">
        <v>0</v>
      </c>
      <c r="E200" s="30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1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1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8" t="s">
        <v>680</v>
      </c>
      <c r="B202" s="179"/>
      <c r="C202" s="26">
        <v>77</v>
      </c>
      <c r="D202" s="26">
        <v>23</v>
      </c>
      <c r="E202" s="27">
        <v>2</v>
      </c>
      <c r="F202" s="26">
        <v>30</v>
      </c>
      <c r="G202" s="26">
        <v>18</v>
      </c>
      <c r="H202" s="26">
        <v>7</v>
      </c>
      <c r="I202" s="26">
        <v>4</v>
      </c>
      <c r="J202" s="26">
        <v>0</v>
      </c>
      <c r="K202" s="26">
        <v>0</v>
      </c>
      <c r="L202" s="26">
        <v>0</v>
      </c>
      <c r="M202" s="26">
        <v>0</v>
      </c>
      <c r="N202" s="26">
        <v>1</v>
      </c>
      <c r="O202" s="26">
        <v>0</v>
      </c>
      <c r="P202" s="28">
        <v>38</v>
      </c>
    </row>
    <row r="203" spans="1:16" x14ac:dyDescent="0.25">
      <c r="A203" s="29" t="s">
        <v>681</v>
      </c>
      <c r="B203" s="29" t="s">
        <v>682</v>
      </c>
      <c r="C203" s="15">
        <v>5</v>
      </c>
      <c r="D203" s="15">
        <v>4</v>
      </c>
      <c r="E203" s="30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72</v>
      </c>
      <c r="D207" s="15">
        <v>16</v>
      </c>
      <c r="E207" s="30">
        <v>3</v>
      </c>
      <c r="F207" s="15">
        <v>30</v>
      </c>
      <c r="G207" s="15">
        <v>18</v>
      </c>
      <c r="H207" s="15">
        <v>7</v>
      </c>
      <c r="I207" s="15">
        <v>4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4">
        <v>37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2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0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0</v>
      </c>
      <c r="D215" s="15">
        <v>1</v>
      </c>
      <c r="E215" s="30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1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8" t="s">
        <v>723</v>
      </c>
      <c r="B224" s="179"/>
      <c r="C224" s="26">
        <v>309</v>
      </c>
      <c r="D224" s="26">
        <v>382</v>
      </c>
      <c r="E224" s="27">
        <v>-1</v>
      </c>
      <c r="F224" s="26">
        <v>79</v>
      </c>
      <c r="G224" s="26">
        <v>62</v>
      </c>
      <c r="H224" s="26">
        <v>67</v>
      </c>
      <c r="I224" s="26">
        <v>64</v>
      </c>
      <c r="J224" s="26">
        <v>0</v>
      </c>
      <c r="K224" s="26">
        <v>2</v>
      </c>
      <c r="L224" s="26">
        <v>0</v>
      </c>
      <c r="M224" s="26">
        <v>0</v>
      </c>
      <c r="N224" s="26">
        <v>0</v>
      </c>
      <c r="O224" s="26">
        <v>0</v>
      </c>
      <c r="P224" s="28">
        <v>115</v>
      </c>
    </row>
    <row r="225" spans="1:16" x14ac:dyDescent="0.25">
      <c r="A225" s="29" t="s">
        <v>724</v>
      </c>
      <c r="B225" s="29" t="s">
        <v>725</v>
      </c>
      <c r="C225" s="15">
        <v>4</v>
      </c>
      <c r="D225" s="15">
        <v>2</v>
      </c>
      <c r="E225" s="30">
        <v>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1</v>
      </c>
      <c r="E230" s="30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0</v>
      </c>
      <c r="D231" s="15">
        <v>1</v>
      </c>
      <c r="E231" s="30">
        <v>-1</v>
      </c>
      <c r="F231" s="15">
        <v>0</v>
      </c>
      <c r="G231" s="15">
        <v>0</v>
      </c>
      <c r="H231" s="15">
        <v>0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738</v>
      </c>
      <c r="B232" s="29" t="s">
        <v>739</v>
      </c>
      <c r="C232" s="15">
        <v>18</v>
      </c>
      <c r="D232" s="15">
        <v>15</v>
      </c>
      <c r="E232" s="30">
        <v>0</v>
      </c>
      <c r="F232" s="15">
        <v>2</v>
      </c>
      <c r="G232" s="15">
        <v>0</v>
      </c>
      <c r="H232" s="15">
        <v>3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0</v>
      </c>
    </row>
    <row r="233" spans="1:16" x14ac:dyDescent="0.25">
      <c r="A233" s="29" t="s">
        <v>740</v>
      </c>
      <c r="B233" s="29" t="s">
        <v>741</v>
      </c>
      <c r="C233" s="15">
        <v>23</v>
      </c>
      <c r="D233" s="15">
        <v>22</v>
      </c>
      <c r="E233" s="30">
        <v>0</v>
      </c>
      <c r="F233" s="15">
        <v>8</v>
      </c>
      <c r="G233" s="15">
        <v>5</v>
      </c>
      <c r="H233" s="15">
        <v>5</v>
      </c>
      <c r="I233" s="15">
        <v>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8</v>
      </c>
    </row>
    <row r="234" spans="1:16" x14ac:dyDescent="0.25">
      <c r="A234" s="29" t="s">
        <v>742</v>
      </c>
      <c r="B234" s="29" t="s">
        <v>743</v>
      </c>
      <c r="C234" s="15">
        <v>2</v>
      </c>
      <c r="D234" s="15">
        <v>4</v>
      </c>
      <c r="E234" s="30">
        <v>-1</v>
      </c>
      <c r="F234" s="15">
        <v>0</v>
      </c>
      <c r="G234" s="15">
        <v>0</v>
      </c>
      <c r="H234" s="15">
        <v>2</v>
      </c>
      <c r="I234" s="15">
        <v>3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2</v>
      </c>
    </row>
    <row r="235" spans="1:16" ht="22.5" x14ac:dyDescent="0.25">
      <c r="A235" s="29" t="s">
        <v>744</v>
      </c>
      <c r="B235" s="29" t="s">
        <v>745</v>
      </c>
      <c r="C235" s="15">
        <v>5</v>
      </c>
      <c r="D235" s="15">
        <v>1</v>
      </c>
      <c r="E235" s="30">
        <v>4</v>
      </c>
      <c r="F235" s="15">
        <v>0</v>
      </c>
      <c r="G235" s="15">
        <v>0</v>
      </c>
      <c r="H235" s="15">
        <v>0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0</v>
      </c>
      <c r="D236" s="15">
        <v>0</v>
      </c>
      <c r="E236" s="30">
        <v>0</v>
      </c>
      <c r="F236" s="15">
        <v>0</v>
      </c>
      <c r="G236" s="15">
        <v>0</v>
      </c>
      <c r="H236" s="15">
        <v>0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1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257</v>
      </c>
      <c r="D239" s="15">
        <v>336</v>
      </c>
      <c r="E239" s="30">
        <v>-1</v>
      </c>
      <c r="F239" s="15">
        <v>69</v>
      </c>
      <c r="G239" s="15">
        <v>56</v>
      </c>
      <c r="H239" s="15">
        <v>57</v>
      </c>
      <c r="I239" s="15">
        <v>51</v>
      </c>
      <c r="J239" s="15">
        <v>0</v>
      </c>
      <c r="K239" s="15">
        <v>2</v>
      </c>
      <c r="L239" s="15">
        <v>0</v>
      </c>
      <c r="M239" s="15">
        <v>0</v>
      </c>
      <c r="N239" s="15">
        <v>0</v>
      </c>
      <c r="O239" s="15">
        <v>0</v>
      </c>
      <c r="P239" s="24">
        <v>102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1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1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8" t="s">
        <v>764</v>
      </c>
      <c r="B245" s="179"/>
      <c r="C245" s="26">
        <v>5</v>
      </c>
      <c r="D245" s="26">
        <v>0</v>
      </c>
      <c r="E245" s="27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1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1</v>
      </c>
      <c r="D250" s="15">
        <v>0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2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1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8" t="s">
        <v>817</v>
      </c>
      <c r="B272" s="179"/>
      <c r="C272" s="26">
        <v>242</v>
      </c>
      <c r="D272" s="26">
        <v>163</v>
      </c>
      <c r="E272" s="27">
        <v>0</v>
      </c>
      <c r="F272" s="26">
        <v>19</v>
      </c>
      <c r="G272" s="26">
        <v>19</v>
      </c>
      <c r="H272" s="26">
        <v>127</v>
      </c>
      <c r="I272" s="26">
        <v>100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8">
        <v>102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153</v>
      </c>
      <c r="D274" s="15">
        <v>120</v>
      </c>
      <c r="E274" s="30">
        <v>0</v>
      </c>
      <c r="F274" s="15">
        <v>17</v>
      </c>
      <c r="G274" s="15">
        <v>6</v>
      </c>
      <c r="H274" s="15">
        <v>93</v>
      </c>
      <c r="I274" s="15">
        <v>41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40</v>
      </c>
    </row>
    <row r="275" spans="1:16" ht="33.75" x14ac:dyDescent="0.25">
      <c r="A275" s="29" t="s">
        <v>822</v>
      </c>
      <c r="B275" s="29" t="s">
        <v>823</v>
      </c>
      <c r="C275" s="15">
        <v>65</v>
      </c>
      <c r="D275" s="15">
        <v>23</v>
      </c>
      <c r="E275" s="30">
        <v>1</v>
      </c>
      <c r="F275" s="15">
        <v>2</v>
      </c>
      <c r="G275" s="15">
        <v>13</v>
      </c>
      <c r="H275" s="15">
        <v>31</v>
      </c>
      <c r="I275" s="15">
        <v>56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53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9</v>
      </c>
      <c r="D277" s="15">
        <v>7</v>
      </c>
      <c r="E277" s="30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1</v>
      </c>
    </row>
    <row r="278" spans="1:16" ht="22.5" x14ac:dyDescent="0.25">
      <c r="A278" s="29" t="s">
        <v>828</v>
      </c>
      <c r="B278" s="29" t="s">
        <v>829</v>
      </c>
      <c r="C278" s="15">
        <v>9</v>
      </c>
      <c r="D278" s="15">
        <v>4</v>
      </c>
      <c r="E278" s="30">
        <v>1</v>
      </c>
      <c r="F278" s="15">
        <v>0</v>
      </c>
      <c r="G278" s="15">
        <v>0</v>
      </c>
      <c r="H278" s="15">
        <v>1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1</v>
      </c>
    </row>
    <row r="279" spans="1:16" ht="22.5" x14ac:dyDescent="0.25">
      <c r="A279" s="29" t="s">
        <v>830</v>
      </c>
      <c r="B279" s="29" t="s">
        <v>831</v>
      </c>
      <c r="C279" s="15">
        <v>4</v>
      </c>
      <c r="D279" s="15">
        <v>7</v>
      </c>
      <c r="E279" s="30">
        <v>-1</v>
      </c>
      <c r="F279" s="15">
        <v>0</v>
      </c>
      <c r="G279" s="15">
        <v>0</v>
      </c>
      <c r="H279" s="15">
        <v>1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3</v>
      </c>
    </row>
    <row r="280" spans="1:16" ht="22.5" x14ac:dyDescent="0.25">
      <c r="A280" s="29" t="s">
        <v>832</v>
      </c>
      <c r="B280" s="29" t="s">
        <v>833</v>
      </c>
      <c r="C280" s="15">
        <v>1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1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1</v>
      </c>
      <c r="E289" s="30">
        <v>-1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1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3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1</v>
      </c>
      <c r="I293" s="15">
        <v>1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1</v>
      </c>
      <c r="E295" s="30">
        <v>-1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8" t="s">
        <v>876</v>
      </c>
      <c r="B302" s="179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8" t="s">
        <v>883</v>
      </c>
      <c r="B306" s="179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8" t="s">
        <v>896</v>
      </c>
      <c r="B313" s="179"/>
      <c r="C313" s="26">
        <v>0</v>
      </c>
      <c r="D313" s="26">
        <v>1</v>
      </c>
      <c r="E313" s="27">
        <v>-1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1</v>
      </c>
      <c r="E316" s="30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8" t="s">
        <v>907</v>
      </c>
      <c r="B319" s="179"/>
      <c r="C319" s="26">
        <v>6</v>
      </c>
      <c r="D319" s="26">
        <v>20</v>
      </c>
      <c r="E319" s="27">
        <v>-1</v>
      </c>
      <c r="F319" s="26">
        <v>1</v>
      </c>
      <c r="G319" s="26">
        <v>1</v>
      </c>
      <c r="H319" s="26">
        <v>1</v>
      </c>
      <c r="I319" s="26">
        <v>1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1</v>
      </c>
    </row>
    <row r="320" spans="1:16" x14ac:dyDescent="0.25">
      <c r="A320" s="29" t="s">
        <v>908</v>
      </c>
      <c r="B320" s="29" t="s">
        <v>909</v>
      </c>
      <c r="C320" s="15">
        <v>6</v>
      </c>
      <c r="D320" s="15">
        <v>20</v>
      </c>
      <c r="E320" s="30">
        <v>-1</v>
      </c>
      <c r="F320" s="15">
        <v>1</v>
      </c>
      <c r="G320" s="15">
        <v>1</v>
      </c>
      <c r="H320" s="15">
        <v>1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1</v>
      </c>
    </row>
    <row r="321" spans="1:16" x14ac:dyDescent="0.25">
      <c r="A321" s="178" t="s">
        <v>910</v>
      </c>
      <c r="B321" s="179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8" t="s">
        <v>915</v>
      </c>
      <c r="B324" s="179"/>
      <c r="C324" s="26">
        <v>852</v>
      </c>
      <c r="D324" s="26">
        <v>924</v>
      </c>
      <c r="E324" s="27">
        <v>-1</v>
      </c>
      <c r="F324" s="26">
        <v>0</v>
      </c>
      <c r="G324" s="26">
        <v>0</v>
      </c>
      <c r="H324" s="26">
        <v>62</v>
      </c>
      <c r="I324" s="26">
        <v>0</v>
      </c>
      <c r="J324" s="26">
        <v>4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852</v>
      </c>
      <c r="D325" s="15">
        <v>924</v>
      </c>
      <c r="E325" s="30">
        <v>-1</v>
      </c>
      <c r="F325" s="15">
        <v>0</v>
      </c>
      <c r="G325" s="15">
        <v>0</v>
      </c>
      <c r="H325" s="15">
        <v>62</v>
      </c>
      <c r="I325" s="15">
        <v>0</v>
      </c>
      <c r="J325" s="15">
        <v>4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0</v>
      </c>
    </row>
    <row r="326" spans="1:16" x14ac:dyDescent="0.25">
      <c r="A326" s="178" t="s">
        <v>918</v>
      </c>
      <c r="B326" s="179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1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1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8" t="s">
        <v>941</v>
      </c>
      <c r="B338" s="179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8" t="s">
        <v>944</v>
      </c>
      <c r="B340" s="179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80" t="s">
        <v>947</v>
      </c>
      <c r="B342" s="181"/>
      <c r="C342" s="32">
        <v>5248</v>
      </c>
      <c r="D342" s="32">
        <v>5353</v>
      </c>
      <c r="E342" s="33">
        <v>-1</v>
      </c>
      <c r="F342" s="32">
        <v>986</v>
      </c>
      <c r="G342" s="32">
        <v>692</v>
      </c>
      <c r="H342" s="32">
        <v>1051</v>
      </c>
      <c r="I342" s="32">
        <v>912</v>
      </c>
      <c r="J342" s="32">
        <v>14</v>
      </c>
      <c r="K342" s="32">
        <v>19</v>
      </c>
      <c r="L342" s="32">
        <v>2</v>
      </c>
      <c r="M342" s="32">
        <v>0</v>
      </c>
      <c r="N342" s="32">
        <v>20</v>
      </c>
      <c r="O342" s="32">
        <v>0</v>
      </c>
      <c r="P342" s="32">
        <v>2416</v>
      </c>
    </row>
  </sheetData>
  <sheetProtection algorithmName="SHA-512" hashValue="+vvp3kpeBzasl6zSVU9N7WpN1GrLe33PVISyQKMAhelw24uUS2QuDu99xIIOg/n5ONu3RUZLT86RqDg8uke8nA==" saltValue="Prz1bTZ8N4dniYfRWMMgD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4">
        <v>0</v>
      </c>
    </row>
    <row r="6" spans="1:3" x14ac:dyDescent="0.25">
      <c r="A6" s="173"/>
      <c r="B6" s="14" t="s">
        <v>325</v>
      </c>
      <c r="C6" s="24">
        <v>37</v>
      </c>
    </row>
    <row r="7" spans="1:3" x14ac:dyDescent="0.25">
      <c r="A7" s="173"/>
      <c r="B7" s="14" t="s">
        <v>952</v>
      </c>
      <c r="C7" s="24">
        <v>2</v>
      </c>
    </row>
    <row r="8" spans="1:3" x14ac:dyDescent="0.25">
      <c r="A8" s="173"/>
      <c r="B8" s="14" t="s">
        <v>953</v>
      </c>
      <c r="C8" s="24">
        <v>6</v>
      </c>
    </row>
    <row r="9" spans="1:3" x14ac:dyDescent="0.25">
      <c r="A9" s="173"/>
      <c r="B9" s="14" t="s">
        <v>954</v>
      </c>
      <c r="C9" s="24">
        <v>10</v>
      </c>
    </row>
    <row r="10" spans="1:3" x14ac:dyDescent="0.25">
      <c r="A10" s="173"/>
      <c r="B10" s="14" t="s">
        <v>955</v>
      </c>
      <c r="C10" s="24">
        <v>11</v>
      </c>
    </row>
    <row r="11" spans="1:3" x14ac:dyDescent="0.25">
      <c r="A11" s="173"/>
      <c r="B11" s="14" t="s">
        <v>956</v>
      </c>
      <c r="C11" s="24">
        <v>34</v>
      </c>
    </row>
    <row r="12" spans="1:3" x14ac:dyDescent="0.25">
      <c r="A12" s="173"/>
      <c r="B12" s="14" t="s">
        <v>509</v>
      </c>
      <c r="C12" s="24">
        <v>17</v>
      </c>
    </row>
    <row r="13" spans="1:3" x14ac:dyDescent="0.25">
      <c r="A13" s="173"/>
      <c r="B13" s="14" t="s">
        <v>957</v>
      </c>
      <c r="C13" s="24">
        <v>6</v>
      </c>
    </row>
    <row r="14" spans="1:3" x14ac:dyDescent="0.25">
      <c r="A14" s="173"/>
      <c r="B14" s="14" t="s">
        <v>958</v>
      </c>
      <c r="C14" s="24">
        <v>0</v>
      </c>
    </row>
    <row r="15" spans="1:3" x14ac:dyDescent="0.25">
      <c r="A15" s="173"/>
      <c r="B15" s="14" t="s">
        <v>642</v>
      </c>
      <c r="C15" s="24">
        <v>2</v>
      </c>
    </row>
    <row r="16" spans="1:3" x14ac:dyDescent="0.25">
      <c r="A16" s="173"/>
      <c r="B16" s="14" t="s">
        <v>959</v>
      </c>
      <c r="C16" s="24">
        <v>8</v>
      </c>
    </row>
    <row r="17" spans="1:3" x14ac:dyDescent="0.25">
      <c r="A17" s="173"/>
      <c r="B17" s="14" t="s">
        <v>960</v>
      </c>
      <c r="C17" s="24">
        <v>17</v>
      </c>
    </row>
    <row r="18" spans="1:3" x14ac:dyDescent="0.25">
      <c r="A18" s="173"/>
      <c r="B18" s="14" t="s">
        <v>961</v>
      </c>
      <c r="C18" s="24">
        <v>1</v>
      </c>
    </row>
    <row r="19" spans="1:3" x14ac:dyDescent="0.25">
      <c r="A19" s="174"/>
      <c r="B19" s="14" t="s">
        <v>108</v>
      </c>
      <c r="C19" s="24">
        <v>41</v>
      </c>
    </row>
    <row r="20" spans="1:3" x14ac:dyDescent="0.25">
      <c r="A20" s="172" t="s">
        <v>962</v>
      </c>
      <c r="B20" s="14" t="s">
        <v>963</v>
      </c>
      <c r="C20" s="24">
        <v>13</v>
      </c>
    </row>
    <row r="21" spans="1:3" x14ac:dyDescent="0.25">
      <c r="A21" s="174"/>
      <c r="B21" s="14" t="s">
        <v>964</v>
      </c>
      <c r="C21" s="24">
        <v>2</v>
      </c>
    </row>
    <row r="22" spans="1:3" x14ac:dyDescent="0.25">
      <c r="A22" s="172" t="s">
        <v>965</v>
      </c>
      <c r="B22" s="14" t="s">
        <v>966</v>
      </c>
      <c r="C22" s="34"/>
    </row>
    <row r="23" spans="1:3" x14ac:dyDescent="0.25">
      <c r="A23" s="173"/>
      <c r="B23" s="14" t="s">
        <v>967</v>
      </c>
      <c r="C23" s="34"/>
    </row>
    <row r="24" spans="1:3" x14ac:dyDescent="0.25">
      <c r="A24" s="174"/>
      <c r="B24" s="14" t="s">
        <v>968</v>
      </c>
      <c r="C24" s="34"/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104</v>
      </c>
    </row>
    <row r="29" spans="1:3" x14ac:dyDescent="0.25">
      <c r="A29" s="172" t="s">
        <v>287</v>
      </c>
      <c r="B29" s="14" t="s">
        <v>971</v>
      </c>
      <c r="C29" s="24">
        <v>0</v>
      </c>
    </row>
    <row r="30" spans="1:3" x14ac:dyDescent="0.25">
      <c r="A30" s="173"/>
      <c r="B30" s="14" t="s">
        <v>972</v>
      </c>
      <c r="C30" s="24">
        <v>10</v>
      </c>
    </row>
    <row r="31" spans="1:3" x14ac:dyDescent="0.25">
      <c r="A31" s="173"/>
      <c r="B31" s="14" t="s">
        <v>973</v>
      </c>
      <c r="C31" s="24">
        <v>0</v>
      </c>
    </row>
    <row r="32" spans="1:3" x14ac:dyDescent="0.25">
      <c r="A32" s="174"/>
      <c r="B32" s="14" t="s">
        <v>974</v>
      </c>
      <c r="C32" s="24">
        <v>1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44</v>
      </c>
    </row>
    <row r="35" spans="1:3" x14ac:dyDescent="0.25">
      <c r="A35" s="13" t="s">
        <v>977</v>
      </c>
      <c r="B35" s="18"/>
      <c r="C35" s="24">
        <v>13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0</v>
      </c>
    </row>
    <row r="38" spans="1:3" x14ac:dyDescent="0.25">
      <c r="A38" s="13" t="s">
        <v>980</v>
      </c>
      <c r="B38" s="18"/>
      <c r="C38" s="24">
        <v>3</v>
      </c>
    </row>
    <row r="39" spans="1:3" x14ac:dyDescent="0.25">
      <c r="A39" s="13" t="s">
        <v>968</v>
      </c>
      <c r="B39" s="18"/>
      <c r="C39" s="24">
        <v>59</v>
      </c>
    </row>
    <row r="40" spans="1:3" x14ac:dyDescent="0.25">
      <c r="A40" s="172" t="s">
        <v>981</v>
      </c>
      <c r="B40" s="14" t="s">
        <v>982</v>
      </c>
      <c r="C40" s="24">
        <v>20</v>
      </c>
    </row>
    <row r="41" spans="1:3" x14ac:dyDescent="0.25">
      <c r="A41" s="173"/>
      <c r="B41" s="14" t="s">
        <v>983</v>
      </c>
      <c r="C41" s="24">
        <v>1</v>
      </c>
    </row>
    <row r="42" spans="1:3" x14ac:dyDescent="0.25">
      <c r="A42" s="173"/>
      <c r="B42" s="14" t="s">
        <v>984</v>
      </c>
      <c r="C42" s="24">
        <v>0</v>
      </c>
    </row>
    <row r="43" spans="1:3" x14ac:dyDescent="0.25">
      <c r="A43" s="173"/>
      <c r="B43" s="14" t="s">
        <v>985</v>
      </c>
      <c r="C43" s="24">
        <v>0</v>
      </c>
    </row>
    <row r="44" spans="1:3" x14ac:dyDescent="0.25">
      <c r="A44" s="174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7</v>
      </c>
    </row>
    <row r="49" spans="1:3" x14ac:dyDescent="0.25">
      <c r="A49" s="172" t="s">
        <v>78</v>
      </c>
      <c r="B49" s="14" t="s">
        <v>988</v>
      </c>
      <c r="C49" s="24">
        <v>24</v>
      </c>
    </row>
    <row r="50" spans="1:3" x14ac:dyDescent="0.25">
      <c r="A50" s="174"/>
      <c r="B50" s="14" t="s">
        <v>989</v>
      </c>
      <c r="C50" s="24">
        <v>69</v>
      </c>
    </row>
    <row r="51" spans="1:3" x14ac:dyDescent="0.25">
      <c r="A51" s="172" t="s">
        <v>990</v>
      </c>
      <c r="B51" s="14" t="s">
        <v>991</v>
      </c>
      <c r="C51" s="24">
        <v>0</v>
      </c>
    </row>
    <row r="52" spans="1:3" x14ac:dyDescent="0.25">
      <c r="A52" s="174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4">
        <v>414</v>
      </c>
    </row>
    <row r="57" spans="1:3" x14ac:dyDescent="0.25">
      <c r="A57" s="173"/>
      <c r="B57" s="14" t="s">
        <v>994</v>
      </c>
      <c r="C57" s="24">
        <v>45</v>
      </c>
    </row>
    <row r="58" spans="1:3" x14ac:dyDescent="0.25">
      <c r="A58" s="173"/>
      <c r="B58" s="14" t="s">
        <v>995</v>
      </c>
      <c r="C58" s="24">
        <v>140</v>
      </c>
    </row>
    <row r="59" spans="1:3" x14ac:dyDescent="0.25">
      <c r="A59" s="173"/>
      <c r="B59" s="14" t="s">
        <v>996</v>
      </c>
      <c r="C59" s="24">
        <v>65</v>
      </c>
    </row>
    <row r="60" spans="1:3" x14ac:dyDescent="0.25">
      <c r="A60" s="174"/>
      <c r="B60" s="14" t="s">
        <v>997</v>
      </c>
      <c r="C60" s="24">
        <v>21</v>
      </c>
    </row>
    <row r="61" spans="1:3" x14ac:dyDescent="0.25">
      <c r="A61" s="172" t="s">
        <v>998</v>
      </c>
      <c r="B61" s="14" t="s">
        <v>999</v>
      </c>
      <c r="C61" s="24">
        <v>176</v>
      </c>
    </row>
    <row r="62" spans="1:3" x14ac:dyDescent="0.25">
      <c r="A62" s="173"/>
      <c r="B62" s="14" t="s">
        <v>1000</v>
      </c>
      <c r="C62" s="24">
        <v>26</v>
      </c>
    </row>
    <row r="63" spans="1:3" x14ac:dyDescent="0.25">
      <c r="A63" s="173"/>
      <c r="B63" s="14" t="s">
        <v>1001</v>
      </c>
      <c r="C63" s="24">
        <v>10</v>
      </c>
    </row>
    <row r="64" spans="1:3" x14ac:dyDescent="0.25">
      <c r="A64" s="173"/>
      <c r="B64" s="14" t="s">
        <v>1002</v>
      </c>
      <c r="C64" s="24">
        <v>114</v>
      </c>
    </row>
    <row r="65" spans="1:3" x14ac:dyDescent="0.25">
      <c r="A65" s="174"/>
      <c r="B65" s="14" t="s">
        <v>997</v>
      </c>
      <c r="C65" s="24">
        <v>71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86</v>
      </c>
    </row>
    <row r="70" spans="1:3" ht="22.5" x14ac:dyDescent="0.25">
      <c r="A70" s="13" t="s">
        <v>1005</v>
      </c>
      <c r="B70" s="18"/>
      <c r="C70" s="24">
        <v>90</v>
      </c>
    </row>
    <row r="71" spans="1:3" ht="22.5" x14ac:dyDescent="0.25">
      <c r="A71" s="13" t="s">
        <v>1006</v>
      </c>
      <c r="B71" s="18"/>
      <c r="C71" s="24">
        <v>34</v>
      </c>
    </row>
    <row r="72" spans="1:3" x14ac:dyDescent="0.25">
      <c r="A72" s="172" t="s">
        <v>1007</v>
      </c>
      <c r="B72" s="14" t="s">
        <v>1008</v>
      </c>
      <c r="C72" s="24">
        <v>0</v>
      </c>
    </row>
    <row r="73" spans="1:3" x14ac:dyDescent="0.25">
      <c r="A73" s="174"/>
      <c r="B73" s="14" t="s">
        <v>1009</v>
      </c>
      <c r="C73" s="24">
        <v>16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4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</v>
      </c>
    </row>
    <row r="78" spans="1:3" x14ac:dyDescent="0.25">
      <c r="A78" s="13" t="s">
        <v>1014</v>
      </c>
      <c r="B78" s="18"/>
      <c r="C78" s="24">
        <v>1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fP9C2ZGtPyZBdYGPlBgUbmCZGybJlo73lXvZlVttfMz7EgcQ6wXuuwcXcH1YUZ/DrOet9o9luYVn42TsBJDqog==" saltValue="ICFgyFKGVUmmyCQZJA0Y1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54</v>
      </c>
    </row>
    <row r="6" spans="1:3" x14ac:dyDescent="0.25">
      <c r="A6" s="185"/>
      <c r="B6" s="40" t="s">
        <v>296</v>
      </c>
      <c r="C6" s="41">
        <v>278</v>
      </c>
    </row>
    <row r="7" spans="1:3" x14ac:dyDescent="0.25">
      <c r="A7" s="185"/>
      <c r="B7" s="40" t="s">
        <v>1020</v>
      </c>
      <c r="C7" s="41">
        <v>40</v>
      </c>
    </row>
    <row r="8" spans="1:3" x14ac:dyDescent="0.25">
      <c r="A8" s="185"/>
      <c r="B8" s="40" t="s">
        <v>1021</v>
      </c>
      <c r="C8" s="41">
        <v>0</v>
      </c>
    </row>
    <row r="9" spans="1:3" x14ac:dyDescent="0.25">
      <c r="A9" s="185"/>
      <c r="B9" s="40" t="s">
        <v>1022</v>
      </c>
      <c r="C9" s="41">
        <v>1</v>
      </c>
    </row>
    <row r="10" spans="1:3" x14ac:dyDescent="0.25">
      <c r="A10" s="185"/>
      <c r="B10" s="40" t="s">
        <v>1023</v>
      </c>
      <c r="C10" s="41">
        <v>0</v>
      </c>
    </row>
    <row r="11" spans="1:3" x14ac:dyDescent="0.25">
      <c r="A11" s="186"/>
      <c r="B11" s="40" t="s">
        <v>1024</v>
      </c>
      <c r="C11" s="41">
        <v>0</v>
      </c>
    </row>
    <row r="12" spans="1:3" x14ac:dyDescent="0.25">
      <c r="A12" s="184" t="s">
        <v>1025</v>
      </c>
      <c r="B12" s="40" t="s">
        <v>62</v>
      </c>
      <c r="C12" s="41">
        <v>45</v>
      </c>
    </row>
    <row r="13" spans="1:3" x14ac:dyDescent="0.25">
      <c r="A13" s="185"/>
      <c r="B13" s="40" t="s">
        <v>1026</v>
      </c>
      <c r="C13" s="41">
        <v>38</v>
      </c>
    </row>
    <row r="14" spans="1:3" x14ac:dyDescent="0.25">
      <c r="A14" s="185"/>
      <c r="B14" s="40" t="s">
        <v>1027</v>
      </c>
      <c r="C14" s="41">
        <v>41</v>
      </c>
    </row>
    <row r="15" spans="1:3" x14ac:dyDescent="0.25">
      <c r="A15" s="186"/>
      <c r="B15" s="40" t="s">
        <v>1028</v>
      </c>
      <c r="C15" s="41">
        <v>13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18</v>
      </c>
    </row>
    <row r="20" spans="1:3" x14ac:dyDescent="0.25">
      <c r="A20" s="39" t="s">
        <v>1031</v>
      </c>
      <c r="B20" s="42"/>
      <c r="C20" s="41">
        <v>25</v>
      </c>
    </row>
    <row r="21" spans="1:3" x14ac:dyDescent="0.25">
      <c r="A21" s="39" t="s">
        <v>1032</v>
      </c>
      <c r="B21" s="42"/>
      <c r="C21" s="41">
        <v>40</v>
      </c>
    </row>
    <row r="22" spans="1:3" x14ac:dyDescent="0.25">
      <c r="A22" s="39" t="s">
        <v>1033</v>
      </c>
      <c r="B22" s="42"/>
      <c r="C22" s="41">
        <v>67</v>
      </c>
    </row>
    <row r="23" spans="1:3" x14ac:dyDescent="0.25">
      <c r="A23" s="39" t="s">
        <v>1034</v>
      </c>
      <c r="B23" s="42"/>
      <c r="C23" s="41">
        <v>121</v>
      </c>
    </row>
    <row r="24" spans="1:3" x14ac:dyDescent="0.25">
      <c r="A24" s="39" t="s">
        <v>1035</v>
      </c>
      <c r="B24" s="42"/>
      <c r="C24" s="41">
        <v>101</v>
      </c>
    </row>
    <row r="25" spans="1:3" x14ac:dyDescent="0.25">
      <c r="A25" s="39" t="s">
        <v>1036</v>
      </c>
      <c r="B25" s="42"/>
      <c r="C25" s="41">
        <v>2</v>
      </c>
    </row>
    <row r="26" spans="1:3" x14ac:dyDescent="0.25">
      <c r="A26" s="39" t="s">
        <v>1037</v>
      </c>
      <c r="B26" s="42"/>
      <c r="C26" s="41">
        <v>3</v>
      </c>
    </row>
    <row r="27" spans="1:3" x14ac:dyDescent="0.25">
      <c r="A27" s="39" t="s">
        <v>1038</v>
      </c>
      <c r="B27" s="42"/>
      <c r="C27" s="41">
        <v>85</v>
      </c>
    </row>
    <row r="28" spans="1:3" x14ac:dyDescent="0.25">
      <c r="A28" s="39" t="s">
        <v>1039</v>
      </c>
      <c r="B28" s="42"/>
      <c r="C28" s="41">
        <v>89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2</v>
      </c>
    </row>
    <row r="33" spans="1:6" x14ac:dyDescent="0.25">
      <c r="A33" s="39" t="s">
        <v>1042</v>
      </c>
      <c r="B33" s="42"/>
      <c r="C33" s="41">
        <v>23</v>
      </c>
    </row>
    <row r="34" spans="1:6" x14ac:dyDescent="0.25">
      <c r="A34" s="39" t="s">
        <v>1043</v>
      </c>
      <c r="B34" s="42"/>
      <c r="C34" s="41">
        <v>84</v>
      </c>
    </row>
    <row r="35" spans="1:6" x14ac:dyDescent="0.25">
      <c r="A35" s="39" t="s">
        <v>1044</v>
      </c>
      <c r="B35" s="42"/>
      <c r="C35" s="41">
        <v>107</v>
      </c>
    </row>
    <row r="36" spans="1:6" x14ac:dyDescent="0.25">
      <c r="A36" s="39" t="s">
        <v>1045</v>
      </c>
      <c r="B36" s="42"/>
      <c r="C36" s="41">
        <v>0</v>
      </c>
    </row>
    <row r="37" spans="1:6" x14ac:dyDescent="0.25">
      <c r="A37" s="39" t="s">
        <v>1046</v>
      </c>
      <c r="B37" s="42"/>
      <c r="C37" s="41">
        <v>72</v>
      </c>
    </row>
    <row r="38" spans="1:6" x14ac:dyDescent="0.25">
      <c r="A38" s="39" t="s">
        <v>1047</v>
      </c>
      <c r="B38" s="42"/>
      <c r="C38" s="41">
        <v>84</v>
      </c>
    </row>
    <row r="39" spans="1:6" x14ac:dyDescent="0.25">
      <c r="A39" s="39" t="s">
        <v>1048</v>
      </c>
      <c r="B39" s="42"/>
      <c r="C39" s="41">
        <v>12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2</v>
      </c>
    </row>
    <row r="44" spans="1:6" x14ac:dyDescent="0.25">
      <c r="A44" s="39" t="s">
        <v>111</v>
      </c>
      <c r="B44" s="42"/>
      <c r="C44" s="41">
        <v>1</v>
      </c>
    </row>
    <row r="45" spans="1:6" x14ac:dyDescent="0.25">
      <c r="A45" s="39" t="s">
        <v>1050</v>
      </c>
      <c r="B45" s="42"/>
      <c r="C45" s="41">
        <v>1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8"/>
      <c r="B49" s="44" t="s">
        <v>1054</v>
      </c>
      <c r="C49" s="45">
        <v>0</v>
      </c>
      <c r="D49" s="45">
        <v>0</v>
      </c>
      <c r="E49" s="45">
        <v>0</v>
      </c>
      <c r="F49" s="41">
        <v>0</v>
      </c>
    </row>
    <row r="50" spans="1:6" x14ac:dyDescent="0.25">
      <c r="A50" s="188"/>
      <c r="B50" s="44" t="s">
        <v>1055</v>
      </c>
      <c r="C50" s="45">
        <v>0</v>
      </c>
      <c r="D50" s="45">
        <v>1</v>
      </c>
      <c r="E50" s="45">
        <v>0</v>
      </c>
      <c r="F50" s="41">
        <v>1</v>
      </c>
    </row>
    <row r="51" spans="1:6" x14ac:dyDescent="0.25">
      <c r="A51" s="188"/>
      <c r="B51" s="44" t="s">
        <v>1056</v>
      </c>
      <c r="C51" s="45">
        <v>0</v>
      </c>
      <c r="D51" s="45">
        <v>0</v>
      </c>
      <c r="E51" s="45">
        <v>0</v>
      </c>
      <c r="F51" s="41">
        <v>0</v>
      </c>
    </row>
    <row r="52" spans="1:6" x14ac:dyDescent="0.25">
      <c r="A52" s="188"/>
      <c r="B52" s="44" t="s">
        <v>325</v>
      </c>
      <c r="C52" s="45">
        <v>67</v>
      </c>
      <c r="D52" s="45">
        <v>5</v>
      </c>
      <c r="E52" s="45">
        <v>6</v>
      </c>
      <c r="F52" s="41">
        <v>13</v>
      </c>
    </row>
    <row r="53" spans="1:6" x14ac:dyDescent="0.25">
      <c r="A53" s="188"/>
      <c r="B53" s="44" t="s">
        <v>1057</v>
      </c>
      <c r="C53" s="45">
        <v>326</v>
      </c>
      <c r="D53" s="45">
        <v>58</v>
      </c>
      <c r="E53" s="45">
        <v>6</v>
      </c>
      <c r="F53" s="41">
        <v>20</v>
      </c>
    </row>
    <row r="54" spans="1:6" x14ac:dyDescent="0.25">
      <c r="A54" s="188"/>
      <c r="B54" s="44" t="s">
        <v>1058</v>
      </c>
      <c r="C54" s="45">
        <v>4</v>
      </c>
      <c r="D54" s="45">
        <v>2</v>
      </c>
      <c r="E54" s="45">
        <v>6</v>
      </c>
      <c r="F54" s="41">
        <v>2</v>
      </c>
    </row>
    <row r="55" spans="1:6" x14ac:dyDescent="0.25">
      <c r="A55" s="188"/>
      <c r="B55" s="44" t="s">
        <v>1059</v>
      </c>
      <c r="C55" s="45">
        <v>0</v>
      </c>
      <c r="D55" s="45">
        <v>0</v>
      </c>
      <c r="E55" s="45">
        <v>0</v>
      </c>
      <c r="F55" s="41">
        <v>0</v>
      </c>
    </row>
    <row r="56" spans="1:6" x14ac:dyDescent="0.25">
      <c r="A56" s="188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8"/>
      <c r="B57" s="44" t="s">
        <v>1061</v>
      </c>
      <c r="C57" s="45">
        <v>34</v>
      </c>
      <c r="D57" s="45">
        <v>6</v>
      </c>
      <c r="E57" s="45">
        <v>8</v>
      </c>
      <c r="F57" s="41">
        <v>1</v>
      </c>
    </row>
    <row r="58" spans="1:6" x14ac:dyDescent="0.25">
      <c r="A58" s="188"/>
      <c r="B58" s="44" t="s">
        <v>1062</v>
      </c>
      <c r="C58" s="45">
        <v>20</v>
      </c>
      <c r="D58" s="45">
        <v>4</v>
      </c>
      <c r="E58" s="45">
        <v>4</v>
      </c>
      <c r="F58" s="41">
        <v>2</v>
      </c>
    </row>
    <row r="59" spans="1:6" x14ac:dyDescent="0.25">
      <c r="A59" s="188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8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8"/>
      <c r="B61" s="44" t="s">
        <v>1064</v>
      </c>
      <c r="C61" s="45">
        <v>5</v>
      </c>
      <c r="D61" s="45">
        <v>1</v>
      </c>
      <c r="E61" s="45">
        <v>0</v>
      </c>
      <c r="F61" s="41">
        <v>0</v>
      </c>
    </row>
    <row r="62" spans="1:6" x14ac:dyDescent="0.25">
      <c r="A62" s="188"/>
      <c r="B62" s="44" t="s">
        <v>1065</v>
      </c>
      <c r="C62" s="45">
        <v>0</v>
      </c>
      <c r="D62" s="45">
        <v>0</v>
      </c>
      <c r="E62" s="45">
        <v>0</v>
      </c>
      <c r="F62" s="41">
        <v>0</v>
      </c>
    </row>
    <row r="63" spans="1:6" x14ac:dyDescent="0.25">
      <c r="A63" s="188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8"/>
      <c r="B64" s="44" t="s">
        <v>1067</v>
      </c>
      <c r="C64" s="45">
        <v>29</v>
      </c>
      <c r="D64" s="45">
        <v>9</v>
      </c>
      <c r="E64" s="45">
        <v>3</v>
      </c>
      <c r="F64" s="41">
        <v>6</v>
      </c>
    </row>
    <row r="65" spans="1:6" x14ac:dyDescent="0.25">
      <c r="A65" s="188"/>
      <c r="B65" s="44" t="s">
        <v>1068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9"/>
      <c r="B66" s="44" t="s">
        <v>1069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2" t="s">
        <v>1070</v>
      </c>
      <c r="B67" s="183"/>
      <c r="C67" s="46">
        <v>485</v>
      </c>
      <c r="D67" s="46">
        <v>86</v>
      </c>
      <c r="E67" s="46">
        <v>33</v>
      </c>
      <c r="F67" s="46">
        <v>45</v>
      </c>
    </row>
    <row r="68" spans="1:6" x14ac:dyDescent="0.25">
      <c r="A68" s="187" t="s">
        <v>965</v>
      </c>
      <c r="B68" s="44" t="s">
        <v>1071</v>
      </c>
      <c r="C68" s="20"/>
      <c r="D68" s="20"/>
      <c r="E68" s="20"/>
      <c r="F68" s="34"/>
    </row>
    <row r="69" spans="1:6" x14ac:dyDescent="0.25">
      <c r="A69" s="188"/>
      <c r="B69" s="44" t="s">
        <v>1072</v>
      </c>
      <c r="C69" s="20"/>
      <c r="D69" s="20"/>
      <c r="E69" s="20"/>
      <c r="F69" s="34"/>
    </row>
    <row r="70" spans="1:6" x14ac:dyDescent="0.25">
      <c r="A70" s="189"/>
      <c r="B70" s="44" t="s">
        <v>108</v>
      </c>
      <c r="C70" s="20"/>
      <c r="D70" s="20"/>
      <c r="E70" s="20"/>
      <c r="F70" s="34"/>
    </row>
    <row r="71" spans="1:6" x14ac:dyDescent="0.25">
      <c r="A71" s="182" t="s">
        <v>1073</v>
      </c>
      <c r="B71" s="183"/>
      <c r="C71" s="47"/>
      <c r="D71" s="47"/>
      <c r="E71" s="47"/>
      <c r="F71" s="47"/>
    </row>
  </sheetData>
  <sheetProtection algorithmName="SHA-512" hashValue="U70mCvCJlpiUaIy49j+DK02Eddz+ZXll+bjDkzt/ggTzwi5IeGJGjXYnaXe3w9KxVQNSgPVDYISr4QQJ3GuB5g==" saltValue="ZZ5y4qCLT84CvainmVCle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4">
        <v>249</v>
      </c>
    </row>
    <row r="6" spans="1:3" x14ac:dyDescent="0.25">
      <c r="A6" s="170"/>
      <c r="B6" s="14" t="s">
        <v>1019</v>
      </c>
      <c r="C6" s="24">
        <v>13</v>
      </c>
    </row>
    <row r="7" spans="1:3" x14ac:dyDescent="0.25">
      <c r="A7" s="170"/>
      <c r="B7" s="14" t="s">
        <v>1078</v>
      </c>
      <c r="C7" s="24">
        <v>784</v>
      </c>
    </row>
    <row r="8" spans="1:3" x14ac:dyDescent="0.25">
      <c r="A8" s="170"/>
      <c r="B8" s="14" t="s">
        <v>1079</v>
      </c>
      <c r="C8" s="24">
        <v>104</v>
      </c>
    </row>
    <row r="9" spans="1:3" x14ac:dyDescent="0.25">
      <c r="A9" s="170"/>
      <c r="B9" s="14" t="s">
        <v>1021</v>
      </c>
      <c r="C9" s="24">
        <v>0</v>
      </c>
    </row>
    <row r="10" spans="1:3" x14ac:dyDescent="0.25">
      <c r="A10" s="170"/>
      <c r="B10" s="14" t="s">
        <v>1022</v>
      </c>
      <c r="C10" s="24">
        <v>2</v>
      </c>
    </row>
    <row r="11" spans="1:3" x14ac:dyDescent="0.25">
      <c r="A11" s="170"/>
      <c r="B11" s="14" t="s">
        <v>1080</v>
      </c>
      <c r="C11" s="24">
        <v>1</v>
      </c>
    </row>
    <row r="12" spans="1:3" x14ac:dyDescent="0.25">
      <c r="A12" s="171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427</v>
      </c>
    </row>
    <row r="17" spans="1:3" x14ac:dyDescent="0.25">
      <c r="A17" s="23" t="s">
        <v>1084</v>
      </c>
      <c r="B17" s="18"/>
      <c r="C17" s="24">
        <v>62</v>
      </c>
    </row>
    <row r="18" spans="1:3" x14ac:dyDescent="0.25">
      <c r="A18" s="23" t="s">
        <v>1085</v>
      </c>
      <c r="B18" s="18"/>
      <c r="C18" s="24">
        <v>172</v>
      </c>
    </row>
    <row r="19" spans="1:3" x14ac:dyDescent="0.25">
      <c r="A19" s="23" t="s">
        <v>1086</v>
      </c>
      <c r="B19" s="18"/>
      <c r="C19" s="24">
        <v>17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0</v>
      </c>
    </row>
    <row r="24" spans="1:3" x14ac:dyDescent="0.25">
      <c r="A24" s="23" t="s">
        <v>1089</v>
      </c>
      <c r="B24" s="18"/>
      <c r="C24" s="24">
        <v>0</v>
      </c>
    </row>
    <row r="25" spans="1:3" x14ac:dyDescent="0.25">
      <c r="A25" s="23" t="s">
        <v>1090</v>
      </c>
      <c r="B25" s="18"/>
      <c r="C25" s="34"/>
    </row>
    <row r="26" spans="1:3" x14ac:dyDescent="0.25">
      <c r="A26" s="23" t="s">
        <v>1091</v>
      </c>
      <c r="B26" s="18"/>
      <c r="C26" s="34"/>
    </row>
    <row r="27" spans="1:3" x14ac:dyDescent="0.25">
      <c r="A27" s="23" t="s">
        <v>1092</v>
      </c>
      <c r="B27" s="18"/>
      <c r="C27" s="34"/>
    </row>
    <row r="28" spans="1:3" x14ac:dyDescent="0.25">
      <c r="A28" s="23" t="s">
        <v>1093</v>
      </c>
      <c r="B28" s="18"/>
      <c r="C28" s="34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8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2</v>
      </c>
    </row>
    <row r="38" spans="1:3" x14ac:dyDescent="0.25">
      <c r="A38" s="23" t="s">
        <v>1098</v>
      </c>
      <c r="B38" s="18"/>
      <c r="C38" s="24">
        <v>71</v>
      </c>
    </row>
    <row r="39" spans="1:3" x14ac:dyDescent="0.25">
      <c r="A39" s="23" t="s">
        <v>1099</v>
      </c>
      <c r="B39" s="18"/>
      <c r="C39" s="24">
        <v>244</v>
      </c>
    </row>
    <row r="40" spans="1:3" x14ac:dyDescent="0.25">
      <c r="A40" s="23" t="s">
        <v>1100</v>
      </c>
      <c r="B40" s="18"/>
      <c r="C40" s="24">
        <v>27</v>
      </c>
    </row>
    <row r="41" spans="1:3" x14ac:dyDescent="0.25">
      <c r="A41" s="23" t="s">
        <v>1101</v>
      </c>
      <c r="B41" s="18"/>
      <c r="C41" s="24">
        <v>180</v>
      </c>
    </row>
    <row r="42" spans="1:3" x14ac:dyDescent="0.25">
      <c r="A42" s="23" t="s">
        <v>1102</v>
      </c>
      <c r="B42" s="18"/>
      <c r="C42" s="24">
        <v>244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0</v>
      </c>
    </row>
    <row r="47" spans="1:3" x14ac:dyDescent="0.25">
      <c r="A47" s="23" t="s">
        <v>1105</v>
      </c>
      <c r="B47" s="18"/>
      <c r="C47" s="24">
        <v>0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4">
        <v>88</v>
      </c>
    </row>
    <row r="52" spans="1:6" x14ac:dyDescent="0.25">
      <c r="A52" s="170"/>
      <c r="B52" s="14" t="s">
        <v>122</v>
      </c>
      <c r="C52" s="24">
        <v>219</v>
      </c>
    </row>
    <row r="53" spans="1:6" x14ac:dyDescent="0.25">
      <c r="A53" s="170"/>
      <c r="B53" s="14" t="s">
        <v>1109</v>
      </c>
      <c r="C53" s="24">
        <v>4</v>
      </c>
    </row>
    <row r="54" spans="1:6" x14ac:dyDescent="0.25">
      <c r="A54" s="171"/>
      <c r="B54" s="14" t="s">
        <v>1110</v>
      </c>
      <c r="C54" s="24">
        <v>2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3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2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9" t="s">
        <v>950</v>
      </c>
      <c r="B63" s="14" t="s">
        <v>1053</v>
      </c>
      <c r="C63" s="15">
        <v>0</v>
      </c>
      <c r="D63" s="15">
        <v>0</v>
      </c>
      <c r="E63" s="15">
        <v>1</v>
      </c>
      <c r="F63" s="24">
        <v>0</v>
      </c>
    </row>
    <row r="64" spans="1:6" x14ac:dyDescent="0.25">
      <c r="A64" s="170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70"/>
      <c r="B65" s="14" t="s">
        <v>1055</v>
      </c>
      <c r="C65" s="15">
        <v>0</v>
      </c>
      <c r="D65" s="15">
        <v>0</v>
      </c>
      <c r="E65" s="15">
        <v>0</v>
      </c>
      <c r="F65" s="24">
        <v>1</v>
      </c>
    </row>
    <row r="66" spans="1:6" x14ac:dyDescent="0.25">
      <c r="A66" s="170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70"/>
      <c r="B67" s="14" t="s">
        <v>325</v>
      </c>
      <c r="C67" s="15">
        <v>57</v>
      </c>
      <c r="D67" s="15">
        <v>9</v>
      </c>
      <c r="E67" s="15">
        <v>13</v>
      </c>
      <c r="F67" s="24">
        <v>38</v>
      </c>
    </row>
    <row r="68" spans="1:6" x14ac:dyDescent="0.25">
      <c r="A68" s="170"/>
      <c r="B68" s="14" t="s">
        <v>1111</v>
      </c>
      <c r="C68" s="15">
        <v>572</v>
      </c>
      <c r="D68" s="15">
        <v>150</v>
      </c>
      <c r="E68" s="15">
        <v>25</v>
      </c>
      <c r="F68" s="24">
        <v>70</v>
      </c>
    </row>
    <row r="69" spans="1:6" x14ac:dyDescent="0.25">
      <c r="A69" s="170"/>
      <c r="B69" s="14" t="s">
        <v>1112</v>
      </c>
      <c r="C69" s="15">
        <v>0</v>
      </c>
      <c r="D69" s="15">
        <v>58</v>
      </c>
      <c r="E69" s="15">
        <v>3</v>
      </c>
      <c r="F69" s="24">
        <v>2</v>
      </c>
    </row>
    <row r="70" spans="1:6" x14ac:dyDescent="0.25">
      <c r="A70" s="170"/>
      <c r="B70" s="14" t="s">
        <v>1059</v>
      </c>
      <c r="C70" s="15">
        <v>0</v>
      </c>
      <c r="D70" s="15">
        <v>0</v>
      </c>
      <c r="E70" s="15">
        <v>0</v>
      </c>
      <c r="F70" s="24">
        <v>0</v>
      </c>
    </row>
    <row r="71" spans="1:6" x14ac:dyDescent="0.25">
      <c r="A71" s="170"/>
      <c r="B71" s="14" t="s">
        <v>1113</v>
      </c>
      <c r="C71" s="15">
        <v>2</v>
      </c>
      <c r="D71" s="15">
        <v>0</v>
      </c>
      <c r="E71" s="15">
        <v>0</v>
      </c>
      <c r="F71" s="24">
        <v>0</v>
      </c>
    </row>
    <row r="72" spans="1:6" x14ac:dyDescent="0.25">
      <c r="A72" s="170"/>
      <c r="B72" s="14" t="s">
        <v>1114</v>
      </c>
      <c r="C72" s="15">
        <v>40</v>
      </c>
      <c r="D72" s="15">
        <v>75</v>
      </c>
      <c r="E72" s="15">
        <v>4</v>
      </c>
      <c r="F72" s="24">
        <v>42</v>
      </c>
    </row>
    <row r="73" spans="1:6" x14ac:dyDescent="0.25">
      <c r="A73" s="170"/>
      <c r="B73" s="14" t="s">
        <v>1115</v>
      </c>
      <c r="C73" s="15">
        <v>11</v>
      </c>
      <c r="D73" s="15">
        <v>26</v>
      </c>
      <c r="E73" s="15">
        <v>4</v>
      </c>
      <c r="F73" s="24">
        <v>16</v>
      </c>
    </row>
    <row r="74" spans="1:6" x14ac:dyDescent="0.25">
      <c r="A74" s="170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70"/>
      <c r="B75" s="14" t="s">
        <v>396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170"/>
      <c r="B76" s="14" t="s">
        <v>1064</v>
      </c>
      <c r="C76" s="15">
        <v>2</v>
      </c>
      <c r="D76" s="15">
        <v>3</v>
      </c>
      <c r="E76" s="15">
        <v>0</v>
      </c>
      <c r="F76" s="24">
        <v>0</v>
      </c>
    </row>
    <row r="77" spans="1:6" x14ac:dyDescent="0.25">
      <c r="A77" s="170"/>
      <c r="B77" s="14" t="s">
        <v>1065</v>
      </c>
      <c r="C77" s="15">
        <v>7</v>
      </c>
      <c r="D77" s="15">
        <v>2</v>
      </c>
      <c r="E77" s="15">
        <v>0</v>
      </c>
      <c r="F77" s="24">
        <v>1</v>
      </c>
    </row>
    <row r="78" spans="1:6" x14ac:dyDescent="0.25">
      <c r="A78" s="170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70"/>
      <c r="B79" s="14" t="s">
        <v>1067</v>
      </c>
      <c r="C79" s="15">
        <v>164</v>
      </c>
      <c r="D79" s="15">
        <v>63</v>
      </c>
      <c r="E79" s="15">
        <v>9</v>
      </c>
      <c r="F79" s="24">
        <v>33</v>
      </c>
    </row>
    <row r="80" spans="1:6" x14ac:dyDescent="0.25">
      <c r="A80" s="170"/>
      <c r="B80" s="14" t="s">
        <v>1068</v>
      </c>
      <c r="C80" s="15">
        <v>5</v>
      </c>
      <c r="D80" s="15">
        <v>3</v>
      </c>
      <c r="E80" s="15">
        <v>0</v>
      </c>
      <c r="F80" s="24">
        <v>0</v>
      </c>
    </row>
    <row r="81" spans="1:6" x14ac:dyDescent="0.25">
      <c r="A81" s="171"/>
      <c r="B81" s="14" t="s">
        <v>1069</v>
      </c>
      <c r="C81" s="15">
        <v>0</v>
      </c>
      <c r="D81" s="15">
        <v>0</v>
      </c>
      <c r="E81" s="15">
        <v>0</v>
      </c>
      <c r="F81" s="24">
        <v>0</v>
      </c>
    </row>
    <row r="82" spans="1:6" x14ac:dyDescent="0.25">
      <c r="A82" s="190" t="s">
        <v>1070</v>
      </c>
      <c r="B82" s="191"/>
      <c r="C82" s="32">
        <v>860</v>
      </c>
      <c r="D82" s="32">
        <v>389</v>
      </c>
      <c r="E82" s="32">
        <v>59</v>
      </c>
      <c r="F82" s="32">
        <v>203</v>
      </c>
    </row>
    <row r="83" spans="1:6" x14ac:dyDescent="0.25">
      <c r="A83" s="169" t="s">
        <v>1116</v>
      </c>
      <c r="B83" s="14" t="s">
        <v>1071</v>
      </c>
      <c r="C83" s="20"/>
      <c r="D83" s="20"/>
      <c r="E83" s="20"/>
      <c r="F83" s="34"/>
    </row>
    <row r="84" spans="1:6" x14ac:dyDescent="0.25">
      <c r="A84" s="170"/>
      <c r="B84" s="14" t="s">
        <v>1072</v>
      </c>
      <c r="C84" s="20"/>
      <c r="D84" s="20"/>
      <c r="E84" s="20"/>
      <c r="F84" s="34"/>
    </row>
    <row r="85" spans="1:6" x14ac:dyDescent="0.25">
      <c r="A85" s="171"/>
      <c r="B85" s="14" t="s">
        <v>108</v>
      </c>
      <c r="C85" s="20"/>
      <c r="D85" s="20"/>
      <c r="E85" s="20"/>
      <c r="F85" s="34"/>
    </row>
    <row r="86" spans="1:6" x14ac:dyDescent="0.25">
      <c r="A86" s="190" t="s">
        <v>1117</v>
      </c>
      <c r="B86" s="191"/>
      <c r="C86" s="47"/>
      <c r="D86" s="47"/>
      <c r="E86" s="47"/>
      <c r="F86" s="47"/>
    </row>
  </sheetData>
  <sheetProtection algorithmName="SHA-512" hashValue="YKIBrWlXVz0XDbktUm6sJtvhkVLP7KFBDCITJngy4zpo4/hAni4x1QHIvB/xmiEBPfweyxE4Ync32GHum2eSjg==" saltValue="btIGF8SVaf89jOMRjjAxB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8</v>
      </c>
    </row>
    <row r="6" spans="1:3" x14ac:dyDescent="0.25">
      <c r="A6" s="13" t="s">
        <v>1121</v>
      </c>
      <c r="B6" s="18"/>
      <c r="C6" s="24">
        <v>2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2</v>
      </c>
    </row>
    <row r="14" spans="1:3" x14ac:dyDescent="0.25">
      <c r="A14" s="13" t="s">
        <v>1121</v>
      </c>
      <c r="B14" s="18"/>
      <c r="C14" s="24">
        <v>9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2</v>
      </c>
    </row>
    <row r="22" spans="1:3" x14ac:dyDescent="0.25">
      <c r="A22" s="13" t="s">
        <v>1128</v>
      </c>
      <c r="B22" s="18"/>
      <c r="C22" s="24">
        <v>2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</v>
      </c>
    </row>
    <row r="29" spans="1:3" x14ac:dyDescent="0.25">
      <c r="A29" s="13" t="s">
        <v>1133</v>
      </c>
      <c r="B29" s="18"/>
      <c r="C29" s="24">
        <v>2</v>
      </c>
    </row>
    <row r="30" spans="1:3" x14ac:dyDescent="0.25">
      <c r="A30" s="13" t="s">
        <v>1134</v>
      </c>
      <c r="B30" s="18"/>
      <c r="C30" s="24">
        <v>8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3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6elHwKU5iU75R6ePqYU4sjGfD0cPo8DoCx+fUoKi6H5TRuE6ZyTihNp++c3Az6YX8Jy9qvbh6+TShQE/IhIPuw==" saltValue="B/eAWd7PsddDq/cZaib4N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8</v>
      </c>
    </row>
    <row r="6" spans="1:3" x14ac:dyDescent="0.25">
      <c r="A6" s="13" t="s">
        <v>1142</v>
      </c>
      <c r="B6" s="18"/>
      <c r="C6" s="24">
        <v>95</v>
      </c>
    </row>
    <row r="7" spans="1:3" x14ac:dyDescent="0.25">
      <c r="A7" s="13" t="s">
        <v>1143</v>
      </c>
      <c r="B7" s="18"/>
      <c r="C7" s="24">
        <v>8</v>
      </c>
    </row>
    <row r="8" spans="1:3" x14ac:dyDescent="0.25">
      <c r="A8" s="13" t="s">
        <v>1144</v>
      </c>
      <c r="B8" s="18"/>
      <c r="C8" s="24">
        <v>4</v>
      </c>
    </row>
    <row r="9" spans="1:3" x14ac:dyDescent="0.25">
      <c r="A9" s="13" t="s">
        <v>1145</v>
      </c>
      <c r="B9" s="18"/>
      <c r="C9" s="24">
        <v>4</v>
      </c>
    </row>
    <row r="10" spans="1:3" x14ac:dyDescent="0.25">
      <c r="A10" s="13" t="s">
        <v>1146</v>
      </c>
      <c r="B10" s="18"/>
      <c r="C10" s="24">
        <v>8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11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7</v>
      </c>
    </row>
    <row r="21" spans="1:3" x14ac:dyDescent="0.25">
      <c r="A21" s="13" t="s">
        <v>1153</v>
      </c>
      <c r="B21" s="18"/>
      <c r="C21" s="24">
        <v>12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1</v>
      </c>
    </row>
    <row r="36" spans="1:3" x14ac:dyDescent="0.25">
      <c r="A36" s="13" t="s">
        <v>1164</v>
      </c>
      <c r="B36" s="18"/>
      <c r="C36" s="24">
        <v>0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1</v>
      </c>
    </row>
    <row r="45" spans="1:3" x14ac:dyDescent="0.25">
      <c r="A45" s="13" t="s">
        <v>1164</v>
      </c>
      <c r="B45" s="18"/>
      <c r="C45" s="24">
        <v>1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1</v>
      </c>
    </row>
    <row r="61" spans="1:3" x14ac:dyDescent="0.25">
      <c r="A61" s="13" t="s">
        <v>1164</v>
      </c>
      <c r="B61" s="18"/>
      <c r="C61" s="24">
        <v>1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+jxQwTYbGOHdo3CNp2IE7fkIo3SSgYgYk3duOv2u2WNchvpAuWg64PN7HHezdeiIicEGaDn0fJ1d4DbzcuQJFg==" saltValue="MRDUASmL7upbDzs/PGTJT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2" t="s">
        <v>636</v>
      </c>
      <c r="B4" s="193"/>
      <c r="C4" s="32">
        <v>189</v>
      </c>
      <c r="D4" s="32">
        <v>143</v>
      </c>
      <c r="E4" s="33">
        <v>0</v>
      </c>
      <c r="F4" s="32">
        <v>495</v>
      </c>
      <c r="G4" s="32">
        <v>330</v>
      </c>
      <c r="H4" s="32">
        <v>25</v>
      </c>
      <c r="I4" s="32">
        <v>22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424</v>
      </c>
    </row>
    <row r="5" spans="1:16" ht="45" x14ac:dyDescent="0.25">
      <c r="A5" s="29" t="s">
        <v>637</v>
      </c>
      <c r="B5" s="29" t="s">
        <v>638</v>
      </c>
      <c r="C5" s="15">
        <v>3</v>
      </c>
      <c r="D5" s="15">
        <v>0</v>
      </c>
      <c r="E5" s="30">
        <v>0</v>
      </c>
      <c r="F5" s="15">
        <v>5</v>
      </c>
      <c r="G5" s="15">
        <v>2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10</v>
      </c>
    </row>
    <row r="6" spans="1:16" ht="33.75" x14ac:dyDescent="0.25">
      <c r="A6" s="29" t="s">
        <v>639</v>
      </c>
      <c r="B6" s="29" t="s">
        <v>640</v>
      </c>
      <c r="C6" s="15">
        <v>101</v>
      </c>
      <c r="D6" s="15">
        <v>79</v>
      </c>
      <c r="E6" s="30">
        <v>0</v>
      </c>
      <c r="F6" s="15">
        <v>293</v>
      </c>
      <c r="G6" s="15">
        <v>212</v>
      </c>
      <c r="H6" s="15">
        <v>12</v>
      </c>
      <c r="I6" s="15">
        <v>9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256</v>
      </c>
    </row>
    <row r="7" spans="1:16" ht="22.5" x14ac:dyDescent="0.25">
      <c r="A7" s="29" t="s">
        <v>641</v>
      </c>
      <c r="B7" s="29" t="s">
        <v>642</v>
      </c>
      <c r="C7" s="15">
        <v>12</v>
      </c>
      <c r="D7" s="15">
        <v>7</v>
      </c>
      <c r="E7" s="30">
        <v>0</v>
      </c>
      <c r="F7" s="15">
        <v>7</v>
      </c>
      <c r="G7" s="15">
        <v>4</v>
      </c>
      <c r="H7" s="15">
        <v>2</v>
      </c>
      <c r="I7" s="15">
        <v>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8</v>
      </c>
    </row>
    <row r="8" spans="1:16" ht="33.75" x14ac:dyDescent="0.25">
      <c r="A8" s="29" t="s">
        <v>643</v>
      </c>
      <c r="B8" s="29" t="s">
        <v>644</v>
      </c>
      <c r="C8" s="15">
        <v>0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5</v>
      </c>
      <c r="D9" s="15">
        <v>2</v>
      </c>
      <c r="E9" s="30">
        <v>1</v>
      </c>
      <c r="F9" s="15">
        <v>20</v>
      </c>
      <c r="G9" s="15">
        <v>19</v>
      </c>
      <c r="H9" s="15">
        <v>0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22</v>
      </c>
    </row>
    <row r="10" spans="1:16" ht="33.75" x14ac:dyDescent="0.25">
      <c r="A10" s="29" t="s">
        <v>647</v>
      </c>
      <c r="B10" s="29" t="s">
        <v>648</v>
      </c>
      <c r="C10" s="15">
        <v>60</v>
      </c>
      <c r="D10" s="15">
        <v>46</v>
      </c>
      <c r="E10" s="30">
        <v>0</v>
      </c>
      <c r="F10" s="15">
        <v>165</v>
      </c>
      <c r="G10" s="15">
        <v>92</v>
      </c>
      <c r="H10" s="15">
        <v>9</v>
      </c>
      <c r="I10" s="15">
        <v>8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127</v>
      </c>
    </row>
    <row r="11" spans="1:16" ht="45" x14ac:dyDescent="0.25">
      <c r="A11" s="29" t="s">
        <v>649</v>
      </c>
      <c r="B11" s="29" t="s">
        <v>650</v>
      </c>
      <c r="C11" s="15">
        <v>8</v>
      </c>
      <c r="D11" s="15">
        <v>9</v>
      </c>
      <c r="E11" s="30">
        <v>-1</v>
      </c>
      <c r="F11" s="15">
        <v>5</v>
      </c>
      <c r="G11" s="15">
        <v>1</v>
      </c>
      <c r="H11" s="15">
        <v>2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1</v>
      </c>
    </row>
  </sheetData>
  <sheetProtection algorithmName="SHA-512" hashValue="KGOTmZ3YaXj2o5odl+45CNuT65pQAikTU4R6WW0OheZ4Q7hnjrvP0xMJhjso58LFF8tE3EnY3vMp0P7yeqCjBw==" saltValue="KJ8f8y9oQv6YLtV76RG05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2021-05-24T10:00:13Z</dcterms:created>
  <dcterms:modified xsi:type="dcterms:W3CDTF">2021-05-25T08:31:30Z</dcterms:modified>
</cp:coreProperties>
</file>