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UA7DbdVDUmrH3nIC2zJiietrSJEK+fngKttDdyJxniJUqc8gNT2LcYv5lstdnpHqiIXVT1EmNJyKwF/oYwfvhQ==" workbookSaltValue="rFIJ1fQdgqUexLaePzji6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InformeDatosGrales!$CE$4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juicios_delitos_leves" localSheetId="11">InformeDatosGrales!$CK$4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InformeDatosGrales!$BX$4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K42" i="12" s="1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G42" i="12"/>
  <c r="L42" i="12"/>
  <c r="I42" i="12"/>
  <c r="H42" i="12"/>
  <c r="F42" i="12"/>
  <c r="E42" i="12"/>
  <c r="D42" i="12"/>
  <c r="J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<sst xmlns="http://schemas.openxmlformats.org/spreadsheetml/2006/main" count="1965" uniqueCount="1113">
  <si>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</si>
  <si>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</si>
  <si>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</si>
  <si>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</si>
  <si>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</si>
  <si>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</si>
  <si>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Araba/Álava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</si>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</sst>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0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7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20" fillId="9" borderId="0" xfId="1" applyNumberFormat="1" applyFont="1" applyFill="1"/>
    <xf numFmtId="165" fontId="17" fillId="9" borderId="0" xfId="1" applyNumberFormat="1" applyFill="1"/>
    <xf numFmtId="165" fontId="18" fillId="0" borderId="24" xfId="2" applyNumberFormat="1" applyBorder="1"/>
    <xf numFmtId="165" fontId="20" fillId="10" borderId="0" xfId="2" applyNumberFormat="1" applyFont="1" applyFill="1"/>
    <xf numFmtId="165" fontId="18" fillId="10" borderId="0" xfId="2" applyNumberFormat="1" applyFill="1"/>
    <xf numFmtId="165" fontId="18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31" fillId="0" borderId="0" xfId="1" applyFont="1" applyAlignment="1">
      <alignment wrapText="1"/>
    </xf>
    <xf numFmtId="3" fontId="31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BE-41B9-A335-DEDA346ED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BE-41B9-A335-DEDA346EDF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1372</c:v>
                </c:pt>
                <c:pt idx="1">
                  <c:v>3668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BE-41B9-A335-DEDA346ED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D3-432B-8101-7C2744004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D3-432B-8101-7C2744004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D3-432B-8101-7C274400426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400</c:v>
                </c:pt>
                <c:pt idx="2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D3-432B-8101-7C274400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3C-4BD0-9C93-E5662B546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3C-4BD0-9C93-E5662B546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3C-4BD0-9C93-E5662B5464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1274</c:v>
                </c:pt>
                <c:pt idx="1">
                  <c:v>740</c:v>
                </c:pt>
                <c:pt idx="2">
                  <c:v>1023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3C-4BD0-9C93-E5662B546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E9-4227-A330-96F6F3261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E9-4227-A330-96F6F32618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114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9-4227-A330-96F6F3261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94-400D-BA65-CBC6AB2AF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94-400D-BA65-CBC6AB2AF1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2782</c:v>
                </c:pt>
                <c:pt idx="1">
                  <c:v>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94-400D-BA65-CBC6AB2AF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225</c:v>
              </c:pt>
              <c:pt idx="1">
                <c:v>932</c:v>
              </c:pt>
              <c:pt idx="2">
                <c:v>12</c:v>
              </c:pt>
              <c:pt idx="3">
                <c:v>1</c:v>
              </c:pt>
              <c:pt idx="4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1-11B8-4B0A-B359-76BCBEF36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830</c:v>
              </c:pt>
              <c:pt idx="1">
                <c:v>710</c:v>
              </c:pt>
              <c:pt idx="2">
                <c:v>30</c:v>
              </c:pt>
              <c:pt idx="3">
                <c:v>15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1BF-493D-B230-7FC95568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44</c:v>
              </c:pt>
              <c:pt idx="2">
                <c:v>3</c:v>
              </c:pt>
              <c:pt idx="3">
                <c:v>2</c:v>
              </c:pt>
              <c:pt idx="4">
                <c:v>27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7824-45FE-B1DA-90BA5FF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77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B35B-4F76-870A-87459FC17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1276</c:v>
              </c:pt>
              <c:pt idx="1">
                <c:v>13</c:v>
              </c:pt>
              <c:pt idx="2">
                <c:v>238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34</c:v>
              </c:pt>
              <c:pt idx="7">
                <c:v>168</c:v>
              </c:pt>
              <c:pt idx="8">
                <c:v>43</c:v>
              </c:pt>
              <c:pt idx="9">
                <c:v>1860</c:v>
              </c:pt>
            </c:numLit>
          </c:val>
          <c:extLst>
            <c:ext xmlns:c16="http://schemas.microsoft.com/office/drawing/2014/chart" uri="{C3380CC4-5D6E-409C-BE32-E72D297353CC}">
              <c16:uniqueId val="{00000001-D43D-4E61-93EF-71B7C0A9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</c:v>
              </c:pt>
              <c:pt idx="1">
                <c:v>183</c:v>
              </c:pt>
              <c:pt idx="2">
                <c:v>217</c:v>
              </c:pt>
              <c:pt idx="3">
                <c:v>244</c:v>
              </c:pt>
              <c:pt idx="4">
                <c:v>120</c:v>
              </c:pt>
              <c:pt idx="5">
                <c:v>120</c:v>
              </c:pt>
              <c:pt idx="6">
                <c:v>241</c:v>
              </c:pt>
              <c:pt idx="7">
                <c:v>74</c:v>
              </c:pt>
              <c:pt idx="8">
                <c:v>35</c:v>
              </c:pt>
              <c:pt idx="9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CAB2-4C53-95A2-252973F02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C7-4893-958C-551E46EF8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C7-4893-958C-551E46EF8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C7-4893-958C-551E46EF88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95</c:v>
                </c:pt>
                <c:pt idx="1">
                  <c:v>111</c:v>
                </c:pt>
                <c:pt idx="2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C7-4893-958C-551E46EF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506</c:v>
              </c:pt>
              <c:pt idx="1">
                <c:v>713</c:v>
              </c:pt>
              <c:pt idx="2">
                <c:v>280</c:v>
              </c:pt>
              <c:pt idx="3">
                <c:v>103</c:v>
              </c:pt>
              <c:pt idx="4">
                <c:v>112</c:v>
              </c:pt>
              <c:pt idx="5">
                <c:v>1612</c:v>
              </c:pt>
              <c:pt idx="6">
                <c:v>177</c:v>
              </c:pt>
              <c:pt idx="7">
                <c:v>143</c:v>
              </c:pt>
              <c:pt idx="8">
                <c:v>382</c:v>
              </c:pt>
              <c:pt idx="9">
                <c:v>163</c:v>
              </c:pt>
              <c:pt idx="10">
                <c:v>924</c:v>
              </c:pt>
              <c:pt idx="11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F043-4132-B477-BE270458D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</c:v>
              </c:pt>
              <c:pt idx="1">
                <c:v>52</c:v>
              </c:pt>
              <c:pt idx="2">
                <c:v>568</c:v>
              </c:pt>
              <c:pt idx="3">
                <c:v>94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5927-4B6E-8AE1-95CB272D9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</c:v>
              </c:pt>
              <c:pt idx="1">
                <c:v>119</c:v>
              </c:pt>
              <c:pt idx="2">
                <c:v>73</c:v>
              </c:pt>
              <c:pt idx="3">
                <c:v>50</c:v>
              </c:pt>
              <c:pt idx="4">
                <c:v>50</c:v>
              </c:pt>
              <c:pt idx="5">
                <c:v>495</c:v>
              </c:pt>
              <c:pt idx="6">
                <c:v>85</c:v>
              </c:pt>
              <c:pt idx="7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4B53-44B2-BD52-745663CFB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133</c:v>
              </c:pt>
              <c:pt idx="1">
                <c:v>105</c:v>
              </c:pt>
              <c:pt idx="2">
                <c:v>368</c:v>
              </c:pt>
              <c:pt idx="3">
                <c:v>76</c:v>
              </c:pt>
              <c:pt idx="4">
                <c:v>112</c:v>
              </c:pt>
              <c:pt idx="5">
                <c:v>62</c:v>
              </c:pt>
              <c:pt idx="6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D9AD-499F-8B30-32EC85E95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176</c:v>
              </c:pt>
              <c:pt idx="1">
                <c:v>61</c:v>
              </c:pt>
              <c:pt idx="2">
                <c:v>311</c:v>
              </c:pt>
              <c:pt idx="3">
                <c:v>60</c:v>
              </c:pt>
              <c:pt idx="4">
                <c:v>107</c:v>
              </c:pt>
              <c:pt idx="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3683-459F-AEBE-9EA2C27C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7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92F-4D60-9D71-CE511D7C4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Falsedades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B5-4C2E-9A7D-303CBBC6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395-4492-9248-47959165A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95-4354-A449-390EB465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238-4346-B73B-6007D0FBB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A8-41CC-8FA3-A90B34F2A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A8-41CC-8FA3-A90B34F2A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788</c:v>
                </c:pt>
                <c:pt idx="1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A8-41CC-8FA3-A90B34F2A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391</c:v>
              </c:pt>
              <c:pt idx="1">
                <c:v>182</c:v>
              </c:pt>
              <c:pt idx="2">
                <c:v>361</c:v>
              </c:pt>
              <c:pt idx="3">
                <c:v>1258</c:v>
              </c:pt>
              <c:pt idx="4">
                <c:v>511</c:v>
              </c:pt>
              <c:pt idx="5">
                <c:v>143</c:v>
              </c:pt>
              <c:pt idx="6">
                <c:v>91</c:v>
              </c:pt>
              <c:pt idx="7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D940-40A0-A989-C33AB1E7C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1A-4DC2-B278-BE348B3A4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1A-4DC2-B278-BE348B3A4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1A-4DC2-B278-BE348B3A46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1A-4DC2-B278-BE348B3A4624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1A-4DC2-B278-BE348B3A4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24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1A-4DC2-B278-BE348B3A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D3-4633-BB37-3E5FCC264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D3-4633-BB37-3E5FCC264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D3-4633-BB37-3E5FCC264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D3-4633-BB37-3E5FCC264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0D3-4633-BB37-3E5FCC26400F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0D3-4633-BB37-3E5FCC26400F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D3-4633-BB37-3E5FCC26400F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D3-4633-BB37-3E5FCC264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23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D3-4633-BB37-3E5FCC264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481</c:v>
              </c:pt>
              <c:pt idx="1">
                <c:v>41</c:v>
              </c:pt>
              <c:pt idx="2">
                <c:v>116</c:v>
              </c:pt>
              <c:pt idx="3">
                <c:v>77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0B1E-4B5A-8558-B9F5D6AD2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</c:v>
              </c:pt>
              <c:pt idx="1">
                <c:v>37</c:v>
              </c:pt>
              <c:pt idx="2">
                <c:v>5</c:v>
              </c:pt>
              <c:pt idx="3">
                <c:v>182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68ED-4D9B-8BB9-BB612437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62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57E9-4656-9313-CCD90ABB3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9EC-46B5-8166-D23533461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210</c:v>
              </c:pt>
              <c:pt idx="1">
                <c:v>25</c:v>
              </c:pt>
              <c:pt idx="2">
                <c:v>72</c:v>
              </c:pt>
              <c:pt idx="3">
                <c:v>53</c:v>
              </c:pt>
              <c:pt idx="4">
                <c:v>3</c:v>
              </c:pt>
              <c:pt idx="5">
                <c:v>5</c:v>
              </c:pt>
              <c:pt idx="6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6E42-457E-BBD9-E599D1EFB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</c:v>
              </c:pt>
              <c:pt idx="1">
                <c:v>6</c:v>
              </c:pt>
              <c:pt idx="2">
                <c:v>17</c:v>
              </c:pt>
              <c:pt idx="3">
                <c:v>19</c:v>
              </c:pt>
              <c:pt idx="4">
                <c:v>8</c:v>
              </c:pt>
              <c:pt idx="5">
                <c:v>9</c:v>
              </c:pt>
              <c:pt idx="6">
                <c:v>5</c:v>
              </c:pt>
              <c:pt idx="7">
                <c:v>5</c:v>
              </c:pt>
              <c:pt idx="8">
                <c:v>19</c:v>
              </c:pt>
              <c:pt idx="9">
                <c:v>4</c:v>
              </c:pt>
              <c:pt idx="10">
                <c:v>40</c:v>
              </c:pt>
              <c:pt idx="1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4F52-4DEE-B0B4-441ECBE22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111</c:v>
              </c:pt>
              <c:pt idx="2">
                <c:v>39</c:v>
              </c:pt>
              <c:pt idx="3">
                <c:v>26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F7A-4F9F-9554-B74BE5B6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F3-4C0E-9153-9791C5C12B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F3-4C0E-9153-9791C5C12B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638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3-4C0E-9153-9791C5C12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AF-4817-B686-A0A17520B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AF-4817-B686-A0A17520B4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17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F-4817-B686-A0A17520B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74-4B63-9893-43F113973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74-4B63-9893-43F113973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74-4B63-9893-43F113973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74-4B63-9893-43F113973F5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62</c:v>
                </c:pt>
                <c:pt idx="2">
                  <c:v>69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74-4B63-9893-43F113973F5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375</c:v>
              </c:pt>
              <c:pt idx="1">
                <c:v>56</c:v>
              </c:pt>
              <c:pt idx="2">
                <c:v>3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F61-4982-A217-D083B3736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</c:v>
              </c:pt>
              <c:pt idx="1">
                <c:v>14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3AB-4A64-925B-62FF64137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20</c:v>
              </c:pt>
              <c:pt idx="2">
                <c:v>35</c:v>
              </c:pt>
              <c:pt idx="3">
                <c:v>48</c:v>
              </c:pt>
              <c:pt idx="4">
                <c:v>117</c:v>
              </c:pt>
              <c:pt idx="5">
                <c:v>125</c:v>
              </c:pt>
              <c:pt idx="6">
                <c:v>3</c:v>
              </c:pt>
              <c:pt idx="7">
                <c:v>2</c:v>
              </c:pt>
              <c:pt idx="8">
                <c:v>81</c:v>
              </c:pt>
              <c:pt idx="9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D5E7-4441-9C15-A7F3483D5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D9-489F-B3D0-6B300C1B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A-4C90-9729-7BD6A532B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DA-4C90-9729-7BD6A532B3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67</c:v>
                </c:pt>
                <c:pt idx="1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DA-4C90-9729-7BD6A532B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E0-42EC-BB6D-8C0865FDD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E0-42EC-BB6D-8C0865FDD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E0-42EC-BB6D-8C0865FDD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E0-42EC-BB6D-8C0865FDDB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0-42EC-BB6D-8C0865FDD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39</c:v>
                </c:pt>
                <c:pt idx="1">
                  <c:v>224</c:v>
                </c:pt>
                <c:pt idx="2">
                  <c:v>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E0-42EC-BB6D-8C0865FDD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698</c:v>
              </c:pt>
              <c:pt idx="1">
                <c:v>71</c:v>
              </c:pt>
              <c:pt idx="2">
                <c:v>5</c:v>
              </c:pt>
              <c:pt idx="3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BAFC-4D54-AFCD-FCEFA435C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168</c:v>
              </c:pt>
              <c:pt idx="1">
                <c:v>96</c:v>
              </c:pt>
              <c:pt idx="2">
                <c:v>1</c:v>
              </c:pt>
              <c:pt idx="3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EF30-4D76-933F-C7DBAACBC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7D-4E8F-BFAC-AD74D0858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7D-4E8F-BFAC-AD74D0858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436</c:v>
                </c:pt>
                <c:pt idx="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7D-4E8F-BFAC-AD74D085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B0-4E27-9DD0-D78473B2F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16F-4E6A-82F7-F65FE2D90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19A-45DD-9A59-65E8D9A1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47C-4ACC-A8A1-37E01D3B1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A08-4ACD-8C31-BCD3DD291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</c:v>
              </c:pt>
              <c:pt idx="1">
                <c:v>7</c:v>
              </c:pt>
              <c:pt idx="2">
                <c:v>2</c:v>
              </c:pt>
              <c:pt idx="3">
                <c:v>46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7C7-4BE2-BFB6-A4C85DF5C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381</c:v>
              </c:pt>
              <c:pt idx="1">
                <c:v>8</c:v>
              </c:pt>
              <c:pt idx="2">
                <c:v>12</c:v>
              </c:pt>
              <c:pt idx="3">
                <c:v>162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172-4E53-A541-836BC3C24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325</c:v>
              </c:pt>
              <c:pt idx="1">
                <c:v>5</c:v>
              </c:pt>
              <c:pt idx="2">
                <c:v>21</c:v>
              </c:pt>
              <c:pt idx="3">
                <c:v>142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A7-4B37-A066-DCAD2F8D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D9-4B34-B21A-D5A0211473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D9-4B34-B21A-D5A0211473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D9-4B34-B21A-D5A021147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2</c:v>
              </c:pt>
              <c:pt idx="2">
                <c:v>1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CF-47F3-A914-C1369A48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</c:v>
              </c:pt>
              <c:pt idx="2">
                <c:v>1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B6-401E-ACCE-3BEC83292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341</c:v>
              </c:pt>
              <c:pt idx="1">
                <c:v>11</c:v>
              </c:pt>
              <c:pt idx="2">
                <c:v>1</c:v>
              </c:pt>
              <c:pt idx="3">
                <c:v>21</c:v>
              </c:pt>
              <c:pt idx="4">
                <c:v>135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1A-4C50-8573-CEEF002C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586-4A38-AD53-C1F88510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A3-48D8-859D-63468A9AA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0448-42EF-B57F-C29896E00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9A58-4961-A6EE-4DD79BEBF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35-488F-8374-C966ED9F5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35-488F-8374-C966ED9F56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53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35-488F-8374-C966ED9F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CF-40BF-A43C-2DBDD7141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CF-40BF-A43C-2DBDD7141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CF-40BF-A43C-2DBDD71411B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F-40BF-A43C-2DBDD71411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62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CF-40BF-A43C-2DBDD7141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48-457F-A17F-D086682B4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48-457F-A17F-D086682B4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431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48-457F-A17F-D086682B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1250B4F-95FA-497C-86BF-D3F510BE8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9D965E4-0A87-4B75-BAE9-CEA0DD705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05177EC-53D5-4201-A6A5-8C65E831B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ACE361-D5F8-4CA7-A8AE-F50C1D37EF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97917EF-1D18-461F-9636-ED92F2A28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DDE1F69-1B89-4347-93A5-97640497B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A920B41-9A56-484E-9AA4-9D87C14C8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41F8DDC-0B65-4AF5-8208-AEA182C25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62F1098-2B1B-43A5-83CB-80E728A2B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C9EE955-7376-4211-8C5F-D3BC8BDFE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700BD921-1255-4D4A-90BD-AA21ED7EC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643B2D-62A3-463D-8814-C3DB2114F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3738E4-14D8-4D06-9D77-A8043A82E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1324566-5FC0-4753-A9B1-C4B2AEC5EB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0DF98B7-DD39-4935-9373-C99BA41448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D06881C-DF80-4925-B6C2-259F885397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BF88B90-911F-4AF0-BC3F-EFE069F7B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8B77BBC-BD18-4FD0-8C24-D382B863C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F7F4A4E-86EE-4F79-8EA0-57399B960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A5F21541-1F9B-4AE8-B838-0CE0A9FBF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9097FFE-4DA3-4160-997C-B2164AF37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47E7F8D-513E-419C-807C-E9EA54D45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5126AA4-CB41-41F5-A886-FC583EF12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AA90813-7187-44B2-967E-9EC3B35BC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C591E23-7EF0-43EC-BE13-1E8A1B189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6AB039A-E3BF-42DF-A16B-4702CFBD9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60DF503-62E3-444D-B627-DBE29C9A5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BB68FE7-99D4-4CC5-AD98-54945D77E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F7F2EB4-658C-49D3-8334-69558DAD4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69E6A08-70AA-45E9-801C-B73470FC1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12EDA44-3295-4D72-9097-B74670876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07681E6-85C1-4BC2-A4D7-28AEA6944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F506E7C-3BF7-4EC8-8B1F-60562C61C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67753E2-7B50-4475-B448-396F74E93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161925</xdr:rowOff>
    </xdr:from>
    <xdr:to>
      <xdr:col>22</xdr:col>
      <xdr:colOff>533400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979FC6B-3C11-43FA-B278-6595977369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6DCE4FF-554A-4903-AC3F-31A8A0E43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B75EB4E-D214-405C-9FFD-7A5A62BD90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B726F43-5893-49DB-B740-27CF72A52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D9D072B-1A4F-4A54-A43B-7C5F86E1D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EF24AD-306D-448A-8596-41201B85D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F2D8958-AE3F-461A-9037-57440B339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5C73E19-8FBD-4A55-96A1-C04A47C83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EA1EEE5-5CAD-420A-A80B-4465C863E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EDA524B-0067-42C1-883A-80B28AFF1B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C240C9E-5A7F-4D60-9EB9-559A30A28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4760E0E-274F-4274-B416-D28E7A157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1EAB744-B34A-46C0-AA99-8E6257BFA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7625C9D-761C-4D33-9FC2-383873D3E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5E52D9E-AAA7-4881-821F-4EEAF5CB7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5B06828-62F0-49C5-9E9F-D070E8C89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7566680-5608-477A-87E2-B866396C8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BC076DD-EA05-445B-9B2A-C7E4C4F17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FEC9C77-BFB8-400E-98A3-747571E326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A2E20AD-4163-4A6D-B351-FB2230D57D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828CD8F0-B382-42F2-A4B5-F8AE7FE49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CFB1D66-444F-464D-9361-FD392045D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3953149-A40E-4D96-9952-5617CA1D0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D9A9BAB-828D-49B3-ACB2-1675F084F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D6923DB-C8A1-4CC9-B0ED-0ABDD08CC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C91A658-3F92-4500-8EB3-0108EB44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BD692FA-28B5-4D06-A8E8-EC4A45FCB1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423EA22-A34D-49EE-B384-FB51EDC97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A6D5439-B446-4839-88B1-BE6E26CF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7409C8A-3565-4D86-9089-B74D3C6C7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B637443-57F6-48DD-A713-B2F8A538AD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8F32C79-56B2-4A4E-8C65-378936B65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9" t="s">
        <v>0</v>
      </c>
      <c r="B1" s="169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y+9KlCnEcfDhD0SGuWIcrFeM9+liQndjmnuCxHJsdN53wPl5DMXH1w9/40iVFj/8mstl1N9TD+hvTcSoEfF6XA==" saltValue="1Jp9908NYLBiexyGZ5Y26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2</v>
      </c>
      <c r="D5" s="13">
        <v>0</v>
      </c>
      <c r="E5" s="25">
        <v>7</v>
      </c>
    </row>
    <row r="6" spans="1:5" x14ac:dyDescent="0.25">
      <c r="A6" s="11" t="s">
        <v>849</v>
      </c>
      <c r="B6" s="18"/>
      <c r="C6" s="13">
        <v>0</v>
      </c>
      <c r="D6" s="13">
        <v>0</v>
      </c>
      <c r="E6" s="25">
        <v>0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4</v>
      </c>
      <c r="D8" s="13">
        <v>0</v>
      </c>
      <c r="E8" s="25">
        <v>1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2</v>
      </c>
      <c r="D10" s="13">
        <v>1</v>
      </c>
      <c r="E10" s="25">
        <v>2</v>
      </c>
    </row>
    <row r="11" spans="1:5" x14ac:dyDescent="0.25">
      <c r="A11" s="184" t="s">
        <v>624</v>
      </c>
      <c r="B11" s="185"/>
      <c r="C11" s="31">
        <v>8</v>
      </c>
      <c r="D11" s="31">
        <v>1</v>
      </c>
      <c r="E11" s="31">
        <v>10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6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4" t="s">
        <v>624</v>
      </c>
      <c r="B17" s="185"/>
      <c r="C17" s="31">
        <v>6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7</v>
      </c>
    </row>
    <row r="21" spans="1:3" x14ac:dyDescent="0.25">
      <c r="A21" s="11" t="s">
        <v>849</v>
      </c>
      <c r="B21" s="18"/>
      <c r="C21" s="25">
        <v>0</v>
      </c>
    </row>
    <row r="22" spans="1:3" x14ac:dyDescent="0.25">
      <c r="A22" s="11" t="s">
        <v>850</v>
      </c>
      <c r="B22" s="18"/>
      <c r="C22" s="25">
        <v>1</v>
      </c>
    </row>
    <row r="23" spans="1:3" x14ac:dyDescent="0.25">
      <c r="A23" s="11" t="s">
        <v>851</v>
      </c>
      <c r="B23" s="18"/>
      <c r="C23" s="25">
        <v>4</v>
      </c>
    </row>
    <row r="24" spans="1:3" x14ac:dyDescent="0.25">
      <c r="A24" s="11" t="s">
        <v>459</v>
      </c>
      <c r="B24" s="18"/>
      <c r="C24" s="25">
        <v>0</v>
      </c>
    </row>
    <row r="25" spans="1:3" x14ac:dyDescent="0.25">
      <c r="A25" s="11" t="s">
        <v>852</v>
      </c>
      <c r="B25" s="18"/>
      <c r="C25" s="25">
        <v>10</v>
      </c>
    </row>
    <row r="26" spans="1:3" x14ac:dyDescent="0.25">
      <c r="A26" s="184" t="s">
        <v>624</v>
      </c>
      <c r="B26" s="185"/>
      <c r="C26" s="31">
        <v>22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21</v>
      </c>
    </row>
    <row r="32" spans="1:3" x14ac:dyDescent="0.25">
      <c r="A32" s="11" t="s">
        <v>793</v>
      </c>
      <c r="B32" s="18"/>
      <c r="C32" s="46"/>
    </row>
    <row r="33" spans="1:3" x14ac:dyDescent="0.25">
      <c r="A33" s="11" t="s">
        <v>859</v>
      </c>
      <c r="B33" s="18"/>
      <c r="C33" s="25">
        <v>1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4" t="s">
        <v>624</v>
      </c>
      <c r="B38" s="185"/>
      <c r="C38" s="31">
        <v>22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0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0</v>
      </c>
    </row>
    <row r="45" spans="1:3" x14ac:dyDescent="0.25">
      <c r="A45" s="11" t="s">
        <v>459</v>
      </c>
      <c r="B45" s="18"/>
      <c r="C45" s="25">
        <v>0</v>
      </c>
    </row>
    <row r="46" spans="1:3" x14ac:dyDescent="0.25">
      <c r="A46" s="11" t="s">
        <v>852</v>
      </c>
      <c r="B46" s="18"/>
      <c r="C46" s="25">
        <v>0</v>
      </c>
    </row>
    <row r="47" spans="1:3" x14ac:dyDescent="0.25">
      <c r="A47" s="184" t="s">
        <v>624</v>
      </c>
      <c r="B47" s="185"/>
      <c r="C47" s="31">
        <v>0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2" t="s">
        <v>848</v>
      </c>
      <c r="B50" s="12" t="s">
        <v>76</v>
      </c>
      <c r="C50" s="25">
        <v>0</v>
      </c>
    </row>
    <row r="51" spans="1:3" x14ac:dyDescent="0.25">
      <c r="A51" s="174"/>
      <c r="B51" s="12" t="s">
        <v>77</v>
      </c>
      <c r="C51" s="25">
        <v>0</v>
      </c>
    </row>
    <row r="52" spans="1:3" x14ac:dyDescent="0.25">
      <c r="A52" s="172" t="s">
        <v>849</v>
      </c>
      <c r="B52" s="12" t="s">
        <v>76</v>
      </c>
      <c r="C52" s="25">
        <v>0</v>
      </c>
    </row>
    <row r="53" spans="1:3" x14ac:dyDescent="0.25">
      <c r="A53" s="174"/>
      <c r="B53" s="12" t="s">
        <v>77</v>
      </c>
      <c r="C53" s="25">
        <v>0</v>
      </c>
    </row>
    <row r="54" spans="1:3" x14ac:dyDescent="0.25">
      <c r="A54" s="172" t="s">
        <v>850</v>
      </c>
      <c r="B54" s="12" t="s">
        <v>76</v>
      </c>
      <c r="C54" s="25">
        <v>0</v>
      </c>
    </row>
    <row r="55" spans="1:3" x14ac:dyDescent="0.25">
      <c r="A55" s="174"/>
      <c r="B55" s="12" t="s">
        <v>77</v>
      </c>
      <c r="C55" s="25">
        <v>0</v>
      </c>
    </row>
    <row r="56" spans="1:3" x14ac:dyDescent="0.25">
      <c r="A56" s="172" t="s">
        <v>851</v>
      </c>
      <c r="B56" s="12" t="s">
        <v>76</v>
      </c>
      <c r="C56" s="25">
        <v>0</v>
      </c>
    </row>
    <row r="57" spans="1:3" x14ac:dyDescent="0.25">
      <c r="A57" s="174"/>
      <c r="B57" s="12" t="s">
        <v>77</v>
      </c>
      <c r="C57" s="25">
        <v>0</v>
      </c>
    </row>
    <row r="58" spans="1:3" x14ac:dyDescent="0.25">
      <c r="A58" s="172" t="s">
        <v>459</v>
      </c>
      <c r="B58" s="12" t="s">
        <v>76</v>
      </c>
      <c r="C58" s="25">
        <v>0</v>
      </c>
    </row>
    <row r="59" spans="1:3" x14ac:dyDescent="0.25">
      <c r="A59" s="174"/>
      <c r="B59" s="12" t="s">
        <v>77</v>
      </c>
      <c r="C59" s="25">
        <v>0</v>
      </c>
    </row>
    <row r="60" spans="1:3" x14ac:dyDescent="0.25">
      <c r="A60" s="172" t="s">
        <v>852</v>
      </c>
      <c r="B60" s="12" t="s">
        <v>76</v>
      </c>
      <c r="C60" s="25">
        <v>28</v>
      </c>
    </row>
    <row r="61" spans="1:3" x14ac:dyDescent="0.25">
      <c r="A61" s="174"/>
      <c r="B61" s="12" t="s">
        <v>77</v>
      </c>
      <c r="C61" s="25">
        <v>21</v>
      </c>
    </row>
    <row r="62" spans="1:3" x14ac:dyDescent="0.25">
      <c r="A62" s="184" t="s">
        <v>624</v>
      </c>
      <c r="B62" s="185"/>
      <c r="C62" s="31">
        <v>49</v>
      </c>
    </row>
  </sheetData>
  <sheetProtection algorithmName="SHA-512" hashValue="uUmDx219bOr2rUG9+H6F262fsiKIls4a0a9FUhJaYZxePnx1ji8aph/MtPks9teA5HXsSWqCrJOO3S2SdvLe4Q==" saltValue="EDxGyZxMJgaJi63rM1cFkA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72" t="s">
        <v>866</v>
      </c>
      <c r="B5" s="12" t="s">
        <v>867</v>
      </c>
      <c r="C5" s="13">
        <v>4</v>
      </c>
      <c r="D5" s="13">
        <v>0</v>
      </c>
      <c r="E5" s="13">
        <v>0</v>
      </c>
      <c r="F5" s="25">
        <v>0</v>
      </c>
    </row>
    <row r="6" spans="1:6" x14ac:dyDescent="0.25">
      <c r="A6" s="174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2" t="s">
        <v>871</v>
      </c>
      <c r="B8" s="12" t="s">
        <v>872</v>
      </c>
      <c r="C8" s="13">
        <v>2</v>
      </c>
      <c r="D8" s="13">
        <v>5</v>
      </c>
      <c r="E8" s="13">
        <v>4</v>
      </c>
      <c r="F8" s="25">
        <v>0</v>
      </c>
    </row>
    <row r="9" spans="1:6" x14ac:dyDescent="0.25">
      <c r="A9" s="173"/>
      <c r="B9" s="12" t="s">
        <v>873</v>
      </c>
      <c r="C9" s="13">
        <v>1</v>
      </c>
      <c r="D9" s="13">
        <v>1</v>
      </c>
      <c r="E9" s="13">
        <v>0</v>
      </c>
      <c r="F9" s="25">
        <v>0</v>
      </c>
    </row>
    <row r="10" spans="1:6" x14ac:dyDescent="0.25">
      <c r="A10" s="174"/>
      <c r="B10" s="12" t="s">
        <v>874</v>
      </c>
      <c r="C10" s="13">
        <v>1</v>
      </c>
      <c r="D10" s="13">
        <v>0</v>
      </c>
      <c r="E10" s="13">
        <v>0</v>
      </c>
      <c r="F10" s="25">
        <v>0</v>
      </c>
    </row>
    <row r="11" spans="1:6" x14ac:dyDescent="0.25">
      <c r="A11" s="172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4"/>
      <c r="B12" s="12" t="s">
        <v>877</v>
      </c>
      <c r="C12" s="13">
        <v>1</v>
      </c>
      <c r="D12" s="13">
        <v>3</v>
      </c>
      <c r="E12" s="13">
        <v>2</v>
      </c>
      <c r="F12" s="25">
        <v>1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2" t="s">
        <v>880</v>
      </c>
      <c r="B14" s="12" t="s">
        <v>881</v>
      </c>
      <c r="C14" s="13">
        <v>105</v>
      </c>
      <c r="D14" s="13">
        <v>6</v>
      </c>
      <c r="E14" s="13">
        <v>1</v>
      </c>
      <c r="F14" s="25">
        <v>0</v>
      </c>
    </row>
    <row r="15" spans="1:6" x14ac:dyDescent="0.25">
      <c r="A15" s="173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3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3"/>
      <c r="B17" s="12" t="s">
        <v>884</v>
      </c>
      <c r="C17" s="13">
        <v>1</v>
      </c>
      <c r="D17" s="13">
        <v>0</v>
      </c>
      <c r="E17" s="13">
        <v>0</v>
      </c>
      <c r="F17" s="25">
        <v>1</v>
      </c>
    </row>
    <row r="18" spans="1:6" x14ac:dyDescent="0.25">
      <c r="A18" s="174"/>
      <c r="B18" s="12" t="s">
        <v>885</v>
      </c>
      <c r="C18" s="13">
        <v>0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1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4" t="s">
        <v>624</v>
      </c>
      <c r="B21" s="185"/>
      <c r="C21" s="31">
        <v>115</v>
      </c>
      <c r="D21" s="31">
        <v>16</v>
      </c>
      <c r="E21" s="31">
        <v>7</v>
      </c>
      <c r="F21" s="31">
        <v>2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2</v>
      </c>
    </row>
    <row r="25" spans="1:6" x14ac:dyDescent="0.25">
      <c r="A25" s="11" t="s">
        <v>109</v>
      </c>
      <c r="B25" s="18"/>
      <c r="C25" s="25">
        <v>1</v>
      </c>
    </row>
    <row r="26" spans="1:6" x14ac:dyDescent="0.25">
      <c r="A26" s="11" t="s">
        <v>727</v>
      </c>
      <c r="B26" s="18"/>
      <c r="C26" s="25">
        <v>1</v>
      </c>
    </row>
    <row r="27" spans="1:6" x14ac:dyDescent="0.25">
      <c r="A27" s="184" t="s">
        <v>624</v>
      </c>
      <c r="B27" s="185"/>
      <c r="C27" s="31">
        <v>4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7</v>
      </c>
    </row>
    <row r="31" spans="1:6" x14ac:dyDescent="0.25">
      <c r="A31" s="11" t="s">
        <v>892</v>
      </c>
      <c r="B31" s="18"/>
      <c r="C31" s="25">
        <v>1</v>
      </c>
    </row>
    <row r="32" spans="1:6" x14ac:dyDescent="0.25">
      <c r="A32" s="11" t="s">
        <v>77</v>
      </c>
      <c r="B32" s="18"/>
      <c r="C32" s="25">
        <v>1</v>
      </c>
    </row>
    <row r="33" spans="1:3" x14ac:dyDescent="0.25">
      <c r="A33" s="184" t="s">
        <v>624</v>
      </c>
      <c r="B33" s="185"/>
      <c r="C33" s="31">
        <v>9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46"/>
    </row>
    <row r="37" spans="1:3" x14ac:dyDescent="0.25">
      <c r="A37" s="11" t="s">
        <v>895</v>
      </c>
      <c r="B37" s="18"/>
      <c r="C37" s="46"/>
    </row>
    <row r="38" spans="1:3" x14ac:dyDescent="0.25">
      <c r="A38" s="184" t="s">
        <v>624</v>
      </c>
      <c r="B38" s="185"/>
      <c r="C38" s="47"/>
    </row>
    <row r="40" spans="1:3" x14ac:dyDescent="0.25">
      <c r="A40" s="5"/>
    </row>
    <row r="41" spans="1:3" x14ac:dyDescent="0.25">
      <c r="A41" s="186" t="s">
        <v>63</v>
      </c>
    </row>
    <row r="42" spans="1:3" x14ac:dyDescent="0.25">
      <c r="A42" s="186"/>
    </row>
  </sheetData>
  <sheetProtection algorithmName="SHA-512" hashValue="1007SSRf5dssZohHANS0dknBDu5J7DzOsi/ZoxNFw87l+dAZP4mQbE0GXtGMtaSYuLgB1aQ2Q0Xp/+zIVo4++Q==" saltValue="NZKD4F0zUP2mFVh82iIKT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89" t="s">
        <v>1016</v>
      </c>
      <c r="D1" s="189"/>
      <c r="E1" s="189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7"/>
      <c r="AA2" s="187"/>
      <c r="AB2" s="187"/>
      <c r="AC2" s="187"/>
      <c r="AH2" s="187"/>
      <c r="AI2" s="187"/>
      <c r="AJ2" s="187"/>
      <c r="AK2" s="187"/>
      <c r="AV2" s="188"/>
      <c r="AW2" s="188"/>
      <c r="AX2" s="188"/>
      <c r="AY2" s="188"/>
      <c r="AZ2" s="188"/>
      <c r="BA2" s="188"/>
      <c r="BK2" s="188" t="s">
        <v>1017</v>
      </c>
      <c r="BL2" s="188"/>
      <c r="BM2" s="188"/>
      <c r="BN2" s="188"/>
      <c r="BO2" s="188"/>
      <c r="BP2" s="188"/>
      <c r="BQ2" s="188"/>
      <c r="BR2" s="188"/>
      <c r="BS2" s="188"/>
      <c r="BT2" s="188"/>
      <c r="CK2" s="104"/>
    </row>
    <row r="3" spans="1:92" s="103" customFormat="1" ht="11.25" x14ac:dyDescent="0.25">
      <c r="Z3" s="187" t="s">
        <v>1018</v>
      </c>
      <c r="AA3" s="187"/>
      <c r="AB3" s="187"/>
      <c r="AC3" s="187"/>
      <c r="AH3" s="187" t="s">
        <v>1019</v>
      </c>
      <c r="AI3" s="187"/>
      <c r="AJ3" s="187"/>
      <c r="AK3" s="187"/>
      <c r="AV3" s="188" t="s">
        <v>726</v>
      </c>
      <c r="AW3" s="188"/>
      <c r="AX3" s="188"/>
      <c r="AY3" s="188"/>
      <c r="AZ3" s="188"/>
      <c r="BA3" s="188"/>
      <c r="CK3" s="104"/>
    </row>
    <row r="4" spans="1:92" s="105" customFormat="1" ht="21.75" customHeight="1" x14ac:dyDescent="0.25">
      <c r="C4" s="187" t="s">
        <v>12</v>
      </c>
      <c r="D4" s="187"/>
      <c r="E4" s="187"/>
      <c r="I4" s="187" t="s">
        <v>34</v>
      </c>
      <c r="J4" s="187"/>
      <c r="K4" s="187"/>
      <c r="L4" s="187"/>
      <c r="M4" s="187"/>
      <c r="Q4" s="187" t="s">
        <v>1020</v>
      </c>
      <c r="R4" s="187"/>
      <c r="S4" s="187"/>
      <c r="T4" s="187"/>
      <c r="U4" s="187"/>
      <c r="V4" s="187"/>
      <c r="AP4" s="187" t="s">
        <v>1021</v>
      </c>
      <c r="AQ4" s="187"/>
      <c r="AR4" s="187"/>
      <c r="BE4" s="187" t="s">
        <v>726</v>
      </c>
      <c r="BF4" s="187"/>
      <c r="BG4" s="187"/>
      <c r="BK4" s="191" t="s">
        <v>1022</v>
      </c>
      <c r="BL4" s="190" t="s">
        <v>1023</v>
      </c>
      <c r="BM4" s="190" t="s">
        <v>1024</v>
      </c>
      <c r="BN4" s="190" t="s">
        <v>147</v>
      </c>
      <c r="BO4" s="190" t="s">
        <v>1025</v>
      </c>
      <c r="BP4" s="190" t="s">
        <v>1026</v>
      </c>
      <c r="BQ4" s="190" t="s">
        <v>1027</v>
      </c>
      <c r="BR4" s="190" t="s">
        <v>254</v>
      </c>
      <c r="BS4" s="192" t="s">
        <v>1028</v>
      </c>
      <c r="BT4" s="192" t="s">
        <v>261</v>
      </c>
      <c r="BU4" s="192" t="s">
        <v>1029</v>
      </c>
      <c r="BX4" s="187" t="s">
        <v>133</v>
      </c>
      <c r="BY4" s="187"/>
      <c r="BZ4" s="187"/>
      <c r="CE4" s="187" t="s">
        <v>1030</v>
      </c>
      <c r="CF4" s="187"/>
      <c r="CK4" s="187" t="s">
        <v>42</v>
      </c>
      <c r="CL4" s="187"/>
      <c r="CM4" s="187"/>
      <c r="CN4" s="187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1" t="s">
        <v>1033</v>
      </c>
      <c r="AW5" s="190" t="s">
        <v>1034</v>
      </c>
      <c r="AX5" s="190" t="s">
        <v>1035</v>
      </c>
      <c r="AY5" s="190" t="s">
        <v>104</v>
      </c>
      <c r="AZ5" s="190" t="s">
        <v>105</v>
      </c>
      <c r="BA5" s="192" t="s">
        <v>106</v>
      </c>
      <c r="BK5" s="191"/>
      <c r="BL5" s="190"/>
      <c r="BM5" s="190"/>
      <c r="BN5" s="190"/>
      <c r="BO5" s="190"/>
      <c r="BP5" s="190"/>
      <c r="BQ5" s="190"/>
      <c r="BR5" s="190"/>
      <c r="BS5" s="192"/>
      <c r="BT5" s="192"/>
      <c r="BU5" s="192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1"/>
      <c r="AW6" s="190"/>
      <c r="AX6" s="190"/>
      <c r="AY6" s="190"/>
      <c r="AZ6" s="190"/>
      <c r="BA6" s="192"/>
      <c r="BE6" s="111" t="s">
        <v>108</v>
      </c>
      <c r="BF6" s="110" t="s">
        <v>109</v>
      </c>
      <c r="BG6" s="112" t="s">
        <v>1049</v>
      </c>
      <c r="BK6" s="191"/>
      <c r="BL6" s="190"/>
      <c r="BM6" s="190"/>
      <c r="BN6" s="190"/>
      <c r="BO6" s="190"/>
      <c r="BP6" s="190"/>
      <c r="BQ6" s="190"/>
      <c r="BR6" s="190"/>
      <c r="BS6" s="192"/>
      <c r="BT6" s="192"/>
      <c r="BU6" s="192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5174</v>
      </c>
      <c r="D7" s="119">
        <f>SUM(DatosGenerales!C16:C20)</f>
        <v>1372</v>
      </c>
      <c r="E7" s="118">
        <f>SUM(DatosGenerales!C13:C15)</f>
        <v>3668</v>
      </c>
      <c r="I7" s="120">
        <f>DatosGenerales!C27</f>
        <v>1003</v>
      </c>
      <c r="J7" s="119">
        <f>DatosGenerales!C28</f>
        <v>95</v>
      </c>
      <c r="K7" s="118">
        <f>SUM(DatosGenerales!C29:C30)</f>
        <v>111</v>
      </c>
      <c r="L7" s="119">
        <f>DatosGenerales!C32</f>
        <v>830</v>
      </c>
      <c r="M7" s="118">
        <f>DatosGenerales!C81</f>
        <v>788</v>
      </c>
      <c r="N7" s="121">
        <f>L7-M7</f>
        <v>42</v>
      </c>
      <c r="O7" s="121"/>
      <c r="Q7" s="120">
        <f>DatosGenerales!C32</f>
        <v>830</v>
      </c>
      <c r="R7" s="119">
        <f>DatosGenerales!C43</f>
        <v>710</v>
      </c>
      <c r="S7" s="119">
        <f>DatosGenerales!C44</f>
        <v>30</v>
      </c>
      <c r="T7" s="119">
        <f>DatosGenerales!C55</f>
        <v>15</v>
      </c>
      <c r="U7" s="119">
        <f>DatosGenerales!C66</f>
        <v>2</v>
      </c>
      <c r="V7" s="122">
        <f>SUM(Q7:U7)</f>
        <v>1587</v>
      </c>
      <c r="Z7" s="120">
        <f>SUM(DatosGenerales!C90,DatosGenerales!C91,DatosGenerales!C93)</f>
        <v>638</v>
      </c>
      <c r="AA7" s="119">
        <f>SUM(DatosGenerales!C92,DatosGenerales!C94)</f>
        <v>100</v>
      </c>
      <c r="AB7" s="119">
        <f>DatosGenerales!C90</f>
        <v>436</v>
      </c>
      <c r="AC7" s="122">
        <f>DatosGenerales!C91</f>
        <v>170</v>
      </c>
      <c r="AH7" s="120">
        <f>SUM(DatosGenerales!C98,DatosGenerales!C99,DatosGenerales!C101)</f>
        <v>53</v>
      </c>
      <c r="AI7" s="119">
        <f>SUM(DatosGenerales!C100,DatosGenerales!C102)</f>
        <v>7</v>
      </c>
      <c r="AJ7" s="119">
        <f>DatosGenerales!C98</f>
        <v>13</v>
      </c>
      <c r="AK7" s="122">
        <f>DatosGenerales!C99</f>
        <v>33</v>
      </c>
      <c r="AP7" s="120">
        <f>SUM(DatosGenerales!C116:C117)</f>
        <v>62</v>
      </c>
      <c r="AQ7" s="119">
        <f>SUM(DatosGenerales!C118:C119)</f>
        <v>0</v>
      </c>
      <c r="AR7" s="122">
        <f>SUM(DatosGenerales!C120:C121)</f>
        <v>3</v>
      </c>
      <c r="AV7" s="120">
        <f>DatosGenerales!C125</f>
        <v>3</v>
      </c>
      <c r="AW7" s="119">
        <f>DatosGenerales!C126</f>
        <v>44</v>
      </c>
      <c r="AX7" s="119">
        <f>DatosGenerales!C127</f>
        <v>3</v>
      </c>
      <c r="AY7" s="119">
        <f>DatosGenerales!C128</f>
        <v>2</v>
      </c>
      <c r="AZ7" s="119">
        <f>DatosGenerales!C129</f>
        <v>27</v>
      </c>
      <c r="BA7" s="122">
        <f>DatosGenerales!C130</f>
        <v>7</v>
      </c>
      <c r="BE7" s="120">
        <f>DatosGenerales!C131</f>
        <v>53</v>
      </c>
      <c r="BF7" s="119">
        <f>DatosGenerales!C132</f>
        <v>77</v>
      </c>
      <c r="BG7" s="122">
        <f>DatosGenerales!C134</f>
        <v>17</v>
      </c>
      <c r="BK7" s="120">
        <f>DatosGenerales!C232</f>
        <v>1276</v>
      </c>
      <c r="BL7" s="119">
        <f>DatosGenerales!C236</f>
        <v>13</v>
      </c>
      <c r="BM7" s="119">
        <f>DatosGenerales!C270</f>
        <v>238</v>
      </c>
      <c r="BN7" s="119">
        <f>DatosGenerales!C272</f>
        <v>2</v>
      </c>
      <c r="BO7" s="119">
        <f>DatosGenerales!C282</f>
        <v>1</v>
      </c>
      <c r="BP7" s="119">
        <f>DatosGenerales!C286</f>
        <v>0</v>
      </c>
      <c r="BQ7" s="119">
        <f>DatosGenerales!C298</f>
        <v>1</v>
      </c>
      <c r="BR7" s="119">
        <f>DatosGenerales!C302</f>
        <v>34</v>
      </c>
      <c r="BS7" s="122">
        <f>DatosGenerales!C306</f>
        <v>168</v>
      </c>
      <c r="BT7" s="122">
        <f>DatosGenerales!C320</f>
        <v>43</v>
      </c>
      <c r="BU7" s="122">
        <f>DatosGenerales!C343</f>
        <v>1860</v>
      </c>
      <c r="BX7" s="120">
        <f>DatosGenerales!C175</f>
        <v>1274</v>
      </c>
      <c r="BY7" s="119">
        <f>DatosGenerales!C176</f>
        <v>740</v>
      </c>
      <c r="BZ7" s="122">
        <f>DatosGenerales!C177</f>
        <v>1023</v>
      </c>
      <c r="CE7" s="120">
        <f>DatosGenerales!C183</f>
        <v>114</v>
      </c>
      <c r="CF7" s="122">
        <f>DatosGenerales!C186</f>
        <v>83</v>
      </c>
      <c r="CL7" s="120">
        <f>DatosGenerales!C35</f>
        <v>2782</v>
      </c>
      <c r="CM7" s="122">
        <f>DatosGenerales!C36</f>
        <v>1452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431</v>
      </c>
      <c r="BL53" s="130">
        <f>SUM(DatosGenerales!C220,DatosGenerales!C222,DatosGenerales!C224)</f>
        <v>345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12</v>
      </c>
      <c r="BL66" s="130">
        <f>SUM(DatosGenerales!C221:C222)</f>
        <v>400</v>
      </c>
      <c r="BM66" s="130">
        <f>SUM(DatosGenerales!C223:C224)</f>
        <v>364</v>
      </c>
      <c r="BN66" s="130"/>
      <c r="BO66" s="117"/>
      <c r="BP66" s="117"/>
      <c r="BQ66" s="117"/>
      <c r="BR66" s="117"/>
      <c r="BS66" s="117"/>
    </row>
  </sheetData>
  <sheetProtection algorithmName="SHA-512" hashValue="+ixmtNEjtQiwvegMS1eTuFl1TWUDRUdLugwOSFDngy8EP5EyR43EqbGvI/y8isa/9TSIUZi3i9cSLnLrR5sWUA==" saltValue="BSChKHdK/Q+ZTtLrSv0Gk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eX+0qmmJZSY2815Gk0LsIxTRhfNgRuC5AQMgoBMzBg1GiawHYJ5rdC24GOwctfFxu7rw0JPvbT3oj9Gct7vP1A==" saltValue="Rw3Z8A0OA8AX2eGGmiLgY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3" sqref="A3"/>
    </sheetView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4" t="s">
        <v>1078</v>
      </c>
      <c r="D1" s="194"/>
      <c r="E1" s="194"/>
      <c r="F1" s="194"/>
      <c r="G1" s="194"/>
      <c r="H1" s="194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7" t="s">
        <v>670</v>
      </c>
      <c r="D4" s="187"/>
      <c r="E4" s="187"/>
      <c r="F4" s="187"/>
      <c r="G4" s="187"/>
      <c r="H4" s="187"/>
      <c r="I4" s="101"/>
      <c r="L4" s="187" t="s">
        <v>890</v>
      </c>
      <c r="M4" s="187"/>
      <c r="N4" s="187"/>
      <c r="O4" s="187"/>
      <c r="P4" s="187"/>
      <c r="T4" s="187" t="s">
        <v>646</v>
      </c>
      <c r="U4" s="187"/>
      <c r="V4" s="187"/>
      <c r="W4" s="187"/>
      <c r="X4" s="187"/>
      <c r="Y4" s="187"/>
      <c r="Z4" s="187"/>
      <c r="AA4" s="187"/>
      <c r="AE4" s="187" t="s">
        <v>1079</v>
      </c>
      <c r="AF4" s="187"/>
      <c r="AG4" s="187"/>
      <c r="AH4" s="187"/>
      <c r="AI4" s="187"/>
      <c r="AJ4" s="187"/>
      <c r="AK4" s="187"/>
      <c r="AL4" s="187"/>
      <c r="AP4" s="187" t="s">
        <v>942</v>
      </c>
      <c r="AQ4" s="187"/>
      <c r="AR4" s="187"/>
      <c r="AS4" s="187"/>
      <c r="AT4" s="187"/>
      <c r="AU4" s="18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5" t="s">
        <v>77</v>
      </c>
      <c r="M6" s="196" t="s">
        <v>1080</v>
      </c>
      <c r="N6" s="196" t="s">
        <v>1081</v>
      </c>
      <c r="O6" s="197" t="s">
        <v>667</v>
      </c>
      <c r="P6" s="197"/>
      <c r="AC6" s="103"/>
      <c r="AN6" s="103"/>
    </row>
    <row r="7" spans="1:50" s="105" customFormat="1" ht="20.85" customHeight="1" x14ac:dyDescent="0.25">
      <c r="C7" s="193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5"/>
      <c r="M7" s="196"/>
      <c r="N7" s="196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115</v>
      </c>
    </row>
    <row r="8" spans="1:50" s="117" customFormat="1" ht="14.85" customHeight="1" x14ac:dyDescent="0.25">
      <c r="C8" s="193"/>
      <c r="D8" s="119">
        <f>DatosMenores!C53</f>
        <v>481</v>
      </c>
      <c r="E8" s="119">
        <f>DatosMenores!C54</f>
        <v>41</v>
      </c>
      <c r="F8" s="119">
        <f>DatosMenores!C55</f>
        <v>116</v>
      </c>
      <c r="G8" s="119">
        <f>DatosMenores!C56</f>
        <v>77</v>
      </c>
      <c r="H8" s="118">
        <f>DatosMenores!C57</f>
        <v>53</v>
      </c>
      <c r="I8" s="101"/>
      <c r="L8" s="118">
        <f>DatosMenores!C46</f>
        <v>14</v>
      </c>
      <c r="M8" s="119">
        <f>DatosMenores!C47</f>
        <v>62</v>
      </c>
      <c r="N8" s="119">
        <f>DatosMenores!C48</f>
        <v>105</v>
      </c>
      <c r="O8" s="119">
        <f>DatosMenores!C49</f>
        <v>3</v>
      </c>
      <c r="P8" s="118">
        <f>DatosMenores!C50</f>
        <v>0</v>
      </c>
      <c r="S8" s="118">
        <f>DatosMenores!C27</f>
        <v>210</v>
      </c>
      <c r="T8" s="119">
        <f>SUM(DatosMenores!C28:C31)</f>
        <v>25</v>
      </c>
      <c r="U8" s="119">
        <f>DatosMenores!C32</f>
        <v>0</v>
      </c>
      <c r="V8" s="119">
        <f>DatosMenores!C33</f>
        <v>72</v>
      </c>
      <c r="W8" s="119">
        <f>DatosMenores!C34</f>
        <v>53</v>
      </c>
      <c r="X8" s="119">
        <f>DatosMenores!C35</f>
        <v>0</v>
      </c>
      <c r="Y8" s="119">
        <f>DatosMenores!C37</f>
        <v>3</v>
      </c>
      <c r="Z8" s="119">
        <f>DatosMenores!C36</f>
        <v>5</v>
      </c>
      <c r="AA8" s="118">
        <f>DatosMenores!C38</f>
        <v>110</v>
      </c>
      <c r="AC8" s="103"/>
      <c r="AE8" s="120">
        <f>DatosMenores!C5</f>
        <v>0</v>
      </c>
      <c r="AF8" s="119">
        <f>DatosMenores!C6</f>
        <v>24</v>
      </c>
      <c r="AG8" s="119">
        <f>DatosMenores!C7</f>
        <v>0</v>
      </c>
      <c r="AH8" s="119">
        <f>DatosMenores!C8</f>
        <v>6</v>
      </c>
      <c r="AI8" s="119">
        <f>DatosMenores!C9</f>
        <v>17</v>
      </c>
      <c r="AJ8" s="118">
        <f>DatosMenores!C10</f>
        <v>19</v>
      </c>
      <c r="AK8" s="119">
        <f>DatosMenores!C11</f>
        <v>8</v>
      </c>
      <c r="AL8" s="119">
        <f>DatosMenores!C12</f>
        <v>9</v>
      </c>
      <c r="AM8" s="118">
        <f>DatosMenores!C13</f>
        <v>5</v>
      </c>
      <c r="AN8" s="103"/>
      <c r="AP8" s="120">
        <f>DatosMenores!C65</f>
        <v>115</v>
      </c>
      <c r="AQ8" s="120">
        <f>DatosMenores!C66</f>
        <v>111</v>
      </c>
      <c r="AR8" s="119">
        <f>DatosMenores!C67</f>
        <v>39</v>
      </c>
      <c r="AS8" s="119">
        <f>DatosMenores!C70</f>
        <v>0</v>
      </c>
      <c r="AT8" s="119">
        <f>DatosMenores!C71</f>
        <v>4</v>
      </c>
      <c r="AU8" s="118">
        <f>DatosMenores!C72</f>
        <v>0</v>
      </c>
      <c r="AW8" s="141" t="s">
        <v>944</v>
      </c>
      <c r="AX8" s="142">
        <f>DatosMenores!C66</f>
        <v>111</v>
      </c>
    </row>
    <row r="9" spans="1:50" ht="14.85" customHeight="1" x14ac:dyDescent="0.25">
      <c r="B9" s="123"/>
      <c r="C9" s="193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39</v>
      </c>
    </row>
    <row r="10" spans="1:50" ht="29.85" customHeight="1" x14ac:dyDescent="0.25">
      <c r="C10" s="193"/>
      <c r="D10" s="118">
        <f>DatosMenores!C58</f>
        <v>210</v>
      </c>
      <c r="E10" s="119">
        <f>DatosMenores!C59</f>
        <v>37</v>
      </c>
      <c r="F10" s="122">
        <f>DatosMenores!C60</f>
        <v>5</v>
      </c>
      <c r="G10" s="122">
        <f>DatosMenores!C61</f>
        <v>182</v>
      </c>
      <c r="H10" s="122">
        <f>DatosMenores!C62</f>
        <v>87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5</v>
      </c>
      <c r="AH11" s="119">
        <f>DatosMenores!C17</f>
        <v>19</v>
      </c>
      <c r="AI11" s="119">
        <f>DatosMenores!C18</f>
        <v>4</v>
      </c>
      <c r="AJ11" s="119">
        <f>DatosMenores!C20</f>
        <v>28</v>
      </c>
      <c r="AK11" s="119">
        <f>DatosMenores!C21</f>
        <v>0</v>
      </c>
      <c r="AL11" s="118">
        <f>DatosMenores!C19</f>
        <v>40</v>
      </c>
      <c r="AP11" s="120">
        <f>DatosMenores!C74</f>
        <v>0</v>
      </c>
      <c r="AQ11" s="119">
        <f>DatosMenores!C73</f>
        <v>5</v>
      </c>
      <c r="AR11" s="119">
        <f>DatosMenores!C75</f>
        <v>0</v>
      </c>
      <c r="AS11" s="120">
        <f>DatosMenores!C68</f>
        <v>0</v>
      </c>
      <c r="AT11" s="118">
        <f>DatosMenores!C69</f>
        <v>26</v>
      </c>
      <c r="AW11" s="141" t="s">
        <v>1086</v>
      </c>
      <c r="AX11" s="142">
        <f>DatosMenores!C69</f>
        <v>26</v>
      </c>
    </row>
    <row r="12" spans="1:50" ht="12.75" customHeight="1" x14ac:dyDescent="0.25">
      <c r="AW12" s="141" t="s">
        <v>946</v>
      </c>
      <c r="AX12" s="142">
        <f>DatosMenores!C70</f>
        <v>0</v>
      </c>
    </row>
    <row r="13" spans="1:50" ht="12.75" customHeight="1" x14ac:dyDescent="0.25">
      <c r="AW13" s="141" t="s">
        <v>688</v>
      </c>
      <c r="AX13" s="142">
        <f>DatosMenores!C71</f>
        <v>4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5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s8lS1JRE3yCzR/XPQ1SpvBEIxAfPwfIscRQyI1Ym3W8hJ5bBgRDz/vctbF595PMbCPCbSFPUb0aWwb6R//iZXQ==" saltValue="D7I6p0w1eLYsDRWDP9AOp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8" t="s">
        <v>1087</v>
      </c>
      <c r="D1" s="198"/>
      <c r="E1" s="198"/>
      <c r="F1" s="198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61</v>
      </c>
      <c r="F4" s="155" t="s">
        <v>1094</v>
      </c>
      <c r="G4" s="157">
        <f>DatosViolenciaDoméstica!E64</f>
        <v>49</v>
      </c>
      <c r="H4" s="158"/>
    </row>
    <row r="5" spans="1:30" x14ac:dyDescent="0.2">
      <c r="C5" s="155" t="s">
        <v>12</v>
      </c>
      <c r="D5" s="156">
        <f>DatosViolenciaDoméstica!C6</f>
        <v>292</v>
      </c>
      <c r="F5" s="155" t="s">
        <v>1095</v>
      </c>
      <c r="G5" s="159">
        <f>DatosViolenciaDoméstica!F64</f>
        <v>38</v>
      </c>
      <c r="H5" s="158"/>
    </row>
    <row r="6" spans="1:30" x14ac:dyDescent="0.2">
      <c r="C6" s="155" t="s">
        <v>1096</v>
      </c>
      <c r="D6" s="156">
        <f>DatosViolenciaDoméstica!C7</f>
        <v>29</v>
      </c>
    </row>
    <row r="7" spans="1:30" x14ac:dyDescent="0.2">
      <c r="C7" s="155" t="s">
        <v>54</v>
      </c>
      <c r="D7" s="156">
        <f>DatosViolenciaDoméstica!C8</f>
        <v>1</v>
      </c>
    </row>
    <row r="8" spans="1:30" x14ac:dyDescent="0.2">
      <c r="C8" s="155" t="s">
        <v>1097</v>
      </c>
      <c r="D8" s="156">
        <f>DatosViolenciaDoméstica!C9</f>
        <v>1</v>
      </c>
    </row>
    <row r="9" spans="1:30" x14ac:dyDescent="0.2">
      <c r="C9" s="155" t="s">
        <v>1098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1056</v>
      </c>
      <c r="AF25" s="164">
        <v>0</v>
      </c>
    </row>
  </sheetData>
  <sheetProtection algorithmName="SHA-512" hashValue="SfP7zSwNkCEs2MEHXTeBHF16yuELAXTvCeuKuwkeSEJFRwoMQDvdfFqUOYHbu077NSvMnLTaEQuQ8enJww3bcw==" saltValue="RivHEJtPxVImVAyUeHt4h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8" t="s">
        <v>1099</v>
      </c>
      <c r="D1" s="198"/>
      <c r="E1" s="198"/>
      <c r="F1" s="198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199" t="s">
        <v>1088</v>
      </c>
      <c r="D3" s="199"/>
      <c r="F3" s="199" t="s">
        <v>890</v>
      </c>
      <c r="G3" s="199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891</v>
      </c>
      <c r="F4" s="155" t="s">
        <v>1094</v>
      </c>
      <c r="G4" s="157">
        <f>DatosViolenciaGénero!E76</f>
        <v>66</v>
      </c>
      <c r="H4" s="158"/>
    </row>
    <row r="5" spans="1:30" x14ac:dyDescent="0.2">
      <c r="C5" s="155" t="s">
        <v>34</v>
      </c>
      <c r="D5" s="156">
        <f>DatosViolenciaGénero!C6</f>
        <v>269</v>
      </c>
      <c r="F5" s="155" t="s">
        <v>1095</v>
      </c>
      <c r="G5" s="157">
        <f>DatosViolenciaGénero!F76</f>
        <v>248</v>
      </c>
      <c r="H5" s="158"/>
    </row>
    <row r="6" spans="1:30" x14ac:dyDescent="0.2">
      <c r="C6" s="155" t="s">
        <v>1096</v>
      </c>
      <c r="D6" s="165">
        <f>DatosViolenciaGénero!C9</f>
        <v>115</v>
      </c>
    </row>
    <row r="7" spans="1:30" x14ac:dyDescent="0.2">
      <c r="C7" s="155" t="s">
        <v>54</v>
      </c>
      <c r="D7" s="165">
        <f>DatosViolenciaGénero!C10</f>
        <v>2</v>
      </c>
    </row>
    <row r="8" spans="1:30" x14ac:dyDescent="0.2">
      <c r="C8" s="155" t="s">
        <v>1100</v>
      </c>
      <c r="D8" s="156">
        <f>DatosViolenciaGénero!C12</f>
        <v>0</v>
      </c>
    </row>
    <row r="9" spans="1:30" x14ac:dyDescent="0.2">
      <c r="C9" s="155" t="s">
        <v>1101</v>
      </c>
      <c r="D9" s="156">
        <f>DatosViolenciaGénero!C13</f>
        <v>0</v>
      </c>
    </row>
    <row r="10" spans="1:30" x14ac:dyDescent="0.2">
      <c r="C10" s="155" t="s">
        <v>1093</v>
      </c>
      <c r="D10" s="165">
        <f>DatosViolenciaGénero!C7</f>
        <v>16</v>
      </c>
    </row>
    <row r="11" spans="1:30" x14ac:dyDescent="0.2">
      <c r="C11" s="155" t="s">
        <v>1097</v>
      </c>
      <c r="D11" s="165">
        <f>DatosViolenciaGénero!C11</f>
        <v>1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1056</v>
      </c>
      <c r="L25" s="164">
        <v>0</v>
      </c>
      <c r="M25" s="162"/>
      <c r="N25" s="162"/>
      <c r="O25" s="162"/>
      <c r="P25" s="163" t="s">
        <v>1056</v>
      </c>
      <c r="Q25" s="164">
        <v>0</v>
      </c>
      <c r="R25" s="162"/>
      <c r="S25" s="162"/>
      <c r="T25" s="162"/>
      <c r="U25" s="163" t="s">
        <v>1056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1056</v>
      </c>
      <c r="AF25" s="164">
        <v>0</v>
      </c>
    </row>
  </sheetData>
  <sheetProtection algorithmName="SHA-512" hashValue="OzFSAqCKguIITAawiGEuDOSEMVj87zHJeshlEaG91wEv+AQbuOsUpDLvbZd/YRxsH+jCaQ5eG/cnDQZHgCULFw==" saltValue="qT6uvqXaauSE6EMKEJso6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4" t="s">
        <v>1102</v>
      </c>
      <c r="D1" s="194"/>
      <c r="E1" s="194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wfqzw59IY+iwtujNlBzowx5W+/myVKmtGjkxiKeP7qyhdtn2/Y+b7tHAhHpQIM3jKpZClSYVTG3cRfo5E170XA==" saltValue="AgE9aqPxR/kmES513WZE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4" t="s">
        <v>1107</v>
      </c>
      <c r="D1" s="194"/>
      <c r="E1" s="194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PHNdk5mWrD4f+ZtgOsdsWL3qAnBMnZGMyQVGMoYco7ilbJrMGYoJVRyDnpLq4igN5tYFnvxOCAxfjSEf84jbIQ==" saltValue="QQsbRsF5Vr3cEPpydkG/Z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4" t="s">
        <v>1111</v>
      </c>
      <c r="D1" s="194"/>
      <c r="E1" s="194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7" t="s">
        <v>848</v>
      </c>
      <c r="N5" s="167" t="s">
        <v>849</v>
      </c>
      <c r="O5" s="167" t="s">
        <v>850</v>
      </c>
      <c r="P5" s="167" t="s">
        <v>851</v>
      </c>
      <c r="Q5" s="167" t="s">
        <v>459</v>
      </c>
      <c r="R5" s="167" t="s">
        <v>852</v>
      </c>
      <c r="U5" s="167" t="s">
        <v>848</v>
      </c>
      <c r="V5" s="167" t="s">
        <v>849</v>
      </c>
      <c r="W5" s="167" t="s">
        <v>850</v>
      </c>
      <c r="X5" s="167" t="s">
        <v>851</v>
      </c>
      <c r="Y5" s="167" t="s">
        <v>459</v>
      </c>
      <c r="Z5" s="167" t="s">
        <v>852</v>
      </c>
    </row>
    <row r="6" spans="1:26" x14ac:dyDescent="0.2">
      <c r="M6" s="168">
        <f>DatosMedioAmbiente!C50</f>
        <v>0</v>
      </c>
      <c r="N6" s="168">
        <f>DatosMedioAmbiente!C52</f>
        <v>0</v>
      </c>
      <c r="O6" s="168">
        <f>DatosMedioAmbiente!C54</f>
        <v>0</v>
      </c>
      <c r="P6" s="168">
        <f>DatosMedioAmbiente!C56</f>
        <v>0</v>
      </c>
      <c r="Q6" s="168">
        <f>DatosMedioAmbiente!C58</f>
        <v>0</v>
      </c>
      <c r="R6" s="168">
        <f>DatosMedioAmbiente!C60</f>
        <v>28</v>
      </c>
      <c r="U6" s="168">
        <f>DatosMedioAmbiente!C51</f>
        <v>0</v>
      </c>
      <c r="V6" s="168">
        <f>DatosMedioAmbiente!C53</f>
        <v>0</v>
      </c>
      <c r="W6" s="168">
        <f>DatosMedioAmbiente!C55</f>
        <v>0</v>
      </c>
      <c r="X6" s="168">
        <f>DatosMedioAmbiente!C57</f>
        <v>0</v>
      </c>
      <c r="Y6" s="168">
        <f>DatosMedioAmbiente!C59</f>
        <v>0</v>
      </c>
      <c r="Z6" s="168">
        <f>DatosMedioAmbiente!C61</f>
        <v>21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aTRt4rxcPJ5rsOTquFFctdmFlAKDEEYVRDTu7juyCISfPhT8l5K/faHDBH1CoGU5bLNS+vU2IJhbzkIXlifytQ==" saltValue="1mwCytNrkNOyd2++piKfv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2" t="s">
        <v>15</v>
      </c>
      <c r="B8" s="12" t="s">
        <v>16</v>
      </c>
      <c r="C8" s="13">
        <v>1415</v>
      </c>
      <c r="D8" s="13">
        <v>1287</v>
      </c>
      <c r="E8" s="14">
        <v>9.9456099456099498E-2</v>
      </c>
    </row>
    <row r="9" spans="1:5" x14ac:dyDescent="0.25">
      <c r="A9" s="173"/>
      <c r="B9" s="12" t="s">
        <v>17</v>
      </c>
      <c r="C9" s="13">
        <v>5174</v>
      </c>
      <c r="D9" s="13">
        <v>4991</v>
      </c>
      <c r="E9" s="14">
        <v>3.6665998797836101E-2</v>
      </c>
    </row>
    <row r="10" spans="1:5" x14ac:dyDescent="0.25">
      <c r="A10" s="173"/>
      <c r="B10" s="12" t="s">
        <v>18</v>
      </c>
      <c r="C10" s="13">
        <v>4802</v>
      </c>
      <c r="D10" s="13">
        <v>4544</v>
      </c>
      <c r="E10" s="14">
        <v>5.6778169014084501E-2</v>
      </c>
    </row>
    <row r="11" spans="1:5" x14ac:dyDescent="0.25">
      <c r="A11" s="173"/>
      <c r="B11" s="12" t="s">
        <v>19</v>
      </c>
      <c r="C11" s="13">
        <v>309</v>
      </c>
      <c r="D11" s="13">
        <v>312</v>
      </c>
      <c r="E11" s="14">
        <v>-9.6153846153846194E-3</v>
      </c>
    </row>
    <row r="12" spans="1:5" x14ac:dyDescent="0.25">
      <c r="A12" s="174"/>
      <c r="B12" s="12" t="s">
        <v>20</v>
      </c>
      <c r="C12" s="13">
        <v>2073</v>
      </c>
      <c r="D12" s="13">
        <v>1494</v>
      </c>
      <c r="E12" s="14">
        <v>0.38755020080321301</v>
      </c>
    </row>
    <row r="13" spans="1:5" x14ac:dyDescent="0.25">
      <c r="A13" s="172" t="s">
        <v>21</v>
      </c>
      <c r="B13" s="12" t="s">
        <v>22</v>
      </c>
      <c r="C13" s="13">
        <v>612</v>
      </c>
      <c r="D13" s="13">
        <v>755</v>
      </c>
      <c r="E13" s="14">
        <v>-0.18940397350993399</v>
      </c>
    </row>
    <row r="14" spans="1:5" x14ac:dyDescent="0.25">
      <c r="A14" s="173"/>
      <c r="B14" s="12" t="s">
        <v>23</v>
      </c>
      <c r="C14" s="13">
        <v>1085</v>
      </c>
      <c r="D14" s="13">
        <v>1075</v>
      </c>
      <c r="E14" s="14">
        <v>9.3023255813953504E-3</v>
      </c>
    </row>
    <row r="15" spans="1:5" x14ac:dyDescent="0.25">
      <c r="A15" s="174"/>
      <c r="B15" s="12" t="s">
        <v>24</v>
      </c>
      <c r="C15" s="13">
        <v>1971</v>
      </c>
      <c r="D15" s="13">
        <v>2059</v>
      </c>
      <c r="E15" s="14">
        <v>-4.273919378339E-2</v>
      </c>
    </row>
    <row r="16" spans="1:5" x14ac:dyDescent="0.25">
      <c r="A16" s="172" t="s">
        <v>25</v>
      </c>
      <c r="B16" s="12" t="s">
        <v>26</v>
      </c>
      <c r="C16" s="13">
        <v>225</v>
      </c>
      <c r="D16" s="13">
        <v>246</v>
      </c>
      <c r="E16" s="14">
        <v>-8.5365853658536606E-2</v>
      </c>
    </row>
    <row r="17" spans="1:5" x14ac:dyDescent="0.25">
      <c r="A17" s="173"/>
      <c r="B17" s="12" t="s">
        <v>27</v>
      </c>
      <c r="C17" s="13">
        <v>932</v>
      </c>
      <c r="D17" s="13">
        <v>952</v>
      </c>
      <c r="E17" s="14">
        <v>-2.1008403361344501E-2</v>
      </c>
    </row>
    <row r="18" spans="1:5" x14ac:dyDescent="0.25">
      <c r="A18" s="173"/>
      <c r="B18" s="12" t="s">
        <v>28</v>
      </c>
      <c r="C18" s="13">
        <v>12</v>
      </c>
      <c r="D18" s="13">
        <v>15</v>
      </c>
      <c r="E18" s="14">
        <v>-0.2</v>
      </c>
    </row>
    <row r="19" spans="1:5" x14ac:dyDescent="0.25">
      <c r="A19" s="173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74"/>
      <c r="B20" s="15" t="s">
        <v>30</v>
      </c>
      <c r="C20" s="16">
        <v>202</v>
      </c>
      <c r="D20" s="16">
        <v>231</v>
      </c>
      <c r="E20" s="17">
        <v>-0.12554112554112601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595</v>
      </c>
      <c r="D23" s="13">
        <v>368</v>
      </c>
      <c r="E23" s="14">
        <v>0.61684782608695699</v>
      </c>
    </row>
    <row r="24" spans="1:5" x14ac:dyDescent="0.25">
      <c r="A24" s="11" t="s">
        <v>33</v>
      </c>
      <c r="B24" s="19"/>
      <c r="C24" s="16">
        <v>43</v>
      </c>
      <c r="D24" s="16">
        <v>87</v>
      </c>
      <c r="E24" s="17">
        <v>-0.50574712643678199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1003</v>
      </c>
      <c r="D27" s="13">
        <v>1106</v>
      </c>
      <c r="E27" s="14">
        <v>-9.3128390596745006E-2</v>
      </c>
    </row>
    <row r="28" spans="1:5" x14ac:dyDescent="0.25">
      <c r="A28" s="172" t="s">
        <v>36</v>
      </c>
      <c r="B28" s="12" t="s">
        <v>37</v>
      </c>
      <c r="C28" s="13">
        <v>95</v>
      </c>
      <c r="D28" s="13">
        <v>164</v>
      </c>
      <c r="E28" s="14">
        <v>-0.42073170731707299</v>
      </c>
    </row>
    <row r="29" spans="1:5" x14ac:dyDescent="0.25">
      <c r="A29" s="173"/>
      <c r="B29" s="12" t="s">
        <v>38</v>
      </c>
      <c r="C29" s="13">
        <v>105</v>
      </c>
      <c r="D29" s="13">
        <v>116</v>
      </c>
      <c r="E29" s="14">
        <v>-9.4827586206896602E-2</v>
      </c>
    </row>
    <row r="30" spans="1:5" x14ac:dyDescent="0.25">
      <c r="A30" s="173"/>
      <c r="B30" s="12" t="s">
        <v>39</v>
      </c>
      <c r="C30" s="13">
        <v>6</v>
      </c>
      <c r="D30" s="13">
        <v>5</v>
      </c>
      <c r="E30" s="14">
        <v>0.2</v>
      </c>
    </row>
    <row r="31" spans="1:5" x14ac:dyDescent="0.25">
      <c r="A31" s="173"/>
      <c r="B31" s="12" t="s">
        <v>40</v>
      </c>
      <c r="C31" s="13">
        <v>0</v>
      </c>
      <c r="D31" s="13">
        <v>1</v>
      </c>
      <c r="E31" s="14">
        <v>-1</v>
      </c>
    </row>
    <row r="32" spans="1:5" x14ac:dyDescent="0.25">
      <c r="A32" s="174"/>
      <c r="B32" s="15" t="s">
        <v>41</v>
      </c>
      <c r="C32" s="16">
        <v>830</v>
      </c>
      <c r="D32" s="16">
        <v>863</v>
      </c>
      <c r="E32" s="17">
        <v>-3.8238702201622198E-2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2782</v>
      </c>
      <c r="D35" s="13">
        <v>2850</v>
      </c>
      <c r="E35" s="14">
        <v>-2.3859649122807001E-2</v>
      </c>
    </row>
    <row r="36" spans="1:5" x14ac:dyDescent="0.25">
      <c r="A36" s="11" t="s">
        <v>44</v>
      </c>
      <c r="B36" s="19"/>
      <c r="C36" s="16">
        <v>1452</v>
      </c>
      <c r="D36" s="16">
        <v>1571</v>
      </c>
      <c r="E36" s="17">
        <v>-7.5747931253978398E-2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2" t="s">
        <v>46</v>
      </c>
      <c r="B39" s="12" t="s">
        <v>16</v>
      </c>
      <c r="C39" s="13">
        <v>408</v>
      </c>
      <c r="D39" s="13">
        <v>448</v>
      </c>
      <c r="E39" s="14">
        <v>-8.9285714285714302E-2</v>
      </c>
    </row>
    <row r="40" spans="1:5" x14ac:dyDescent="0.25">
      <c r="A40" s="173"/>
      <c r="B40" s="12" t="s">
        <v>47</v>
      </c>
      <c r="C40" s="13">
        <v>62</v>
      </c>
      <c r="D40" s="13">
        <v>52</v>
      </c>
      <c r="E40" s="14">
        <v>0.19230769230769201</v>
      </c>
    </row>
    <row r="41" spans="1:5" x14ac:dyDescent="0.25">
      <c r="A41" s="173"/>
      <c r="B41" s="12" t="s">
        <v>48</v>
      </c>
      <c r="C41" s="13">
        <v>893</v>
      </c>
      <c r="D41" s="13">
        <v>915</v>
      </c>
      <c r="E41" s="14">
        <v>-2.4043715846994499E-2</v>
      </c>
    </row>
    <row r="42" spans="1:5" x14ac:dyDescent="0.25">
      <c r="A42" s="174"/>
      <c r="B42" s="12" t="s">
        <v>20</v>
      </c>
      <c r="C42" s="13">
        <v>440</v>
      </c>
      <c r="D42" s="13">
        <v>386</v>
      </c>
      <c r="E42" s="14">
        <v>0.13989637305699501</v>
      </c>
    </row>
    <row r="43" spans="1:5" x14ac:dyDescent="0.25">
      <c r="A43" s="172" t="s">
        <v>49</v>
      </c>
      <c r="B43" s="12" t="s">
        <v>50</v>
      </c>
      <c r="C43" s="13">
        <v>710</v>
      </c>
      <c r="D43" s="13">
        <v>812</v>
      </c>
      <c r="E43" s="14">
        <v>-0.12561576354679799</v>
      </c>
    </row>
    <row r="44" spans="1:5" x14ac:dyDescent="0.25">
      <c r="A44" s="173"/>
      <c r="B44" s="12" t="s">
        <v>51</v>
      </c>
      <c r="C44" s="13">
        <v>30</v>
      </c>
      <c r="D44" s="13">
        <v>33</v>
      </c>
      <c r="E44" s="14">
        <v>-9.0909090909090898E-2</v>
      </c>
    </row>
    <row r="45" spans="1:5" x14ac:dyDescent="0.25">
      <c r="A45" s="173"/>
      <c r="B45" s="12" t="s">
        <v>52</v>
      </c>
      <c r="C45" s="13">
        <v>164</v>
      </c>
      <c r="D45" s="13">
        <v>166</v>
      </c>
      <c r="E45" s="14">
        <v>-1.20481927710843E-2</v>
      </c>
    </row>
    <row r="46" spans="1:5" x14ac:dyDescent="0.25">
      <c r="A46" s="174"/>
      <c r="B46" s="15" t="s">
        <v>53</v>
      </c>
      <c r="C46" s="16">
        <v>19</v>
      </c>
      <c r="D46" s="16">
        <v>18</v>
      </c>
      <c r="E46" s="17">
        <v>5.5555555555555601E-2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2" t="s">
        <v>55</v>
      </c>
      <c r="B49" s="12" t="s">
        <v>48</v>
      </c>
      <c r="C49" s="13">
        <v>13</v>
      </c>
      <c r="D49" s="13">
        <v>17</v>
      </c>
      <c r="E49" s="14">
        <v>-0.23529411764705899</v>
      </c>
    </row>
    <row r="50" spans="1:5" x14ac:dyDescent="0.25">
      <c r="A50" s="173"/>
      <c r="B50" s="12" t="s">
        <v>47</v>
      </c>
      <c r="C50" s="13">
        <v>2</v>
      </c>
      <c r="D50" s="13">
        <v>1</v>
      </c>
      <c r="E50" s="14">
        <v>1</v>
      </c>
    </row>
    <row r="51" spans="1:5" x14ac:dyDescent="0.25">
      <c r="A51" s="173"/>
      <c r="B51" s="12" t="s">
        <v>16</v>
      </c>
      <c r="C51" s="13">
        <v>8</v>
      </c>
      <c r="D51" s="13">
        <v>6</v>
      </c>
      <c r="E51" s="14">
        <v>0.33333333333333298</v>
      </c>
    </row>
    <row r="52" spans="1:5" x14ac:dyDescent="0.25">
      <c r="A52" s="173"/>
      <c r="B52" s="12" t="s">
        <v>20</v>
      </c>
      <c r="C52" s="13">
        <v>12</v>
      </c>
      <c r="D52" s="13">
        <v>9</v>
      </c>
      <c r="E52" s="14">
        <v>0.33333333333333298</v>
      </c>
    </row>
    <row r="53" spans="1:5" x14ac:dyDescent="0.25">
      <c r="A53" s="173"/>
      <c r="B53" s="12" t="s">
        <v>56</v>
      </c>
      <c r="C53" s="13">
        <v>11</v>
      </c>
      <c r="D53" s="13">
        <v>15</v>
      </c>
      <c r="E53" s="14">
        <v>-0.266666666666667</v>
      </c>
    </row>
    <row r="54" spans="1:5" x14ac:dyDescent="0.25">
      <c r="A54" s="174"/>
      <c r="B54" s="12" t="s">
        <v>57</v>
      </c>
      <c r="C54" s="13">
        <v>13</v>
      </c>
      <c r="D54" s="13">
        <v>16</v>
      </c>
      <c r="E54" s="14">
        <v>-0.1875</v>
      </c>
    </row>
    <row r="55" spans="1:5" x14ac:dyDescent="0.25">
      <c r="A55" s="172" t="s">
        <v>58</v>
      </c>
      <c r="B55" s="12" t="s">
        <v>59</v>
      </c>
      <c r="C55" s="13">
        <v>15</v>
      </c>
      <c r="D55" s="13">
        <v>14</v>
      </c>
      <c r="E55" s="14">
        <v>7.1428571428571397E-2</v>
      </c>
    </row>
    <row r="56" spans="1:5" x14ac:dyDescent="0.25">
      <c r="A56" s="173"/>
      <c r="B56" s="12" t="s">
        <v>52</v>
      </c>
      <c r="C56" s="13">
        <v>16</v>
      </c>
      <c r="D56" s="13">
        <v>18</v>
      </c>
      <c r="E56" s="14">
        <v>-0.11111111111111099</v>
      </c>
    </row>
    <row r="57" spans="1:5" x14ac:dyDescent="0.25">
      <c r="A57" s="174"/>
      <c r="B57" s="15" t="s">
        <v>60</v>
      </c>
      <c r="C57" s="16">
        <v>0</v>
      </c>
      <c r="D57" s="16">
        <v>1</v>
      </c>
      <c r="E57" s="17">
        <v>-1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1</v>
      </c>
      <c r="D64" s="13">
        <v>3</v>
      </c>
      <c r="E64" s="14">
        <v>-0.66666666666666696</v>
      </c>
    </row>
    <row r="65" spans="1:5" x14ac:dyDescent="0.25">
      <c r="A65" s="177"/>
      <c r="B65" s="12" t="s">
        <v>52</v>
      </c>
      <c r="C65" s="13">
        <v>1</v>
      </c>
      <c r="D65" s="13">
        <v>1</v>
      </c>
      <c r="E65" s="14">
        <v>0</v>
      </c>
    </row>
    <row r="66" spans="1:5" x14ac:dyDescent="0.25">
      <c r="A66" s="177"/>
      <c r="B66" s="12" t="s">
        <v>59</v>
      </c>
      <c r="C66" s="13">
        <v>2</v>
      </c>
      <c r="D66" s="13">
        <v>2</v>
      </c>
      <c r="E66" s="14">
        <v>0</v>
      </c>
    </row>
    <row r="67" spans="1:5" x14ac:dyDescent="0.25">
      <c r="A67" s="177"/>
      <c r="B67" s="12" t="s">
        <v>64</v>
      </c>
      <c r="C67" s="13">
        <v>1</v>
      </c>
      <c r="D67" s="13">
        <v>1</v>
      </c>
      <c r="E67" s="14">
        <v>0</v>
      </c>
    </row>
    <row r="68" spans="1:5" x14ac:dyDescent="0.25">
      <c r="A68" s="178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2" t="s">
        <v>67</v>
      </c>
      <c r="B71" s="12" t="s">
        <v>68</v>
      </c>
      <c r="C71" s="13">
        <v>1452</v>
      </c>
      <c r="D71" s="13">
        <v>1571</v>
      </c>
      <c r="E71" s="14">
        <v>-7.5747931253978398E-2</v>
      </c>
    </row>
    <row r="72" spans="1:5" x14ac:dyDescent="0.25">
      <c r="A72" s="174"/>
      <c r="B72" s="12" t="s">
        <v>69</v>
      </c>
      <c r="C72" s="21"/>
      <c r="D72" s="13">
        <v>195</v>
      </c>
      <c r="E72" s="14">
        <v>0</v>
      </c>
    </row>
    <row r="73" spans="1:5" x14ac:dyDescent="0.25">
      <c r="A73" s="172" t="s">
        <v>70</v>
      </c>
      <c r="B73" s="12" t="s">
        <v>68</v>
      </c>
      <c r="C73" s="13">
        <v>759</v>
      </c>
      <c r="D73" s="13">
        <v>985</v>
      </c>
      <c r="E73" s="14">
        <v>-0.22944162436548199</v>
      </c>
    </row>
    <row r="74" spans="1:5" x14ac:dyDescent="0.25">
      <c r="A74" s="174"/>
      <c r="B74" s="12" t="s">
        <v>69</v>
      </c>
      <c r="C74" s="13">
        <v>146</v>
      </c>
      <c r="D74" s="13">
        <v>138</v>
      </c>
      <c r="E74" s="14">
        <v>5.7971014492753603E-2</v>
      </c>
    </row>
    <row r="75" spans="1:5" x14ac:dyDescent="0.25">
      <c r="A75" s="172" t="s">
        <v>71</v>
      </c>
      <c r="B75" s="12" t="s">
        <v>68</v>
      </c>
      <c r="C75" s="13">
        <v>82</v>
      </c>
      <c r="D75" s="13">
        <v>185</v>
      </c>
      <c r="E75" s="14">
        <v>-0.55675675675675695</v>
      </c>
    </row>
    <row r="76" spans="1:5" x14ac:dyDescent="0.25">
      <c r="A76" s="174"/>
      <c r="B76" s="12" t="s">
        <v>69</v>
      </c>
      <c r="C76" s="13">
        <v>12</v>
      </c>
      <c r="D76" s="13">
        <v>53</v>
      </c>
      <c r="E76" s="14">
        <v>-0.77358490566037696</v>
      </c>
    </row>
    <row r="77" spans="1:5" x14ac:dyDescent="0.25">
      <c r="A77" s="172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74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788</v>
      </c>
      <c r="D81" s="13">
        <v>809</v>
      </c>
      <c r="E81" s="14">
        <v>-2.5957972805933299E-2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561</v>
      </c>
      <c r="D85" s="13">
        <v>891</v>
      </c>
      <c r="E85" s="14">
        <v>-0.37037037037037002</v>
      </c>
    </row>
    <row r="86" spans="1:5" x14ac:dyDescent="0.25">
      <c r="A86" s="11" t="s">
        <v>77</v>
      </c>
      <c r="B86" s="18"/>
      <c r="C86" s="13">
        <v>308</v>
      </c>
      <c r="D86" s="13">
        <v>411</v>
      </c>
      <c r="E86" s="14">
        <v>-0.25060827250608297</v>
      </c>
    </row>
    <row r="87" spans="1:5" x14ac:dyDescent="0.25">
      <c r="A87" s="11" t="s">
        <v>74</v>
      </c>
      <c r="B87" s="19"/>
      <c r="C87" s="16">
        <v>0</v>
      </c>
      <c r="D87" s="16">
        <v>2</v>
      </c>
      <c r="E87" s="17">
        <v>-1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2" t="s">
        <v>76</v>
      </c>
      <c r="B90" s="12" t="s">
        <v>79</v>
      </c>
      <c r="C90" s="13">
        <v>436</v>
      </c>
      <c r="D90" s="13">
        <v>501</v>
      </c>
      <c r="E90" s="14">
        <v>-0.129740518962076</v>
      </c>
    </row>
    <row r="91" spans="1:5" x14ac:dyDescent="0.25">
      <c r="A91" s="173"/>
      <c r="B91" s="12" t="s">
        <v>80</v>
      </c>
      <c r="C91" s="13">
        <v>170</v>
      </c>
      <c r="D91" s="13">
        <v>230</v>
      </c>
      <c r="E91" s="14">
        <v>-0.26086956521739102</v>
      </c>
    </row>
    <row r="92" spans="1:5" x14ac:dyDescent="0.25">
      <c r="A92" s="174"/>
      <c r="B92" s="12" t="s">
        <v>81</v>
      </c>
      <c r="C92" s="13">
        <v>20</v>
      </c>
      <c r="D92" s="13">
        <v>32</v>
      </c>
      <c r="E92" s="14">
        <v>-0.375</v>
      </c>
    </row>
    <row r="93" spans="1:5" x14ac:dyDescent="0.25">
      <c r="A93" s="172" t="s">
        <v>77</v>
      </c>
      <c r="B93" s="12" t="s">
        <v>82</v>
      </c>
      <c r="C93" s="13">
        <v>32</v>
      </c>
      <c r="D93" s="13">
        <v>33</v>
      </c>
      <c r="E93" s="14">
        <v>-3.03030303030303E-2</v>
      </c>
    </row>
    <row r="94" spans="1:5" x14ac:dyDescent="0.25">
      <c r="A94" s="174"/>
      <c r="B94" s="12" t="s">
        <v>81</v>
      </c>
      <c r="C94" s="13">
        <v>80</v>
      </c>
      <c r="D94" s="13">
        <v>119</v>
      </c>
      <c r="E94" s="14">
        <v>-0.32773109243697501</v>
      </c>
    </row>
    <row r="95" spans="1:5" x14ac:dyDescent="0.25">
      <c r="A95" s="11" t="s">
        <v>74</v>
      </c>
      <c r="B95" s="19"/>
      <c r="C95" s="16">
        <v>1</v>
      </c>
      <c r="D95" s="16">
        <v>11</v>
      </c>
      <c r="E95" s="17">
        <v>-0.90909090909090895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2" t="s">
        <v>76</v>
      </c>
      <c r="B98" s="12" t="s">
        <v>79</v>
      </c>
      <c r="C98" s="13">
        <v>13</v>
      </c>
      <c r="D98" s="13">
        <v>25</v>
      </c>
      <c r="E98" s="14">
        <v>-0.48</v>
      </c>
    </row>
    <row r="99" spans="1:5" x14ac:dyDescent="0.25">
      <c r="A99" s="173"/>
      <c r="B99" s="12" t="s">
        <v>80</v>
      </c>
      <c r="C99" s="13">
        <v>33</v>
      </c>
      <c r="D99" s="13">
        <v>30</v>
      </c>
      <c r="E99" s="14">
        <v>0.1</v>
      </c>
    </row>
    <row r="100" spans="1:5" x14ac:dyDescent="0.25">
      <c r="A100" s="174"/>
      <c r="B100" s="12" t="s">
        <v>81</v>
      </c>
      <c r="C100" s="13">
        <v>1</v>
      </c>
      <c r="D100" s="13">
        <v>6</v>
      </c>
      <c r="E100" s="14">
        <v>-0.83333333333333304</v>
      </c>
    </row>
    <row r="101" spans="1:5" x14ac:dyDescent="0.25">
      <c r="A101" s="172" t="s">
        <v>77</v>
      </c>
      <c r="B101" s="12" t="s">
        <v>82</v>
      </c>
      <c r="C101" s="13">
        <v>7</v>
      </c>
      <c r="D101" s="13">
        <v>1</v>
      </c>
      <c r="E101" s="14">
        <v>6</v>
      </c>
    </row>
    <row r="102" spans="1:5" x14ac:dyDescent="0.25">
      <c r="A102" s="174"/>
      <c r="B102" s="12" t="s">
        <v>81</v>
      </c>
      <c r="C102" s="13">
        <v>6</v>
      </c>
      <c r="D102" s="13">
        <v>8</v>
      </c>
      <c r="E102" s="14">
        <v>-0.25</v>
      </c>
    </row>
    <row r="103" spans="1:5" x14ac:dyDescent="0.25">
      <c r="A103" s="11" t="s">
        <v>74</v>
      </c>
      <c r="B103" s="19"/>
      <c r="C103" s="16">
        <v>1</v>
      </c>
      <c r="D103" s="16">
        <v>9</v>
      </c>
      <c r="E103" s="17">
        <v>-0.88888888888888895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2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74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72" t="s">
        <v>88</v>
      </c>
      <c r="B108" s="12" t="s">
        <v>86</v>
      </c>
      <c r="C108" s="13">
        <v>63</v>
      </c>
      <c r="D108" s="13">
        <v>61</v>
      </c>
      <c r="E108" s="14">
        <v>3.2786885245901599E-2</v>
      </c>
    </row>
    <row r="109" spans="1:5" x14ac:dyDescent="0.25">
      <c r="A109" s="174"/>
      <c r="B109" s="12" t="s">
        <v>87</v>
      </c>
      <c r="C109" s="13">
        <v>338</v>
      </c>
      <c r="D109" s="13">
        <v>366</v>
      </c>
      <c r="E109" s="14">
        <v>-7.6502732240437202E-2</v>
      </c>
    </row>
    <row r="110" spans="1:5" x14ac:dyDescent="0.25">
      <c r="A110" s="172" t="s">
        <v>89</v>
      </c>
      <c r="B110" s="12" t="s">
        <v>86</v>
      </c>
      <c r="C110" s="13">
        <v>1460</v>
      </c>
      <c r="D110" s="13">
        <v>1543</v>
      </c>
      <c r="E110" s="14">
        <v>-5.3791315618924203E-2</v>
      </c>
    </row>
    <row r="111" spans="1:5" x14ac:dyDescent="0.25">
      <c r="A111" s="174"/>
      <c r="B111" s="12" t="s">
        <v>87</v>
      </c>
      <c r="C111" s="13">
        <v>4727</v>
      </c>
      <c r="D111" s="13">
        <v>5225</v>
      </c>
      <c r="E111" s="14">
        <v>-9.5311004784688999E-2</v>
      </c>
    </row>
    <row r="112" spans="1:5" x14ac:dyDescent="0.25">
      <c r="A112" s="172" t="s">
        <v>90</v>
      </c>
      <c r="B112" s="12" t="s">
        <v>86</v>
      </c>
      <c r="C112" s="13">
        <v>1015</v>
      </c>
      <c r="D112" s="13">
        <v>1104</v>
      </c>
      <c r="E112" s="14">
        <v>-8.0615942028985504E-2</v>
      </c>
    </row>
    <row r="113" spans="1:5" x14ac:dyDescent="0.25">
      <c r="A113" s="174"/>
      <c r="B113" s="15" t="s">
        <v>87</v>
      </c>
      <c r="C113" s="22"/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2" t="s">
        <v>92</v>
      </c>
      <c r="B116" s="12" t="s">
        <v>93</v>
      </c>
      <c r="C116" s="13">
        <v>51</v>
      </c>
      <c r="D116" s="13">
        <v>56</v>
      </c>
      <c r="E116" s="14">
        <v>-8.9285714285714302E-2</v>
      </c>
    </row>
    <row r="117" spans="1:5" x14ac:dyDescent="0.25">
      <c r="A117" s="174"/>
      <c r="B117" s="12" t="s">
        <v>94</v>
      </c>
      <c r="C117" s="13">
        <v>11</v>
      </c>
      <c r="D117" s="13">
        <v>6</v>
      </c>
      <c r="E117" s="14">
        <v>0.83333333333333304</v>
      </c>
    </row>
    <row r="118" spans="1:5" x14ac:dyDescent="0.25">
      <c r="A118" s="172" t="s">
        <v>95</v>
      </c>
      <c r="B118" s="12" t="s">
        <v>93</v>
      </c>
      <c r="C118" s="13">
        <v>0</v>
      </c>
      <c r="D118" s="13">
        <v>0</v>
      </c>
      <c r="E118" s="14">
        <v>0</v>
      </c>
    </row>
    <row r="119" spans="1:5" x14ac:dyDescent="0.25">
      <c r="A119" s="174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72" t="s">
        <v>96</v>
      </c>
      <c r="B120" s="12" t="s">
        <v>93</v>
      </c>
      <c r="C120" s="13">
        <v>3</v>
      </c>
      <c r="D120" s="13">
        <v>5</v>
      </c>
      <c r="E120" s="14">
        <v>-0.4</v>
      </c>
    </row>
    <row r="121" spans="1:5" x14ac:dyDescent="0.25">
      <c r="A121" s="174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86</v>
      </c>
      <c r="D124" s="13">
        <v>103</v>
      </c>
      <c r="E124" s="14">
        <v>-0.16504854368932001</v>
      </c>
    </row>
    <row r="125" spans="1:5" x14ac:dyDescent="0.25">
      <c r="A125" s="172" t="s">
        <v>100</v>
      </c>
      <c r="B125" s="12" t="s">
        <v>101</v>
      </c>
      <c r="C125" s="13">
        <v>3</v>
      </c>
      <c r="D125" s="13">
        <v>0</v>
      </c>
      <c r="E125" s="14">
        <v>0</v>
      </c>
    </row>
    <row r="126" spans="1:5" x14ac:dyDescent="0.25">
      <c r="A126" s="173"/>
      <c r="B126" s="12" t="s">
        <v>102</v>
      </c>
      <c r="C126" s="13">
        <v>44</v>
      </c>
      <c r="D126" s="13">
        <v>41</v>
      </c>
      <c r="E126" s="14">
        <v>7.3170731707317097E-2</v>
      </c>
    </row>
    <row r="127" spans="1:5" x14ac:dyDescent="0.25">
      <c r="A127" s="173"/>
      <c r="B127" s="12" t="s">
        <v>103</v>
      </c>
      <c r="C127" s="13">
        <v>3</v>
      </c>
      <c r="D127" s="13">
        <v>16</v>
      </c>
      <c r="E127" s="14">
        <v>-0.8125</v>
      </c>
    </row>
    <row r="128" spans="1:5" x14ac:dyDescent="0.25">
      <c r="A128" s="173"/>
      <c r="B128" s="12" t="s">
        <v>104</v>
      </c>
      <c r="C128" s="13">
        <v>2</v>
      </c>
      <c r="D128" s="13">
        <v>6</v>
      </c>
      <c r="E128" s="14">
        <v>-0.66666666666666696</v>
      </c>
    </row>
    <row r="129" spans="1:5" x14ac:dyDescent="0.25">
      <c r="A129" s="173"/>
      <c r="B129" s="12" t="s">
        <v>105</v>
      </c>
      <c r="C129" s="13">
        <v>27</v>
      </c>
      <c r="D129" s="13">
        <v>34</v>
      </c>
      <c r="E129" s="14">
        <v>-0.20588235294117599</v>
      </c>
    </row>
    <row r="130" spans="1:5" x14ac:dyDescent="0.25">
      <c r="A130" s="174"/>
      <c r="B130" s="12" t="s">
        <v>106</v>
      </c>
      <c r="C130" s="13">
        <v>7</v>
      </c>
      <c r="D130" s="13">
        <v>6</v>
      </c>
      <c r="E130" s="14">
        <v>0.16666666666666699</v>
      </c>
    </row>
    <row r="131" spans="1:5" x14ac:dyDescent="0.25">
      <c r="A131" s="172" t="s">
        <v>107</v>
      </c>
      <c r="B131" s="12" t="s">
        <v>108</v>
      </c>
      <c r="C131" s="13">
        <v>53</v>
      </c>
      <c r="D131" s="13">
        <v>46</v>
      </c>
      <c r="E131" s="14">
        <v>0.15217391304347799</v>
      </c>
    </row>
    <row r="132" spans="1:5" x14ac:dyDescent="0.25">
      <c r="A132" s="174"/>
      <c r="B132" s="12" t="s">
        <v>109</v>
      </c>
      <c r="C132" s="13">
        <v>77</v>
      </c>
      <c r="D132" s="13">
        <v>39</v>
      </c>
      <c r="E132" s="14">
        <v>0.97435897435897401</v>
      </c>
    </row>
    <row r="133" spans="1:5" x14ac:dyDescent="0.25">
      <c r="A133" s="172" t="s">
        <v>110</v>
      </c>
      <c r="B133" s="12" t="s">
        <v>16</v>
      </c>
      <c r="C133" s="13">
        <v>28</v>
      </c>
      <c r="D133" s="13">
        <v>16</v>
      </c>
      <c r="E133" s="14">
        <v>0.75</v>
      </c>
    </row>
    <row r="134" spans="1:5" x14ac:dyDescent="0.25">
      <c r="A134" s="174"/>
      <c r="B134" s="12" t="s">
        <v>20</v>
      </c>
      <c r="C134" s="13">
        <v>17</v>
      </c>
      <c r="D134" s="13">
        <v>28</v>
      </c>
      <c r="E134" s="14">
        <v>-0.39285714285714302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2" t="s">
        <v>113</v>
      </c>
      <c r="B138" s="12" t="s">
        <v>114</v>
      </c>
      <c r="C138" s="21"/>
      <c r="D138" s="21"/>
      <c r="E138" s="14">
        <v>0</v>
      </c>
    </row>
    <row r="139" spans="1:5" x14ac:dyDescent="0.25">
      <c r="A139" s="173"/>
      <c r="B139" s="12" t="s">
        <v>115</v>
      </c>
      <c r="C139" s="21"/>
      <c r="D139" s="21"/>
      <c r="E139" s="14">
        <v>0</v>
      </c>
    </row>
    <row r="140" spans="1:5" x14ac:dyDescent="0.25">
      <c r="A140" s="173"/>
      <c r="B140" s="12" t="s">
        <v>116</v>
      </c>
      <c r="C140" s="21"/>
      <c r="D140" s="21"/>
      <c r="E140" s="14">
        <v>0</v>
      </c>
    </row>
    <row r="141" spans="1:5" x14ac:dyDescent="0.25">
      <c r="A141" s="173"/>
      <c r="B141" s="12" t="s">
        <v>117</v>
      </c>
      <c r="C141" s="21"/>
      <c r="D141" s="21"/>
      <c r="E141" s="14">
        <v>0</v>
      </c>
    </row>
    <row r="142" spans="1:5" x14ac:dyDescent="0.25">
      <c r="A142" s="173"/>
      <c r="B142" s="12" t="s">
        <v>118</v>
      </c>
      <c r="C142" s="21"/>
      <c r="D142" s="21"/>
      <c r="E142" s="14">
        <v>0</v>
      </c>
    </row>
    <row r="143" spans="1:5" x14ac:dyDescent="0.25">
      <c r="A143" s="173"/>
      <c r="B143" s="12" t="s">
        <v>119</v>
      </c>
      <c r="C143" s="21"/>
      <c r="D143" s="21"/>
      <c r="E143" s="14">
        <v>0</v>
      </c>
    </row>
    <row r="144" spans="1:5" x14ac:dyDescent="0.25">
      <c r="A144" s="173"/>
      <c r="B144" s="12" t="s">
        <v>120</v>
      </c>
      <c r="C144" s="21"/>
      <c r="D144" s="21"/>
      <c r="E144" s="14">
        <v>0</v>
      </c>
    </row>
    <row r="145" spans="1:5" x14ac:dyDescent="0.25">
      <c r="A145" s="173"/>
      <c r="B145" s="12" t="s">
        <v>121</v>
      </c>
      <c r="C145" s="21"/>
      <c r="D145" s="21"/>
      <c r="E145" s="14">
        <v>0</v>
      </c>
    </row>
    <row r="146" spans="1:5" x14ac:dyDescent="0.25">
      <c r="A146" s="173"/>
      <c r="B146" s="12" t="s">
        <v>122</v>
      </c>
      <c r="C146" s="21"/>
      <c r="D146" s="21"/>
      <c r="E146" s="14">
        <v>0</v>
      </c>
    </row>
    <row r="147" spans="1:5" x14ac:dyDescent="0.25">
      <c r="A147" s="173"/>
      <c r="B147" s="12" t="s">
        <v>123</v>
      </c>
      <c r="C147" s="21"/>
      <c r="D147" s="21"/>
      <c r="E147" s="14">
        <v>0</v>
      </c>
    </row>
    <row r="148" spans="1:5" x14ac:dyDescent="0.25">
      <c r="A148" s="173"/>
      <c r="B148" s="12" t="s">
        <v>124</v>
      </c>
      <c r="C148" s="21"/>
      <c r="D148" s="21"/>
      <c r="E148" s="14">
        <v>0</v>
      </c>
    </row>
    <row r="149" spans="1:5" x14ac:dyDescent="0.25">
      <c r="A149" s="173"/>
      <c r="B149" s="12" t="s">
        <v>125</v>
      </c>
      <c r="C149" s="21"/>
      <c r="D149" s="21"/>
      <c r="E149" s="14">
        <v>0</v>
      </c>
    </row>
    <row r="150" spans="1:5" x14ac:dyDescent="0.25">
      <c r="A150" s="173"/>
      <c r="B150" s="12" t="s">
        <v>126</v>
      </c>
      <c r="C150" s="21"/>
      <c r="D150" s="21"/>
      <c r="E150" s="14">
        <v>0</v>
      </c>
    </row>
    <row r="151" spans="1:5" x14ac:dyDescent="0.25">
      <c r="A151" s="173"/>
      <c r="B151" s="12" t="s">
        <v>127</v>
      </c>
      <c r="C151" s="21"/>
      <c r="D151" s="21"/>
      <c r="E151" s="14">
        <v>0</v>
      </c>
    </row>
    <row r="152" spans="1:5" x14ac:dyDescent="0.25">
      <c r="A152" s="173"/>
      <c r="B152" s="12" t="s">
        <v>128</v>
      </c>
      <c r="C152" s="21"/>
      <c r="D152" s="21"/>
      <c r="E152" s="14">
        <v>0</v>
      </c>
    </row>
    <row r="153" spans="1:5" x14ac:dyDescent="0.25">
      <c r="A153" s="173"/>
      <c r="B153" s="12" t="s">
        <v>129</v>
      </c>
      <c r="C153" s="21"/>
      <c r="D153" s="21"/>
      <c r="E153" s="14">
        <v>0</v>
      </c>
    </row>
    <row r="154" spans="1:5" x14ac:dyDescent="0.25">
      <c r="A154" s="174"/>
      <c r="B154" s="12" t="s">
        <v>130</v>
      </c>
      <c r="C154" s="21"/>
      <c r="D154" s="21"/>
      <c r="E154" s="14">
        <v>0</v>
      </c>
    </row>
    <row r="155" spans="1:5" x14ac:dyDescent="0.25">
      <c r="A155" s="172" t="s">
        <v>131</v>
      </c>
      <c r="B155" s="12" t="s">
        <v>114</v>
      </c>
      <c r="C155" s="21"/>
      <c r="D155" s="21"/>
      <c r="E155" s="14">
        <v>0</v>
      </c>
    </row>
    <row r="156" spans="1:5" x14ac:dyDescent="0.25">
      <c r="A156" s="173"/>
      <c r="B156" s="12" t="s">
        <v>115</v>
      </c>
      <c r="C156" s="21"/>
      <c r="D156" s="21"/>
      <c r="E156" s="14">
        <v>0</v>
      </c>
    </row>
    <row r="157" spans="1:5" x14ac:dyDescent="0.25">
      <c r="A157" s="173"/>
      <c r="B157" s="12" t="s">
        <v>116</v>
      </c>
      <c r="C157" s="21"/>
      <c r="D157" s="21"/>
      <c r="E157" s="14">
        <v>0</v>
      </c>
    </row>
    <row r="158" spans="1:5" x14ac:dyDescent="0.25">
      <c r="A158" s="173"/>
      <c r="B158" s="12" t="s">
        <v>117</v>
      </c>
      <c r="C158" s="21"/>
      <c r="D158" s="21"/>
      <c r="E158" s="14">
        <v>0</v>
      </c>
    </row>
    <row r="159" spans="1:5" x14ac:dyDescent="0.25">
      <c r="A159" s="173"/>
      <c r="B159" s="12" t="s">
        <v>118</v>
      </c>
      <c r="C159" s="21"/>
      <c r="D159" s="21"/>
      <c r="E159" s="14">
        <v>0</v>
      </c>
    </row>
    <row r="160" spans="1:5" x14ac:dyDescent="0.25">
      <c r="A160" s="173"/>
      <c r="B160" s="12" t="s">
        <v>119</v>
      </c>
      <c r="C160" s="21"/>
      <c r="D160" s="21"/>
      <c r="E160" s="14">
        <v>0</v>
      </c>
    </row>
    <row r="161" spans="1:5" x14ac:dyDescent="0.25">
      <c r="A161" s="173"/>
      <c r="B161" s="12" t="s">
        <v>120</v>
      </c>
      <c r="C161" s="21"/>
      <c r="D161" s="21"/>
      <c r="E161" s="14">
        <v>0</v>
      </c>
    </row>
    <row r="162" spans="1:5" x14ac:dyDescent="0.25">
      <c r="A162" s="173"/>
      <c r="B162" s="12" t="s">
        <v>121</v>
      </c>
      <c r="C162" s="21"/>
      <c r="D162" s="21"/>
      <c r="E162" s="14">
        <v>0</v>
      </c>
    </row>
    <row r="163" spans="1:5" x14ac:dyDescent="0.25">
      <c r="A163" s="173"/>
      <c r="B163" s="12" t="s">
        <v>122</v>
      </c>
      <c r="C163" s="21"/>
      <c r="D163" s="21"/>
      <c r="E163" s="14">
        <v>0</v>
      </c>
    </row>
    <row r="164" spans="1:5" x14ac:dyDescent="0.25">
      <c r="A164" s="173"/>
      <c r="B164" s="12" t="s">
        <v>123</v>
      </c>
      <c r="C164" s="21"/>
      <c r="D164" s="21"/>
      <c r="E164" s="14">
        <v>0</v>
      </c>
    </row>
    <row r="165" spans="1:5" x14ac:dyDescent="0.25">
      <c r="A165" s="173"/>
      <c r="B165" s="12" t="s">
        <v>124</v>
      </c>
      <c r="C165" s="21"/>
      <c r="D165" s="21"/>
      <c r="E165" s="14">
        <v>0</v>
      </c>
    </row>
    <row r="166" spans="1:5" x14ac:dyDescent="0.25">
      <c r="A166" s="173"/>
      <c r="B166" s="12" t="s">
        <v>125</v>
      </c>
      <c r="C166" s="21"/>
      <c r="D166" s="21"/>
      <c r="E166" s="14">
        <v>0</v>
      </c>
    </row>
    <row r="167" spans="1:5" x14ac:dyDescent="0.25">
      <c r="A167" s="173"/>
      <c r="B167" s="12" t="s">
        <v>126</v>
      </c>
      <c r="C167" s="21"/>
      <c r="D167" s="21"/>
      <c r="E167" s="14">
        <v>0</v>
      </c>
    </row>
    <row r="168" spans="1:5" x14ac:dyDescent="0.25">
      <c r="A168" s="173"/>
      <c r="B168" s="12" t="s">
        <v>127</v>
      </c>
      <c r="C168" s="21"/>
      <c r="D168" s="21"/>
      <c r="E168" s="14">
        <v>0</v>
      </c>
    </row>
    <row r="169" spans="1:5" x14ac:dyDescent="0.25">
      <c r="A169" s="173"/>
      <c r="B169" s="12" t="s">
        <v>128</v>
      </c>
      <c r="C169" s="21"/>
      <c r="D169" s="21"/>
      <c r="E169" s="14">
        <v>0</v>
      </c>
    </row>
    <row r="170" spans="1:5" x14ac:dyDescent="0.25">
      <c r="A170" s="173"/>
      <c r="B170" s="12" t="s">
        <v>129</v>
      </c>
      <c r="C170" s="21"/>
      <c r="D170" s="21"/>
      <c r="E170" s="14">
        <v>0</v>
      </c>
    </row>
    <row r="171" spans="1:5" x14ac:dyDescent="0.25">
      <c r="A171" s="173"/>
      <c r="B171" s="12" t="s">
        <v>130</v>
      </c>
      <c r="C171" s="21"/>
      <c r="D171" s="21"/>
      <c r="E171" s="14">
        <v>0</v>
      </c>
    </row>
    <row r="172" spans="1:5" x14ac:dyDescent="0.25">
      <c r="A172" s="174"/>
      <c r="B172" s="15" t="s">
        <v>132</v>
      </c>
      <c r="C172" s="22"/>
      <c r="D172" s="22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1274</v>
      </c>
      <c r="D175" s="13">
        <v>962</v>
      </c>
      <c r="E175" s="14">
        <v>0.32432432432432401</v>
      </c>
    </row>
    <row r="176" spans="1:5" x14ac:dyDescent="0.25">
      <c r="A176" s="11" t="s">
        <v>135</v>
      </c>
      <c r="B176" s="18"/>
      <c r="C176" s="13">
        <v>740</v>
      </c>
      <c r="D176" s="13">
        <v>504</v>
      </c>
      <c r="E176" s="14">
        <v>0.46825396825396798</v>
      </c>
    </row>
    <row r="177" spans="1:5" x14ac:dyDescent="0.25">
      <c r="A177" s="11" t="s">
        <v>136</v>
      </c>
      <c r="B177" s="19"/>
      <c r="C177" s="16">
        <v>1023</v>
      </c>
      <c r="D177" s="16">
        <v>726</v>
      </c>
      <c r="E177" s="17">
        <v>0.40909090909090901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2" t="s">
        <v>138</v>
      </c>
      <c r="B180" s="12" t="s">
        <v>139</v>
      </c>
      <c r="C180" s="13">
        <v>166</v>
      </c>
      <c r="D180" s="13">
        <v>213</v>
      </c>
      <c r="E180" s="14">
        <v>-0.22065727699530499</v>
      </c>
    </row>
    <row r="181" spans="1:5" x14ac:dyDescent="0.25">
      <c r="A181" s="173"/>
      <c r="B181" s="12" t="s">
        <v>16</v>
      </c>
      <c r="C181" s="13">
        <v>54</v>
      </c>
      <c r="D181" s="13">
        <v>48</v>
      </c>
      <c r="E181" s="14">
        <v>0.125</v>
      </c>
    </row>
    <row r="182" spans="1:5" x14ac:dyDescent="0.25">
      <c r="A182" s="174"/>
      <c r="B182" s="12" t="s">
        <v>20</v>
      </c>
      <c r="C182" s="13">
        <v>31</v>
      </c>
      <c r="D182" s="13">
        <v>54</v>
      </c>
      <c r="E182" s="14">
        <v>-0.42592592592592599</v>
      </c>
    </row>
    <row r="183" spans="1:5" x14ac:dyDescent="0.25">
      <c r="A183" s="172" t="s">
        <v>140</v>
      </c>
      <c r="B183" s="12" t="s">
        <v>141</v>
      </c>
      <c r="C183" s="13">
        <v>114</v>
      </c>
      <c r="D183" s="13">
        <v>150</v>
      </c>
      <c r="E183" s="14">
        <v>-0.24</v>
      </c>
    </row>
    <row r="184" spans="1:5" x14ac:dyDescent="0.25">
      <c r="A184" s="173"/>
      <c r="B184" s="12" t="s">
        <v>142</v>
      </c>
      <c r="C184" s="13">
        <v>104</v>
      </c>
      <c r="D184" s="13">
        <v>104</v>
      </c>
      <c r="E184" s="14">
        <v>0</v>
      </c>
    </row>
    <row r="185" spans="1:5" x14ac:dyDescent="0.25">
      <c r="A185" s="174"/>
      <c r="B185" s="12" t="s">
        <v>143</v>
      </c>
      <c r="C185" s="13">
        <v>6</v>
      </c>
      <c r="D185" s="13">
        <v>12</v>
      </c>
      <c r="E185" s="14">
        <v>-0.5</v>
      </c>
    </row>
    <row r="186" spans="1:5" x14ac:dyDescent="0.25">
      <c r="A186" s="11" t="s">
        <v>144</v>
      </c>
      <c r="B186" s="19"/>
      <c r="C186" s="16">
        <v>83</v>
      </c>
      <c r="D186" s="16">
        <v>83</v>
      </c>
      <c r="E186" s="17">
        <v>0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64</v>
      </c>
      <c r="D189" s="13">
        <v>56</v>
      </c>
      <c r="E189" s="14">
        <v>0.14285714285714299</v>
      </c>
    </row>
    <row r="190" spans="1:5" x14ac:dyDescent="0.25">
      <c r="A190" s="172" t="s">
        <v>147</v>
      </c>
      <c r="B190" s="12" t="s">
        <v>148</v>
      </c>
      <c r="C190" s="13">
        <v>4</v>
      </c>
      <c r="D190" s="13">
        <v>4</v>
      </c>
      <c r="E190" s="14">
        <v>0</v>
      </c>
    </row>
    <row r="191" spans="1:5" x14ac:dyDescent="0.25">
      <c r="A191" s="173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4"/>
      <c r="B192" s="12" t="s">
        <v>150</v>
      </c>
      <c r="C192" s="13">
        <v>0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3</v>
      </c>
      <c r="D194" s="13">
        <v>5</v>
      </c>
      <c r="E194" s="14">
        <v>-0.4</v>
      </c>
    </row>
    <row r="195" spans="1:5" x14ac:dyDescent="0.25">
      <c r="A195" s="11" t="s">
        <v>106</v>
      </c>
      <c r="B195" s="19"/>
      <c r="C195" s="16">
        <v>8</v>
      </c>
      <c r="D195" s="16">
        <v>0</v>
      </c>
      <c r="E195" s="17">
        <v>0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13</v>
      </c>
      <c r="D198" s="13">
        <v>17</v>
      </c>
      <c r="E198" s="14">
        <v>-0.23529411764705899</v>
      </c>
    </row>
    <row r="199" spans="1:5" x14ac:dyDescent="0.25">
      <c r="A199" s="172" t="s">
        <v>64</v>
      </c>
      <c r="B199" s="12" t="s">
        <v>155</v>
      </c>
      <c r="C199" s="13">
        <v>0</v>
      </c>
      <c r="D199" s="13">
        <v>0</v>
      </c>
      <c r="E199" s="14">
        <v>0</v>
      </c>
    </row>
    <row r="200" spans="1:5" x14ac:dyDescent="0.25">
      <c r="A200" s="174"/>
      <c r="B200" s="12" t="s">
        <v>106</v>
      </c>
      <c r="C200" s="13">
        <v>0</v>
      </c>
      <c r="D200" s="13">
        <v>2</v>
      </c>
      <c r="E200" s="14">
        <v>-1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7</v>
      </c>
      <c r="D202" s="13">
        <v>34</v>
      </c>
      <c r="E202" s="14">
        <v>-0.79411764705882404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2" t="s">
        <v>160</v>
      </c>
      <c r="B206" s="12" t="s">
        <v>161</v>
      </c>
      <c r="C206" s="13">
        <v>1</v>
      </c>
      <c r="D206" s="13">
        <v>0</v>
      </c>
      <c r="E206" s="14">
        <v>0</v>
      </c>
    </row>
    <row r="207" spans="1:5" x14ac:dyDescent="0.25">
      <c r="A207" s="174"/>
      <c r="B207" s="12" t="s">
        <v>162</v>
      </c>
      <c r="C207" s="13">
        <v>11</v>
      </c>
      <c r="D207" s="13">
        <v>22</v>
      </c>
      <c r="E207" s="14">
        <v>-0.5</v>
      </c>
    </row>
    <row r="208" spans="1:5" x14ac:dyDescent="0.25">
      <c r="A208" s="11" t="s">
        <v>163</v>
      </c>
      <c r="B208" s="18"/>
      <c r="C208" s="13">
        <v>36</v>
      </c>
      <c r="D208" s="13">
        <v>13</v>
      </c>
      <c r="E208" s="14">
        <v>1.7692307692307701</v>
      </c>
    </row>
    <row r="209" spans="1:5" x14ac:dyDescent="0.25">
      <c r="A209" s="11" t="s">
        <v>164</v>
      </c>
      <c r="B209" s="19"/>
      <c r="C209" s="22"/>
      <c r="D209" s="22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2" t="s">
        <v>171</v>
      </c>
      <c r="B217" s="12" t="s">
        <v>172</v>
      </c>
      <c r="C217" s="13">
        <v>29</v>
      </c>
      <c r="D217" s="13">
        <v>29</v>
      </c>
      <c r="E217" s="25">
        <v>14</v>
      </c>
    </row>
    <row r="218" spans="1:5" x14ac:dyDescent="0.25">
      <c r="A218" s="173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73"/>
      <c r="B219" s="12" t="s">
        <v>174</v>
      </c>
      <c r="C219" s="13">
        <v>4</v>
      </c>
      <c r="D219" s="13">
        <v>4</v>
      </c>
      <c r="E219" s="25">
        <v>2</v>
      </c>
    </row>
    <row r="220" spans="1:5" x14ac:dyDescent="0.25">
      <c r="A220" s="173"/>
      <c r="B220" s="12" t="s">
        <v>175</v>
      </c>
      <c r="C220" s="13">
        <v>8</v>
      </c>
      <c r="D220" s="13">
        <v>8</v>
      </c>
      <c r="E220" s="25">
        <v>0</v>
      </c>
    </row>
    <row r="221" spans="1:5" x14ac:dyDescent="0.25">
      <c r="A221" s="173"/>
      <c r="B221" s="12" t="s">
        <v>176</v>
      </c>
      <c r="C221" s="13">
        <v>183</v>
      </c>
      <c r="D221" s="13">
        <v>157</v>
      </c>
      <c r="E221" s="25">
        <v>65</v>
      </c>
    </row>
    <row r="222" spans="1:5" x14ac:dyDescent="0.25">
      <c r="A222" s="173"/>
      <c r="B222" s="12" t="s">
        <v>177</v>
      </c>
      <c r="C222" s="13">
        <v>217</v>
      </c>
      <c r="D222" s="13">
        <v>217</v>
      </c>
      <c r="E222" s="25">
        <v>0</v>
      </c>
    </row>
    <row r="223" spans="1:5" x14ac:dyDescent="0.25">
      <c r="A223" s="173"/>
      <c r="B223" s="12" t="s">
        <v>178</v>
      </c>
      <c r="C223" s="13">
        <v>244</v>
      </c>
      <c r="D223" s="13">
        <v>171</v>
      </c>
      <c r="E223" s="25">
        <v>129</v>
      </c>
    </row>
    <row r="224" spans="1:5" x14ac:dyDescent="0.25">
      <c r="A224" s="173"/>
      <c r="B224" s="12" t="s">
        <v>179</v>
      </c>
      <c r="C224" s="13">
        <v>120</v>
      </c>
      <c r="D224" s="13">
        <v>120</v>
      </c>
      <c r="E224" s="25">
        <v>0</v>
      </c>
    </row>
    <row r="225" spans="1:5" x14ac:dyDescent="0.25">
      <c r="A225" s="173"/>
      <c r="B225" s="12" t="s">
        <v>180</v>
      </c>
      <c r="C225" s="13">
        <v>0</v>
      </c>
      <c r="D225" s="13">
        <v>0</v>
      </c>
      <c r="E225" s="25">
        <v>0</v>
      </c>
    </row>
    <row r="226" spans="1:5" x14ac:dyDescent="0.25">
      <c r="A226" s="173"/>
      <c r="B226" s="12" t="s">
        <v>181</v>
      </c>
      <c r="C226" s="13">
        <v>120</v>
      </c>
      <c r="D226" s="13">
        <v>25</v>
      </c>
      <c r="E226" s="25">
        <v>49</v>
      </c>
    </row>
    <row r="227" spans="1:5" x14ac:dyDescent="0.25">
      <c r="A227" s="173"/>
      <c r="B227" s="12" t="s">
        <v>182</v>
      </c>
      <c r="C227" s="13">
        <v>241</v>
      </c>
      <c r="D227" s="13">
        <v>241</v>
      </c>
      <c r="E227" s="25">
        <v>134</v>
      </c>
    </row>
    <row r="228" spans="1:5" x14ac:dyDescent="0.25">
      <c r="A228" s="173"/>
      <c r="B228" s="12" t="s">
        <v>183</v>
      </c>
      <c r="C228" s="13">
        <v>74</v>
      </c>
      <c r="D228" s="13">
        <v>74</v>
      </c>
      <c r="E228" s="25">
        <v>0</v>
      </c>
    </row>
    <row r="229" spans="1:5" x14ac:dyDescent="0.25">
      <c r="A229" s="173"/>
      <c r="B229" s="12" t="s">
        <v>184</v>
      </c>
      <c r="C229" s="13">
        <v>1</v>
      </c>
      <c r="D229" s="13">
        <v>1</v>
      </c>
      <c r="E229" s="25">
        <v>0</v>
      </c>
    </row>
    <row r="230" spans="1:5" x14ac:dyDescent="0.25">
      <c r="A230" s="173"/>
      <c r="B230" s="12" t="s">
        <v>185</v>
      </c>
      <c r="C230" s="13">
        <v>35</v>
      </c>
      <c r="D230" s="13">
        <v>17</v>
      </c>
      <c r="E230" s="25">
        <v>2</v>
      </c>
    </row>
    <row r="231" spans="1:5" x14ac:dyDescent="0.25">
      <c r="A231" s="174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0" t="s">
        <v>187</v>
      </c>
      <c r="B232" s="171"/>
      <c r="C232" s="26">
        <v>1276</v>
      </c>
      <c r="D232" s="26">
        <v>1064</v>
      </c>
      <c r="E232" s="27">
        <v>395</v>
      </c>
    </row>
    <row r="233" spans="1:5" x14ac:dyDescent="0.25">
      <c r="A233" s="172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73"/>
      <c r="B234" s="12" t="s">
        <v>190</v>
      </c>
      <c r="C234" s="13">
        <v>10</v>
      </c>
      <c r="D234" s="13">
        <v>10</v>
      </c>
      <c r="E234" s="25">
        <v>8</v>
      </c>
    </row>
    <row r="235" spans="1:5" x14ac:dyDescent="0.25">
      <c r="A235" s="174"/>
      <c r="B235" s="12" t="s">
        <v>191</v>
      </c>
      <c r="C235" s="13">
        <v>3</v>
      </c>
      <c r="D235" s="13">
        <v>3</v>
      </c>
      <c r="E235" s="25">
        <v>1</v>
      </c>
    </row>
    <row r="236" spans="1:5" x14ac:dyDescent="0.25">
      <c r="A236" s="170" t="s">
        <v>187</v>
      </c>
      <c r="B236" s="171"/>
      <c r="C236" s="26">
        <v>13</v>
      </c>
      <c r="D236" s="26">
        <v>13</v>
      </c>
      <c r="E236" s="27">
        <v>9</v>
      </c>
    </row>
    <row r="237" spans="1:5" x14ac:dyDescent="0.25">
      <c r="A237" s="172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73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73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73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73"/>
      <c r="B241" s="12" t="s">
        <v>197</v>
      </c>
      <c r="C241" s="13">
        <v>18</v>
      </c>
      <c r="D241" s="13">
        <v>18</v>
      </c>
      <c r="E241" s="25">
        <v>0</v>
      </c>
    </row>
    <row r="242" spans="1:5" x14ac:dyDescent="0.25">
      <c r="A242" s="173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73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73"/>
      <c r="B244" s="12" t="s">
        <v>200</v>
      </c>
      <c r="C244" s="13">
        <v>33</v>
      </c>
      <c r="D244" s="13">
        <v>33</v>
      </c>
      <c r="E244" s="25">
        <v>1</v>
      </c>
    </row>
    <row r="245" spans="1:5" x14ac:dyDescent="0.25">
      <c r="A245" s="173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73"/>
      <c r="B246" s="12" t="s">
        <v>202</v>
      </c>
      <c r="C246" s="13">
        <v>60</v>
      </c>
      <c r="D246" s="13">
        <v>21</v>
      </c>
      <c r="E246" s="25">
        <v>0</v>
      </c>
    </row>
    <row r="247" spans="1:5" x14ac:dyDescent="0.25">
      <c r="A247" s="173"/>
      <c r="B247" s="12" t="s">
        <v>203</v>
      </c>
      <c r="C247" s="13">
        <v>1</v>
      </c>
      <c r="D247" s="13">
        <v>0</v>
      </c>
      <c r="E247" s="25">
        <v>1</v>
      </c>
    </row>
    <row r="248" spans="1:5" x14ac:dyDescent="0.25">
      <c r="A248" s="173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73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73"/>
      <c r="B250" s="12" t="s">
        <v>206</v>
      </c>
      <c r="C250" s="13">
        <v>1</v>
      </c>
      <c r="D250" s="13">
        <v>1</v>
      </c>
      <c r="E250" s="25">
        <v>0</v>
      </c>
    </row>
    <row r="251" spans="1:5" x14ac:dyDescent="0.25">
      <c r="A251" s="173"/>
      <c r="B251" s="12" t="s">
        <v>207</v>
      </c>
      <c r="C251" s="13">
        <v>2</v>
      </c>
      <c r="D251" s="13">
        <v>2</v>
      </c>
      <c r="E251" s="25">
        <v>0</v>
      </c>
    </row>
    <row r="252" spans="1:5" x14ac:dyDescent="0.25">
      <c r="A252" s="173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73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73"/>
      <c r="B254" s="12" t="s">
        <v>210</v>
      </c>
      <c r="C254" s="13">
        <v>2</v>
      </c>
      <c r="D254" s="13">
        <v>2</v>
      </c>
      <c r="E254" s="25">
        <v>1</v>
      </c>
    </row>
    <row r="255" spans="1:5" x14ac:dyDescent="0.25">
      <c r="A255" s="173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73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73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73"/>
      <c r="B258" s="12" t="s">
        <v>214</v>
      </c>
      <c r="C258" s="13">
        <v>2</v>
      </c>
      <c r="D258" s="13">
        <v>2</v>
      </c>
      <c r="E258" s="25">
        <v>1</v>
      </c>
    </row>
    <row r="259" spans="1:5" x14ac:dyDescent="0.25">
      <c r="A259" s="173"/>
      <c r="B259" s="12" t="s">
        <v>215</v>
      </c>
      <c r="C259" s="13">
        <v>5</v>
      </c>
      <c r="D259" s="13">
        <v>5</v>
      </c>
      <c r="E259" s="25">
        <v>1</v>
      </c>
    </row>
    <row r="260" spans="1:5" x14ac:dyDescent="0.25">
      <c r="A260" s="173"/>
      <c r="B260" s="12" t="s">
        <v>216</v>
      </c>
      <c r="C260" s="13">
        <v>7</v>
      </c>
      <c r="D260" s="13">
        <v>7</v>
      </c>
      <c r="E260" s="25">
        <v>4</v>
      </c>
    </row>
    <row r="261" spans="1:5" x14ac:dyDescent="0.25">
      <c r="A261" s="173"/>
      <c r="B261" s="12" t="s">
        <v>217</v>
      </c>
      <c r="C261" s="13">
        <v>78</v>
      </c>
      <c r="D261" s="13">
        <v>43</v>
      </c>
      <c r="E261" s="25">
        <v>4</v>
      </c>
    </row>
    <row r="262" spans="1:5" x14ac:dyDescent="0.25">
      <c r="A262" s="173"/>
      <c r="B262" s="12" t="s">
        <v>218</v>
      </c>
      <c r="C262" s="13">
        <v>13</v>
      </c>
      <c r="D262" s="13">
        <v>1</v>
      </c>
      <c r="E262" s="25">
        <v>13</v>
      </c>
    </row>
    <row r="263" spans="1:5" x14ac:dyDescent="0.25">
      <c r="A263" s="173"/>
      <c r="B263" s="12" t="s">
        <v>219</v>
      </c>
      <c r="C263" s="13">
        <v>1</v>
      </c>
      <c r="D263" s="13">
        <v>1</v>
      </c>
      <c r="E263" s="25">
        <v>0</v>
      </c>
    </row>
    <row r="264" spans="1:5" x14ac:dyDescent="0.25">
      <c r="A264" s="173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73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73"/>
      <c r="B266" s="12" t="s">
        <v>222</v>
      </c>
      <c r="C266" s="13">
        <v>2</v>
      </c>
      <c r="D266" s="13">
        <v>2</v>
      </c>
      <c r="E266" s="25">
        <v>0</v>
      </c>
    </row>
    <row r="267" spans="1:5" x14ac:dyDescent="0.25">
      <c r="A267" s="173"/>
      <c r="B267" s="12" t="s">
        <v>223</v>
      </c>
      <c r="C267" s="13">
        <v>1</v>
      </c>
      <c r="D267" s="13">
        <v>1</v>
      </c>
      <c r="E267" s="25">
        <v>1</v>
      </c>
    </row>
    <row r="268" spans="1:5" x14ac:dyDescent="0.25">
      <c r="A268" s="173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74"/>
      <c r="B269" s="12" t="s">
        <v>225</v>
      </c>
      <c r="C269" s="13">
        <v>12</v>
      </c>
      <c r="D269" s="13">
        <v>12</v>
      </c>
      <c r="E269" s="25">
        <v>0</v>
      </c>
    </row>
    <row r="270" spans="1:5" x14ac:dyDescent="0.25">
      <c r="A270" s="170" t="s">
        <v>187</v>
      </c>
      <c r="B270" s="171"/>
      <c r="C270" s="26">
        <v>238</v>
      </c>
      <c r="D270" s="26">
        <v>151</v>
      </c>
      <c r="E270" s="27">
        <v>27</v>
      </c>
    </row>
    <row r="271" spans="1:5" x14ac:dyDescent="0.25">
      <c r="A271" s="11" t="s">
        <v>226</v>
      </c>
      <c r="B271" s="12" t="s">
        <v>227</v>
      </c>
      <c r="C271" s="13">
        <v>2</v>
      </c>
      <c r="D271" s="13">
        <v>2</v>
      </c>
      <c r="E271" s="25">
        <v>1</v>
      </c>
    </row>
    <row r="272" spans="1:5" x14ac:dyDescent="0.25">
      <c r="A272" s="170" t="s">
        <v>187</v>
      </c>
      <c r="B272" s="171"/>
      <c r="C272" s="26">
        <v>2</v>
      </c>
      <c r="D272" s="26">
        <v>2</v>
      </c>
      <c r="E272" s="27">
        <v>1</v>
      </c>
    </row>
    <row r="273" spans="1:5" x14ac:dyDescent="0.25">
      <c r="A273" s="172" t="s">
        <v>228</v>
      </c>
      <c r="B273" s="12" t="s">
        <v>229</v>
      </c>
      <c r="C273" s="13">
        <v>1</v>
      </c>
      <c r="D273" s="13">
        <v>1</v>
      </c>
      <c r="E273" s="25">
        <v>0</v>
      </c>
    </row>
    <row r="274" spans="1:5" x14ac:dyDescent="0.25">
      <c r="A274" s="173"/>
      <c r="B274" s="12" t="s">
        <v>230</v>
      </c>
      <c r="C274" s="13">
        <v>0</v>
      </c>
      <c r="D274" s="13">
        <v>0</v>
      </c>
      <c r="E274" s="25">
        <v>0</v>
      </c>
    </row>
    <row r="275" spans="1:5" x14ac:dyDescent="0.25">
      <c r="A275" s="173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73"/>
      <c r="B276" s="12" t="s">
        <v>232</v>
      </c>
      <c r="C276" s="13">
        <v>0</v>
      </c>
      <c r="D276" s="13">
        <v>0</v>
      </c>
      <c r="E276" s="25">
        <v>0</v>
      </c>
    </row>
    <row r="277" spans="1:5" x14ac:dyDescent="0.25">
      <c r="A277" s="173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73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73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73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4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0" t="s">
        <v>187</v>
      </c>
      <c r="B282" s="171"/>
      <c r="C282" s="26">
        <v>1</v>
      </c>
      <c r="D282" s="26">
        <v>1</v>
      </c>
      <c r="E282" s="27">
        <v>0</v>
      </c>
    </row>
    <row r="283" spans="1:5" x14ac:dyDescent="0.25">
      <c r="A283" s="172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73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74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0" t="s">
        <v>187</v>
      </c>
      <c r="B286" s="171"/>
      <c r="C286" s="26">
        <v>0</v>
      </c>
      <c r="D286" s="26">
        <v>0</v>
      </c>
      <c r="E286" s="27">
        <v>0</v>
      </c>
    </row>
    <row r="287" spans="1:5" x14ac:dyDescent="0.25">
      <c r="A287" s="172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73"/>
      <c r="B288" s="12" t="s">
        <v>243</v>
      </c>
      <c r="C288" s="13">
        <v>0</v>
      </c>
      <c r="D288" s="13">
        <v>0</v>
      </c>
      <c r="E288" s="25">
        <v>0</v>
      </c>
    </row>
    <row r="289" spans="1:5" x14ac:dyDescent="0.25">
      <c r="A289" s="173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73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73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73"/>
      <c r="B292" s="12" t="s">
        <v>247</v>
      </c>
      <c r="C292" s="13">
        <v>1</v>
      </c>
      <c r="D292" s="13">
        <v>1</v>
      </c>
      <c r="E292" s="25">
        <v>0</v>
      </c>
    </row>
    <row r="293" spans="1:5" x14ac:dyDescent="0.25">
      <c r="A293" s="173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73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73"/>
      <c r="B295" s="12" t="s">
        <v>250</v>
      </c>
      <c r="C295" s="13">
        <v>0</v>
      </c>
      <c r="D295" s="13">
        <v>0</v>
      </c>
      <c r="E295" s="25">
        <v>0</v>
      </c>
    </row>
    <row r="296" spans="1:5" x14ac:dyDescent="0.25">
      <c r="A296" s="173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74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0" t="s">
        <v>187</v>
      </c>
      <c r="B298" s="171"/>
      <c r="C298" s="26">
        <v>1</v>
      </c>
      <c r="D298" s="26">
        <v>1</v>
      </c>
      <c r="E298" s="27">
        <v>0</v>
      </c>
    </row>
    <row r="299" spans="1:5" x14ac:dyDescent="0.25">
      <c r="A299" s="172" t="s">
        <v>253</v>
      </c>
      <c r="B299" s="12" t="s">
        <v>254</v>
      </c>
      <c r="C299" s="13">
        <v>11</v>
      </c>
      <c r="D299" s="13">
        <v>11</v>
      </c>
      <c r="E299" s="25">
        <v>0</v>
      </c>
    </row>
    <row r="300" spans="1:5" x14ac:dyDescent="0.25">
      <c r="A300" s="173"/>
      <c r="B300" s="12" t="s">
        <v>255</v>
      </c>
      <c r="C300" s="13">
        <v>23</v>
      </c>
      <c r="D300" s="13">
        <v>23</v>
      </c>
      <c r="E300" s="25">
        <v>0</v>
      </c>
    </row>
    <row r="301" spans="1:5" x14ac:dyDescent="0.25">
      <c r="A301" s="174"/>
      <c r="B301" s="12" t="s">
        <v>256</v>
      </c>
      <c r="C301" s="13">
        <v>0</v>
      </c>
      <c r="D301" s="13">
        <v>0</v>
      </c>
      <c r="E301" s="25">
        <v>0</v>
      </c>
    </row>
    <row r="302" spans="1:5" x14ac:dyDescent="0.25">
      <c r="A302" s="170" t="s">
        <v>187</v>
      </c>
      <c r="B302" s="171"/>
      <c r="C302" s="26">
        <v>34</v>
      </c>
      <c r="D302" s="26">
        <v>34</v>
      </c>
      <c r="E302" s="27">
        <v>0</v>
      </c>
    </row>
    <row r="303" spans="1:5" x14ac:dyDescent="0.25">
      <c r="A303" s="172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73"/>
      <c r="B304" s="12" t="s">
        <v>259</v>
      </c>
      <c r="C304" s="13">
        <v>165</v>
      </c>
      <c r="D304" s="13">
        <v>165</v>
      </c>
      <c r="E304" s="25">
        <v>0</v>
      </c>
    </row>
    <row r="305" spans="1:5" x14ac:dyDescent="0.25">
      <c r="A305" s="174"/>
      <c r="B305" s="12" t="s">
        <v>260</v>
      </c>
      <c r="C305" s="13">
        <v>3</v>
      </c>
      <c r="D305" s="13">
        <v>3</v>
      </c>
      <c r="E305" s="25">
        <v>0</v>
      </c>
    </row>
    <row r="306" spans="1:5" x14ac:dyDescent="0.25">
      <c r="A306" s="170" t="s">
        <v>187</v>
      </c>
      <c r="B306" s="171"/>
      <c r="C306" s="26">
        <v>168</v>
      </c>
      <c r="D306" s="26">
        <v>168</v>
      </c>
      <c r="E306" s="27">
        <v>0</v>
      </c>
    </row>
    <row r="307" spans="1:5" x14ac:dyDescent="0.25">
      <c r="A307" s="172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3"/>
      <c r="B308" s="12" t="s">
        <v>263</v>
      </c>
      <c r="C308" s="13">
        <v>17</v>
      </c>
      <c r="D308" s="13">
        <v>17</v>
      </c>
      <c r="E308" s="25">
        <v>0</v>
      </c>
    </row>
    <row r="309" spans="1:5" x14ac:dyDescent="0.25">
      <c r="A309" s="173"/>
      <c r="B309" s="12" t="s">
        <v>264</v>
      </c>
      <c r="C309" s="13">
        <v>3</v>
      </c>
      <c r="D309" s="13">
        <v>3</v>
      </c>
      <c r="E309" s="25">
        <v>0</v>
      </c>
    </row>
    <row r="310" spans="1:5" x14ac:dyDescent="0.25">
      <c r="A310" s="173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73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3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3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73"/>
      <c r="B314" s="12" t="s">
        <v>268</v>
      </c>
      <c r="C314" s="13">
        <v>17</v>
      </c>
      <c r="D314" s="13">
        <v>17</v>
      </c>
      <c r="E314" s="25">
        <v>0</v>
      </c>
    </row>
    <row r="315" spans="1:5" x14ac:dyDescent="0.25">
      <c r="A315" s="173"/>
      <c r="B315" s="12" t="s">
        <v>269</v>
      </c>
      <c r="C315" s="13">
        <v>2</v>
      </c>
      <c r="D315" s="13">
        <v>2</v>
      </c>
      <c r="E315" s="25">
        <v>1</v>
      </c>
    </row>
    <row r="316" spans="1:5" x14ac:dyDescent="0.25">
      <c r="A316" s="173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3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3"/>
      <c r="B318" s="12" t="s">
        <v>272</v>
      </c>
      <c r="C318" s="13">
        <v>1</v>
      </c>
      <c r="D318" s="13">
        <v>1</v>
      </c>
      <c r="E318" s="25">
        <v>0</v>
      </c>
    </row>
    <row r="319" spans="1:5" x14ac:dyDescent="0.25">
      <c r="A319" s="174"/>
      <c r="B319" s="12" t="s">
        <v>273</v>
      </c>
      <c r="C319" s="13">
        <v>3</v>
      </c>
      <c r="D319" s="13">
        <v>3</v>
      </c>
      <c r="E319" s="25">
        <v>1</v>
      </c>
    </row>
    <row r="320" spans="1:5" x14ac:dyDescent="0.25">
      <c r="A320" s="170" t="s">
        <v>187</v>
      </c>
      <c r="B320" s="171"/>
      <c r="C320" s="26">
        <v>43</v>
      </c>
      <c r="D320" s="26">
        <v>43</v>
      </c>
      <c r="E320" s="27">
        <v>2</v>
      </c>
    </row>
    <row r="321" spans="1:5" x14ac:dyDescent="0.25">
      <c r="A321" s="172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73"/>
      <c r="B322" s="12" t="s">
        <v>276</v>
      </c>
      <c r="C322" s="13">
        <v>33</v>
      </c>
      <c r="D322" s="13">
        <v>53</v>
      </c>
      <c r="E322" s="25">
        <v>0</v>
      </c>
    </row>
    <row r="323" spans="1:5" x14ac:dyDescent="0.25">
      <c r="A323" s="173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73"/>
      <c r="B324" s="12" t="s">
        <v>200</v>
      </c>
      <c r="C324" s="13">
        <v>77</v>
      </c>
      <c r="D324" s="13">
        <v>50</v>
      </c>
      <c r="E324" s="25">
        <v>2</v>
      </c>
    </row>
    <row r="325" spans="1:5" x14ac:dyDescent="0.25">
      <c r="A325" s="173"/>
      <c r="B325" s="12" t="s">
        <v>201</v>
      </c>
      <c r="C325" s="13">
        <v>4</v>
      </c>
      <c r="D325" s="13">
        <v>6</v>
      </c>
      <c r="E325" s="25">
        <v>0</v>
      </c>
    </row>
    <row r="326" spans="1:5" x14ac:dyDescent="0.25">
      <c r="A326" s="173"/>
      <c r="B326" s="12" t="s">
        <v>202</v>
      </c>
      <c r="C326" s="13">
        <v>35</v>
      </c>
      <c r="D326" s="13">
        <v>34</v>
      </c>
      <c r="E326" s="25">
        <v>0</v>
      </c>
    </row>
    <row r="327" spans="1:5" x14ac:dyDescent="0.25">
      <c r="A327" s="173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73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73"/>
      <c r="B329" s="12" t="s">
        <v>279</v>
      </c>
      <c r="C329" s="13">
        <v>12</v>
      </c>
      <c r="D329" s="13">
        <v>16</v>
      </c>
      <c r="E329" s="25">
        <v>1</v>
      </c>
    </row>
    <row r="330" spans="1:5" x14ac:dyDescent="0.25">
      <c r="A330" s="173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73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73"/>
      <c r="B332" s="12" t="s">
        <v>212</v>
      </c>
      <c r="C332" s="13">
        <v>12</v>
      </c>
      <c r="D332" s="13">
        <v>2</v>
      </c>
      <c r="E332" s="25">
        <v>1</v>
      </c>
    </row>
    <row r="333" spans="1:5" x14ac:dyDescent="0.25">
      <c r="A333" s="173"/>
      <c r="B333" s="12" t="s">
        <v>213</v>
      </c>
      <c r="C333" s="13">
        <v>8</v>
      </c>
      <c r="D333" s="13">
        <v>8</v>
      </c>
      <c r="E333" s="25">
        <v>0</v>
      </c>
    </row>
    <row r="334" spans="1:5" x14ac:dyDescent="0.25">
      <c r="A334" s="173"/>
      <c r="B334" s="12" t="s">
        <v>281</v>
      </c>
      <c r="C334" s="13">
        <v>176</v>
      </c>
      <c r="D334" s="13">
        <v>259</v>
      </c>
      <c r="E334" s="25">
        <v>151</v>
      </c>
    </row>
    <row r="335" spans="1:5" x14ac:dyDescent="0.25">
      <c r="A335" s="173"/>
      <c r="B335" s="12" t="s">
        <v>282</v>
      </c>
      <c r="C335" s="13">
        <v>393</v>
      </c>
      <c r="D335" s="13">
        <v>540</v>
      </c>
      <c r="E335" s="25">
        <v>3</v>
      </c>
    </row>
    <row r="336" spans="1:5" x14ac:dyDescent="0.25">
      <c r="A336" s="173"/>
      <c r="B336" s="12" t="s">
        <v>283</v>
      </c>
      <c r="C336" s="13">
        <v>0</v>
      </c>
      <c r="D336" s="13">
        <v>0</v>
      </c>
      <c r="E336" s="25">
        <v>3</v>
      </c>
    </row>
    <row r="337" spans="1:5" x14ac:dyDescent="0.25">
      <c r="A337" s="173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73"/>
      <c r="B338" s="12" t="s">
        <v>284</v>
      </c>
      <c r="C338" s="13">
        <v>3</v>
      </c>
      <c r="D338" s="13">
        <v>12</v>
      </c>
      <c r="E338" s="25">
        <v>0</v>
      </c>
    </row>
    <row r="339" spans="1:5" x14ac:dyDescent="0.25">
      <c r="A339" s="173"/>
      <c r="B339" s="12" t="s">
        <v>285</v>
      </c>
      <c r="C339" s="13">
        <v>9</v>
      </c>
      <c r="D339" s="13">
        <v>1</v>
      </c>
      <c r="E339" s="25">
        <v>5</v>
      </c>
    </row>
    <row r="340" spans="1:5" x14ac:dyDescent="0.25">
      <c r="A340" s="173"/>
      <c r="B340" s="12" t="s">
        <v>286</v>
      </c>
      <c r="C340" s="13">
        <v>7</v>
      </c>
      <c r="D340" s="13">
        <v>9</v>
      </c>
      <c r="E340" s="25">
        <v>3</v>
      </c>
    </row>
    <row r="341" spans="1:5" x14ac:dyDescent="0.25">
      <c r="A341" s="173"/>
      <c r="B341" s="12" t="s">
        <v>222</v>
      </c>
      <c r="C341" s="13">
        <v>942</v>
      </c>
      <c r="D341" s="13">
        <v>942</v>
      </c>
      <c r="E341" s="25">
        <v>0</v>
      </c>
    </row>
    <row r="342" spans="1:5" x14ac:dyDescent="0.25">
      <c r="A342" s="174"/>
      <c r="B342" s="12" t="s">
        <v>287</v>
      </c>
      <c r="C342" s="13">
        <v>149</v>
      </c>
      <c r="D342" s="13">
        <v>23</v>
      </c>
      <c r="E342" s="25">
        <v>2</v>
      </c>
    </row>
    <row r="343" spans="1:5" x14ac:dyDescent="0.25">
      <c r="A343" s="170" t="s">
        <v>187</v>
      </c>
      <c r="B343" s="171"/>
      <c r="C343" s="28">
        <v>1860</v>
      </c>
      <c r="D343" s="28">
        <v>1955</v>
      </c>
      <c r="E343" s="29">
        <v>171</v>
      </c>
    </row>
  </sheetData>
  <sheetProtection algorithmName="SHA-512" hashValue="XAe6XDV6Ei9/mOsrh095Y1ZmFbMiR6WuHXgnU+QEdDXRA0vMaFU2qT6KXLTWGYES1Q00+SsGuv95Re8t2IOdLA==" saltValue="IPMzogTiLi5f0MreKmeBkA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3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F2" s="85" t="s">
        <v>106</v>
      </c>
      <c r="G2" s="85" t="s">
        <v>908</v>
      </c>
      <c r="H2" s="85" t="s">
        <v>935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924</v>
      </c>
      <c r="N2" s="85" t="s">
        <v>907</v>
      </c>
      <c r="O2" s="85" t="s">
        <v>907</v>
      </c>
      <c r="P2" s="85" t="s">
        <v>952</v>
      </c>
      <c r="Q2" s="85" t="s">
        <v>952</v>
      </c>
      <c r="R2" s="85" t="s">
        <v>707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797</v>
      </c>
      <c r="AB2" s="85" t="s">
        <v>797</v>
      </c>
      <c r="AD2" s="85" t="s">
        <v>477</v>
      </c>
      <c r="AE2" s="85" t="s">
        <v>848</v>
      </c>
      <c r="AF2" s="85" t="s">
        <v>858</v>
      </c>
      <c r="AI2" s="85" t="s">
        <v>172</v>
      </c>
      <c r="AL2" s="85" t="s">
        <v>477</v>
      </c>
      <c r="AM2" s="85" t="s">
        <v>477</v>
      </c>
      <c r="AN2" s="85" t="s">
        <v>477</v>
      </c>
      <c r="AO2" s="85" t="s">
        <v>477</v>
      </c>
      <c r="AV2" s="85" t="s">
        <v>477</v>
      </c>
      <c r="AW2" s="85" t="s">
        <v>852</v>
      </c>
      <c r="AX2" s="85" t="s">
        <v>852</v>
      </c>
      <c r="AY2" s="85" t="s">
        <v>17</v>
      </c>
      <c r="AZ2" s="85" t="s">
        <v>676</v>
      </c>
      <c r="BA2" s="85" t="s">
        <v>77</v>
      </c>
      <c r="BB2" s="85" t="s">
        <v>668</v>
      </c>
      <c r="BC2" s="85" t="s">
        <v>647</v>
      </c>
      <c r="BD2" s="85" t="s">
        <v>311</v>
      </c>
      <c r="BE2" s="85" t="s">
        <v>943</v>
      </c>
      <c r="BF2" s="85" t="s">
        <v>99</v>
      </c>
      <c r="BG2" s="85" t="s">
        <v>99</v>
      </c>
      <c r="BH2" s="85" t="s">
        <v>809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G3" s="85" t="s">
        <v>643</v>
      </c>
      <c r="H3" s="85" t="s">
        <v>908</v>
      </c>
      <c r="I3" s="85" t="s">
        <v>908</v>
      </c>
      <c r="J3" s="85" t="s">
        <v>909</v>
      </c>
      <c r="K3" s="85" t="s">
        <v>908</v>
      </c>
      <c r="L3" s="85" t="s">
        <v>909</v>
      </c>
      <c r="N3" s="85" t="s">
        <v>924</v>
      </c>
      <c r="O3" s="85" t="s">
        <v>908</v>
      </c>
      <c r="P3" s="85" t="s">
        <v>909</v>
      </c>
      <c r="Q3" s="85" t="s">
        <v>909</v>
      </c>
      <c r="R3" s="85" t="s">
        <v>708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798</v>
      </c>
      <c r="AB3" s="85" t="s">
        <v>798</v>
      </c>
      <c r="AD3" s="85" t="s">
        <v>478</v>
      </c>
      <c r="AE3" s="85" t="s">
        <v>851</v>
      </c>
      <c r="AF3" s="85" t="s">
        <v>859</v>
      </c>
      <c r="AI3" s="85" t="s">
        <v>176</v>
      </c>
      <c r="AL3" s="85" t="s">
        <v>478</v>
      </c>
      <c r="AM3" s="85" t="s">
        <v>478</v>
      </c>
      <c r="AN3" s="85" t="s">
        <v>478</v>
      </c>
      <c r="AO3" s="85" t="s">
        <v>478</v>
      </c>
      <c r="AV3" s="85" t="s">
        <v>478</v>
      </c>
      <c r="AY3" s="85" t="s">
        <v>671</v>
      </c>
      <c r="AZ3" s="85" t="s">
        <v>677</v>
      </c>
      <c r="BA3" s="85" t="s">
        <v>1080</v>
      </c>
      <c r="BC3" s="85" t="s">
        <v>282</v>
      </c>
      <c r="BD3" s="85" t="s">
        <v>630</v>
      </c>
      <c r="BE3" s="85" t="s">
        <v>944</v>
      </c>
      <c r="BG3" s="85" t="s">
        <v>109</v>
      </c>
    </row>
    <row r="4" spans="1:61" x14ac:dyDescent="0.2">
      <c r="A4" s="85" t="s">
        <v>1042</v>
      </c>
      <c r="B4" s="85" t="s">
        <v>1035</v>
      </c>
      <c r="C4" s="85" t="s">
        <v>1024</v>
      </c>
      <c r="D4" s="85" t="s">
        <v>909</v>
      </c>
      <c r="G4" s="85" t="s">
        <v>922</v>
      </c>
      <c r="H4" s="85" t="s">
        <v>909</v>
      </c>
      <c r="I4" s="85" t="s">
        <v>643</v>
      </c>
      <c r="J4" s="85" t="s">
        <v>643</v>
      </c>
      <c r="K4" s="85" t="s">
        <v>911</v>
      </c>
      <c r="L4" s="85" t="s">
        <v>911</v>
      </c>
      <c r="O4" s="85" t="s">
        <v>909</v>
      </c>
      <c r="P4" s="85" t="s">
        <v>954</v>
      </c>
      <c r="Q4" s="85" t="s">
        <v>954</v>
      </c>
      <c r="R4" s="85" t="s">
        <v>709</v>
      </c>
      <c r="S4" s="85" t="s">
        <v>954</v>
      </c>
      <c r="T4" s="85" t="s">
        <v>954</v>
      </c>
      <c r="V4" s="85" t="s">
        <v>28</v>
      </c>
      <c r="W4" s="85" t="s">
        <v>1049</v>
      </c>
      <c r="AD4" s="85" t="s">
        <v>480</v>
      </c>
      <c r="AE4" s="85" t="s">
        <v>852</v>
      </c>
      <c r="AI4" s="85" t="s">
        <v>177</v>
      </c>
      <c r="AL4" s="85" t="s">
        <v>480</v>
      </c>
      <c r="AM4" s="85" t="s">
        <v>480</v>
      </c>
      <c r="AN4" s="85" t="s">
        <v>480</v>
      </c>
      <c r="AO4" s="85" t="s">
        <v>479</v>
      </c>
      <c r="AV4" s="85" t="s">
        <v>479</v>
      </c>
      <c r="AY4" s="85" t="s">
        <v>672</v>
      </c>
      <c r="AZ4" s="85" t="s">
        <v>678</v>
      </c>
      <c r="BA4" s="85" t="s">
        <v>1081</v>
      </c>
      <c r="BC4" s="85" t="s">
        <v>653</v>
      </c>
      <c r="BD4" s="85" t="s">
        <v>631</v>
      </c>
      <c r="BE4" s="85" t="s">
        <v>945</v>
      </c>
    </row>
    <row r="5" spans="1:61" x14ac:dyDescent="0.2">
      <c r="A5" s="85" t="s">
        <v>698</v>
      </c>
      <c r="B5" s="85" t="s">
        <v>104</v>
      </c>
      <c r="C5" s="85" t="s">
        <v>147</v>
      </c>
      <c r="D5" s="85" t="s">
        <v>911</v>
      </c>
      <c r="G5" s="85" t="s">
        <v>925</v>
      </c>
      <c r="H5" s="85" t="s">
        <v>643</v>
      </c>
      <c r="I5" s="85" t="s">
        <v>925</v>
      </c>
      <c r="J5" s="85" t="s">
        <v>925</v>
      </c>
      <c r="K5" s="85" t="s">
        <v>643</v>
      </c>
      <c r="L5" s="85" t="s">
        <v>920</v>
      </c>
      <c r="O5" s="85" t="s">
        <v>643</v>
      </c>
      <c r="P5" s="85" t="s">
        <v>957</v>
      </c>
      <c r="Q5" s="85" t="s">
        <v>957</v>
      </c>
      <c r="R5" s="85" t="s">
        <v>710</v>
      </c>
      <c r="S5" s="85" t="s">
        <v>957</v>
      </c>
      <c r="T5" s="85" t="s">
        <v>957</v>
      </c>
      <c r="V5" s="85" t="s">
        <v>29</v>
      </c>
      <c r="AD5" s="85" t="s">
        <v>481</v>
      </c>
      <c r="AI5" s="85" t="s">
        <v>178</v>
      </c>
      <c r="AL5" s="85" t="s">
        <v>481</v>
      </c>
      <c r="AM5" s="85" t="s">
        <v>481</v>
      </c>
      <c r="AN5" s="85" t="s">
        <v>481</v>
      </c>
      <c r="AO5" s="85" t="s">
        <v>481</v>
      </c>
      <c r="AV5" s="85" t="s">
        <v>480</v>
      </c>
      <c r="AY5" s="85" t="s">
        <v>673</v>
      </c>
      <c r="AZ5" s="85" t="s">
        <v>679</v>
      </c>
      <c r="BC5" s="85" t="s">
        <v>654</v>
      </c>
      <c r="BD5" s="85" t="s">
        <v>632</v>
      </c>
      <c r="BE5" s="85" t="s">
        <v>1086</v>
      </c>
    </row>
    <row r="6" spans="1:61" x14ac:dyDescent="0.2">
      <c r="A6" s="85" t="s">
        <v>1043</v>
      </c>
      <c r="B6" s="85" t="s">
        <v>105</v>
      </c>
      <c r="C6" s="85" t="s">
        <v>1025</v>
      </c>
      <c r="D6" s="85" t="s">
        <v>915</v>
      </c>
      <c r="G6" s="85" t="s">
        <v>106</v>
      </c>
      <c r="H6" s="85" t="s">
        <v>921</v>
      </c>
      <c r="I6" s="85" t="s">
        <v>927</v>
      </c>
      <c r="J6" s="85" t="s">
        <v>927</v>
      </c>
      <c r="K6" s="85" t="s">
        <v>921</v>
      </c>
      <c r="L6" s="85" t="s">
        <v>921</v>
      </c>
      <c r="O6" s="85" t="s">
        <v>922</v>
      </c>
      <c r="R6" s="85" t="s">
        <v>711</v>
      </c>
      <c r="V6" s="85" t="s">
        <v>30</v>
      </c>
      <c r="AD6" s="85" t="s">
        <v>482</v>
      </c>
      <c r="AI6" s="85" t="s">
        <v>179</v>
      </c>
      <c r="AL6" s="85" t="s">
        <v>482</v>
      </c>
      <c r="AM6" s="85" t="s">
        <v>482</v>
      </c>
      <c r="AN6" s="85" t="s">
        <v>482</v>
      </c>
      <c r="AO6" s="85" t="s">
        <v>482</v>
      </c>
      <c r="AV6" s="85" t="s">
        <v>481</v>
      </c>
      <c r="AY6" s="85" t="s">
        <v>674</v>
      </c>
      <c r="AZ6" s="85" t="s">
        <v>674</v>
      </c>
      <c r="BC6" s="85" t="s">
        <v>1083</v>
      </c>
      <c r="BD6" s="85" t="s">
        <v>633</v>
      </c>
      <c r="BE6" s="85" t="s">
        <v>688</v>
      </c>
    </row>
    <row r="7" spans="1:61" x14ac:dyDescent="0.2">
      <c r="B7" s="85" t="s">
        <v>106</v>
      </c>
      <c r="C7" s="85" t="s">
        <v>1027</v>
      </c>
      <c r="D7" s="85" t="s">
        <v>643</v>
      </c>
      <c r="H7" s="85" t="s">
        <v>922</v>
      </c>
      <c r="I7" s="85" t="s">
        <v>931</v>
      </c>
      <c r="J7" s="85" t="s">
        <v>106</v>
      </c>
      <c r="K7" s="85" t="s">
        <v>925</v>
      </c>
      <c r="L7" s="85" t="s">
        <v>923</v>
      </c>
      <c r="O7" s="85" t="s">
        <v>925</v>
      </c>
      <c r="R7" s="85" t="s">
        <v>712</v>
      </c>
      <c r="AI7" s="85" t="s">
        <v>181</v>
      </c>
      <c r="AV7" s="85" t="s">
        <v>482</v>
      </c>
      <c r="BC7" s="85" t="s">
        <v>656</v>
      </c>
      <c r="BD7" s="85" t="s">
        <v>408</v>
      </c>
      <c r="BE7" s="85" t="s">
        <v>948</v>
      </c>
    </row>
    <row r="8" spans="1:61" x14ac:dyDescent="0.2">
      <c r="C8" s="85" t="s">
        <v>254</v>
      </c>
      <c r="D8" s="85" t="s">
        <v>921</v>
      </c>
      <c r="H8" s="85" t="s">
        <v>925</v>
      </c>
      <c r="I8" s="85" t="s">
        <v>106</v>
      </c>
      <c r="K8" s="85" t="s">
        <v>927</v>
      </c>
      <c r="L8" s="85" t="s">
        <v>927</v>
      </c>
      <c r="O8" s="85" t="s">
        <v>927</v>
      </c>
      <c r="R8" s="85" t="s">
        <v>713</v>
      </c>
      <c r="AI8" s="85" t="s">
        <v>182</v>
      </c>
      <c r="BC8" s="85" t="s">
        <v>645</v>
      </c>
      <c r="BD8" s="85" t="s">
        <v>634</v>
      </c>
    </row>
    <row r="9" spans="1:61" x14ac:dyDescent="0.2">
      <c r="C9" s="85" t="s">
        <v>1028</v>
      </c>
      <c r="D9" s="85" t="s">
        <v>922</v>
      </c>
      <c r="H9" s="85" t="s">
        <v>106</v>
      </c>
      <c r="K9" s="85" t="s">
        <v>931</v>
      </c>
      <c r="O9" s="85" t="s">
        <v>106</v>
      </c>
      <c r="R9" s="85" t="s">
        <v>714</v>
      </c>
      <c r="AI9" s="85" t="s">
        <v>183</v>
      </c>
      <c r="BD9" s="85" t="s">
        <v>636</v>
      </c>
    </row>
    <row r="10" spans="1:61" x14ac:dyDescent="0.2">
      <c r="C10" s="85" t="s">
        <v>261</v>
      </c>
      <c r="D10" s="85" t="s">
        <v>925</v>
      </c>
      <c r="R10" s="85" t="s">
        <v>715</v>
      </c>
      <c r="AI10" s="85" t="s">
        <v>185</v>
      </c>
      <c r="BD10" s="85" t="s">
        <v>637</v>
      </c>
    </row>
    <row r="11" spans="1:61" x14ac:dyDescent="0.2">
      <c r="C11" s="85" t="s">
        <v>1029</v>
      </c>
      <c r="D11" s="85" t="s">
        <v>927</v>
      </c>
      <c r="R11" s="85" t="s">
        <v>716</v>
      </c>
      <c r="AI11" s="85" t="s">
        <v>106</v>
      </c>
      <c r="BD11" s="85" t="s">
        <v>638</v>
      </c>
    </row>
    <row r="12" spans="1:61" x14ac:dyDescent="0.2">
      <c r="D12" s="85" t="s">
        <v>931</v>
      </c>
      <c r="BD12" s="85" t="s">
        <v>106</v>
      </c>
    </row>
    <row r="13" spans="1:61" x14ac:dyDescent="0.2">
      <c r="D13" s="85" t="s">
        <v>106</v>
      </c>
      <c r="BD13" s="85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698</v>
      </c>
      <c r="D4" s="93">
        <f>SUM(DatosViolenciaGénero!D57:D63)</f>
        <v>168</v>
      </c>
    </row>
    <row r="5" spans="2:4" x14ac:dyDescent="0.2">
      <c r="B5" s="92" t="s">
        <v>909</v>
      </c>
      <c r="C5" s="93">
        <f>SUM(DatosViolenciaGénero!C64:C67)</f>
        <v>71</v>
      </c>
      <c r="D5" s="93">
        <f>SUM(DatosViolenciaGénero!D64:D67)</f>
        <v>96</v>
      </c>
    </row>
    <row r="6" spans="2:4" ht="12.75" customHeight="1" x14ac:dyDescent="0.2">
      <c r="B6" s="92" t="s">
        <v>953</v>
      </c>
      <c r="C6" s="93">
        <f>DatosViolenciaGénero!C68</f>
        <v>0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5</v>
      </c>
      <c r="D7" s="93">
        <f>SUM(DatosViolenciaGénero!D69:D71)</f>
        <v>1</v>
      </c>
    </row>
    <row r="8" spans="2:4" ht="12.75" customHeight="1" x14ac:dyDescent="0.2">
      <c r="B8" s="92" t="s">
        <v>955</v>
      </c>
      <c r="C8" s="93">
        <f>DatosViolenciaGénero!C75</f>
        <v>0</v>
      </c>
      <c r="D8" s="93">
        <f>DatosViolenciaGénero!D75</f>
        <v>0</v>
      </c>
    </row>
    <row r="9" spans="2:4" ht="12.75" customHeight="1" x14ac:dyDescent="0.2">
      <c r="B9" s="92" t="s">
        <v>956</v>
      </c>
      <c r="C9" s="93">
        <f>DatosViolenciaGénero!C72</f>
        <v>0</v>
      </c>
      <c r="D9" s="93">
        <f>DatosViolenciaGénero!D72</f>
        <v>0</v>
      </c>
    </row>
    <row r="10" spans="2:4" ht="12.75" customHeight="1" x14ac:dyDescent="0.2">
      <c r="B10" s="92" t="s">
        <v>957</v>
      </c>
      <c r="C10" s="93">
        <f>SUM(DatosViolenciaGénero!C73:C74)</f>
        <v>219</v>
      </c>
      <c r="D10" s="93">
        <f>SUM(DatosViolenciaGénero!D73:D74)</f>
        <v>57</v>
      </c>
    </row>
    <row r="14" spans="2:4" ht="12.95" customHeight="1" thickTop="1" thickBot="1" x14ac:dyDescent="0.25">
      <c r="B14" s="200" t="s">
        <v>961</v>
      </c>
      <c r="C14" s="200"/>
    </row>
    <row r="15" spans="2:4" ht="13.5" thickTop="1" x14ac:dyDescent="0.2">
      <c r="B15" s="94" t="s">
        <v>959</v>
      </c>
      <c r="C15" s="95">
        <f>DatosViolenciaGénero!C35</f>
        <v>67</v>
      </c>
    </row>
    <row r="16" spans="2:4" ht="13.5" thickBot="1" x14ac:dyDescent="0.25">
      <c r="B16" s="96" t="s">
        <v>960</v>
      </c>
      <c r="C16" s="97">
        <f>DatosViolenciaGénero!C36</f>
        <v>322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375</v>
      </c>
      <c r="D4" s="93">
        <f>SUM(DatosViolenciaDoméstica!D45:D51)</f>
        <v>49</v>
      </c>
    </row>
    <row r="5" spans="2:4" x14ac:dyDescent="0.2">
      <c r="B5" s="92" t="s">
        <v>909</v>
      </c>
      <c r="C5" s="93">
        <f>SUM(DatosViolenciaDoméstica!C52:C55)</f>
        <v>56</v>
      </c>
      <c r="D5" s="93">
        <f>SUM(DatosViolenciaDoméstica!D52:D55)</f>
        <v>14</v>
      </c>
    </row>
    <row r="6" spans="2:4" ht="12.75" customHeight="1" x14ac:dyDescent="0.2">
      <c r="B6" s="92" t="s">
        <v>953</v>
      </c>
      <c r="C6" s="93">
        <f>DatosViolenciaDoméstica!C56</f>
        <v>0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3</v>
      </c>
      <c r="D7" s="93">
        <f>SUM(DatosViolenciaDoméstica!D57:D59)</f>
        <v>2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0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30</v>
      </c>
      <c r="D10" s="93">
        <f>SUM(DatosViolenciaDoméstica!D61:D62)</f>
        <v>10</v>
      </c>
    </row>
    <row r="14" spans="2:4" ht="12.95" customHeight="1" thickTop="1" thickBot="1" x14ac:dyDescent="0.25">
      <c r="B14" s="200" t="s">
        <v>958</v>
      </c>
      <c r="C14" s="200"/>
    </row>
    <row r="15" spans="2:4" ht="13.5" thickTop="1" x14ac:dyDescent="0.2">
      <c r="B15" s="94" t="s">
        <v>959</v>
      </c>
      <c r="C15" s="95">
        <f>DatosViolenciaDoméstica!C31</f>
        <v>17</v>
      </c>
    </row>
    <row r="16" spans="2:4" ht="13.5" thickBot="1" x14ac:dyDescent="0.25">
      <c r="B16" s="96" t="s">
        <v>960</v>
      </c>
      <c r="C16" s="97">
        <f>DatosViolenciaDoméstica!C32</f>
        <v>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1" t="s">
        <v>942</v>
      </c>
      <c r="C3" s="201"/>
    </row>
    <row r="4" spans="2:3" x14ac:dyDescent="0.2">
      <c r="B4" s="86" t="s">
        <v>943</v>
      </c>
      <c r="C4" s="87">
        <f>DatosMenores!C65</f>
        <v>115</v>
      </c>
    </row>
    <row r="5" spans="2:3" x14ac:dyDescent="0.2">
      <c r="B5" s="86" t="s">
        <v>944</v>
      </c>
      <c r="C5" s="88">
        <f>DatosMenores!C66</f>
        <v>111</v>
      </c>
    </row>
    <row r="6" spans="2:3" x14ac:dyDescent="0.2">
      <c r="B6" s="86" t="s">
        <v>945</v>
      </c>
      <c r="C6" s="88">
        <f>DatosMenores!C67</f>
        <v>39</v>
      </c>
    </row>
    <row r="7" spans="2:3" ht="25.5" x14ac:dyDescent="0.2">
      <c r="B7" s="86" t="s">
        <v>946</v>
      </c>
      <c r="C7" s="88">
        <f>DatosMenores!C70</f>
        <v>0</v>
      </c>
    </row>
    <row r="8" spans="2:3" ht="25.5" x14ac:dyDescent="0.2">
      <c r="B8" s="86" t="s">
        <v>688</v>
      </c>
      <c r="C8" s="88">
        <f>DatosMenores!C71</f>
        <v>4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5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26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2" t="s">
        <v>907</v>
      </c>
      <c r="C11" s="202"/>
      <c r="D11" s="70">
        <f>DatosDelitos!B5+DatosDelitos!B13-DatosDelitos!B17</f>
        <v>506</v>
      </c>
      <c r="E11" s="71">
        <f>DatosDelitos!G5+DatosDelitos!G13-DatosDelitos!G17</f>
        <v>133</v>
      </c>
      <c r="F11" s="71">
        <f>DatosDelitos!H5+DatosDelitos!H13-DatosDelitos!H17</f>
        <v>176</v>
      </c>
      <c r="G11" s="71">
        <f>DatosDelitos!I5+DatosDelitos!I13-DatosDelitos!I17</f>
        <v>2</v>
      </c>
      <c r="H11" s="72">
        <f>DatosDelitos!J5+DatosDelitos!J13-DatosDelitos!J17</f>
        <v>3</v>
      </c>
      <c r="I11" s="72">
        <f>DatosDelitos!K5+DatosDelitos!K13-DatosDelitos!K17</f>
        <v>0</v>
      </c>
      <c r="J11" s="72">
        <f>DatosDelitos!L5+DatosDelitos!L13-DatosDelitos!L17</f>
        <v>1</v>
      </c>
      <c r="K11" s="72">
        <f>DatosDelitos!N5+DatosDelitos!N13-DatosDelitos!N17</f>
        <v>0</v>
      </c>
      <c r="L11" s="73">
        <f>DatosDelitos!O5+DatosDelitos!O13-DatosDelitos!O17</f>
        <v>391</v>
      </c>
    </row>
    <row r="12" spans="2:13" ht="13.15" customHeight="1" x14ac:dyDescent="0.2">
      <c r="B12" s="203" t="s">
        <v>275</v>
      </c>
      <c r="C12" s="203"/>
      <c r="D12" s="74">
        <f>DatosDelitos!B10</f>
        <v>0</v>
      </c>
      <c r="E12" s="75">
        <f>DatosDelitos!G10</f>
        <v>0</v>
      </c>
      <c r="F12" s="75">
        <f>DatosDelitos!H10</f>
        <v>0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3" t="s">
        <v>318</v>
      </c>
      <c r="C13" s="203"/>
      <c r="D13" s="74">
        <f>DatosDelitos!B20</f>
        <v>0</v>
      </c>
      <c r="E13" s="75">
        <f>DatosDelitos!G20</f>
        <v>0</v>
      </c>
      <c r="F13" s="75">
        <f>DatosDelitos!H20</f>
        <v>0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0</v>
      </c>
      <c r="L13" s="76">
        <f>DatosDelitos!O20</f>
        <v>0</v>
      </c>
    </row>
    <row r="14" spans="2:13" ht="13.15" customHeight="1" x14ac:dyDescent="0.2">
      <c r="B14" s="203" t="s">
        <v>321</v>
      </c>
      <c r="C14" s="203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3" t="s">
        <v>908</v>
      </c>
      <c r="C15" s="203"/>
      <c r="D15" s="74">
        <f>DatosDelitos!B17+DatosDelitos!B44</f>
        <v>713</v>
      </c>
      <c r="E15" s="75">
        <f>DatosDelitos!G17+DatosDelitos!G44</f>
        <v>105</v>
      </c>
      <c r="F15" s="75">
        <f>DatosDelitos!H16+DatosDelitos!H44</f>
        <v>27</v>
      </c>
      <c r="G15" s="75">
        <f>DatosDelitos!I17+DatosDelitos!I44</f>
        <v>1</v>
      </c>
      <c r="H15" s="75">
        <f>DatosDelitos!J17+DatosDelitos!J44</f>
        <v>0</v>
      </c>
      <c r="I15" s="75">
        <f>DatosDelitos!K17+DatosDelitos!K44</f>
        <v>0</v>
      </c>
      <c r="J15" s="75">
        <f>DatosDelitos!L17+DatosDelitos!L44</f>
        <v>0</v>
      </c>
      <c r="K15" s="75">
        <f>DatosDelitos!N17+DatosDelitos!N44</f>
        <v>0</v>
      </c>
      <c r="L15" s="76">
        <f>DatosDelitos!O17+DatosDelitos!O44</f>
        <v>182</v>
      </c>
    </row>
    <row r="16" spans="2:13" ht="13.15" customHeight="1" x14ac:dyDescent="0.2">
      <c r="B16" s="203" t="s">
        <v>909</v>
      </c>
      <c r="C16" s="203"/>
      <c r="D16" s="74">
        <f>DatosDelitos!B30</f>
        <v>280</v>
      </c>
      <c r="E16" s="75">
        <f>DatosDelitos!G30</f>
        <v>39</v>
      </c>
      <c r="F16" s="75">
        <f>DatosDelitos!H30</f>
        <v>61</v>
      </c>
      <c r="G16" s="75">
        <f>DatosDelitos!I30</f>
        <v>0</v>
      </c>
      <c r="H16" s="75">
        <f>DatosDelitos!J30</f>
        <v>3</v>
      </c>
      <c r="I16" s="75">
        <f>DatosDelitos!K30</f>
        <v>0</v>
      </c>
      <c r="J16" s="75">
        <f>DatosDelitos!L30</f>
        <v>0</v>
      </c>
      <c r="K16" s="75">
        <f>DatosDelitos!N30</f>
        <v>0</v>
      </c>
      <c r="L16" s="76">
        <f>DatosDelitos!O30</f>
        <v>361</v>
      </c>
    </row>
    <row r="17" spans="2:12" ht="13.15" customHeight="1" x14ac:dyDescent="0.2">
      <c r="B17" s="204" t="s">
        <v>910</v>
      </c>
      <c r="C17" s="204"/>
      <c r="D17" s="74">
        <f>DatosDelitos!B42-DatosDelitos!B44</f>
        <v>2</v>
      </c>
      <c r="E17" s="75">
        <f>DatosDelitos!G42-DatosDelitos!G44</f>
        <v>0</v>
      </c>
      <c r="F17" s="75">
        <f>DatosDelitos!H42-DatosDelitos!H44</f>
        <v>0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0</v>
      </c>
    </row>
    <row r="18" spans="2:12" ht="13.15" customHeight="1" x14ac:dyDescent="0.2">
      <c r="B18" s="203" t="s">
        <v>911</v>
      </c>
      <c r="C18" s="203"/>
      <c r="D18" s="74">
        <f>DatosDelitos!B50</f>
        <v>103</v>
      </c>
      <c r="E18" s="75">
        <f>DatosDelitos!G50</f>
        <v>24</v>
      </c>
      <c r="F18" s="75">
        <f>DatosDelitos!H50</f>
        <v>25</v>
      </c>
      <c r="G18" s="75">
        <f>DatosDelitos!I50</f>
        <v>7</v>
      </c>
      <c r="H18" s="75">
        <f>DatosDelitos!J50</f>
        <v>7</v>
      </c>
      <c r="I18" s="75">
        <f>DatosDelitos!K50</f>
        <v>0</v>
      </c>
      <c r="J18" s="75">
        <f>DatosDelitos!L50</f>
        <v>0</v>
      </c>
      <c r="K18" s="75">
        <f>DatosDelitos!N50</f>
        <v>0</v>
      </c>
      <c r="L18" s="76">
        <f>DatosDelitos!O50</f>
        <v>31</v>
      </c>
    </row>
    <row r="19" spans="2:12" ht="13.15" customHeight="1" x14ac:dyDescent="0.2">
      <c r="B19" s="203" t="s">
        <v>912</v>
      </c>
      <c r="C19" s="203"/>
      <c r="D19" s="74">
        <f>DatosDelitos!B72</f>
        <v>1</v>
      </c>
      <c r="E19" s="75">
        <f>DatosDelitos!G72</f>
        <v>0</v>
      </c>
      <c r="F19" s="75">
        <f>DatosDelitos!H72</f>
        <v>0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0</v>
      </c>
    </row>
    <row r="20" spans="2:12" ht="27" customHeight="1" x14ac:dyDescent="0.2">
      <c r="B20" s="203" t="s">
        <v>913</v>
      </c>
      <c r="C20" s="203"/>
      <c r="D20" s="74">
        <f>DatosDelitos!B74</f>
        <v>29</v>
      </c>
      <c r="E20" s="75">
        <f>DatosDelitos!G74</f>
        <v>4</v>
      </c>
      <c r="F20" s="75">
        <f>DatosDelitos!H74</f>
        <v>4</v>
      </c>
      <c r="G20" s="75">
        <f>DatosDelitos!I74</f>
        <v>0</v>
      </c>
      <c r="H20" s="75">
        <f>DatosDelitos!J74</f>
        <v>0</v>
      </c>
      <c r="I20" s="75">
        <f>DatosDelitos!K74</f>
        <v>0</v>
      </c>
      <c r="J20" s="75">
        <f>DatosDelitos!L74</f>
        <v>0</v>
      </c>
      <c r="K20" s="75">
        <f>DatosDelitos!N74</f>
        <v>0</v>
      </c>
      <c r="L20" s="76">
        <f>DatosDelitos!O74</f>
        <v>1</v>
      </c>
    </row>
    <row r="21" spans="2:12" ht="13.15" customHeight="1" x14ac:dyDescent="0.2">
      <c r="B21" s="204" t="s">
        <v>914</v>
      </c>
      <c r="C21" s="204"/>
      <c r="D21" s="74">
        <f>DatosDelitos!B82</f>
        <v>29</v>
      </c>
      <c r="E21" s="75">
        <f>DatosDelitos!G82</f>
        <v>2</v>
      </c>
      <c r="F21" s="75">
        <f>DatosDelitos!H82</f>
        <v>0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14</v>
      </c>
    </row>
    <row r="22" spans="2:12" ht="13.15" customHeight="1" x14ac:dyDescent="0.2">
      <c r="B22" s="203" t="s">
        <v>915</v>
      </c>
      <c r="C22" s="203"/>
      <c r="D22" s="74">
        <f>DatosDelitos!B85</f>
        <v>112</v>
      </c>
      <c r="E22" s="75">
        <f>DatosDelitos!G85</f>
        <v>33</v>
      </c>
      <c r="F22" s="75">
        <f>DatosDelitos!H85</f>
        <v>22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25</v>
      </c>
    </row>
    <row r="23" spans="2:12" ht="13.15" customHeight="1" x14ac:dyDescent="0.2">
      <c r="B23" s="203" t="s">
        <v>643</v>
      </c>
      <c r="C23" s="203"/>
      <c r="D23" s="74">
        <f>DatosDelitos!B97</f>
        <v>1612</v>
      </c>
      <c r="E23" s="75">
        <f>DatosDelitos!G97</f>
        <v>368</v>
      </c>
      <c r="F23" s="75">
        <f>DatosDelitos!H97</f>
        <v>311</v>
      </c>
      <c r="G23" s="75">
        <f>DatosDelitos!I97</f>
        <v>2</v>
      </c>
      <c r="H23" s="75">
        <f>DatosDelitos!J97</f>
        <v>0</v>
      </c>
      <c r="I23" s="75">
        <f>DatosDelitos!K97</f>
        <v>0</v>
      </c>
      <c r="J23" s="75">
        <f>DatosDelitos!L97</f>
        <v>0</v>
      </c>
      <c r="K23" s="75">
        <f>DatosDelitos!N97</f>
        <v>0</v>
      </c>
      <c r="L23" s="76">
        <f>DatosDelitos!O97</f>
        <v>1258</v>
      </c>
    </row>
    <row r="24" spans="2:12" ht="27" customHeight="1" x14ac:dyDescent="0.2">
      <c r="B24" s="203" t="s">
        <v>916</v>
      </c>
      <c r="C24" s="203"/>
      <c r="D24" s="74">
        <f>DatosDelitos!B131</f>
        <v>4</v>
      </c>
      <c r="E24" s="75">
        <f>DatosDelitos!G131</f>
        <v>3</v>
      </c>
      <c r="F24" s="75">
        <f>DatosDelitos!H131</f>
        <v>3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1</v>
      </c>
    </row>
    <row r="25" spans="2:12" ht="13.15" customHeight="1" x14ac:dyDescent="0.2">
      <c r="B25" s="203" t="s">
        <v>917</v>
      </c>
      <c r="C25" s="203"/>
      <c r="D25" s="74">
        <f>DatosDelitos!B137</f>
        <v>1</v>
      </c>
      <c r="E25" s="75">
        <f>DatosDelitos!G137</f>
        <v>1</v>
      </c>
      <c r="F25" s="75">
        <f>DatosDelitos!H137</f>
        <v>5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0</v>
      </c>
    </row>
    <row r="26" spans="2:12" ht="13.15" customHeight="1" x14ac:dyDescent="0.2">
      <c r="B26" s="204" t="s">
        <v>918</v>
      </c>
      <c r="C26" s="204"/>
      <c r="D26" s="74">
        <f>DatosDelitos!B144</f>
        <v>0</v>
      </c>
      <c r="E26" s="75">
        <f>DatosDelitos!G144</f>
        <v>0</v>
      </c>
      <c r="F26" s="75">
        <f>DatosDelitos!H144</f>
        <v>0</v>
      </c>
      <c r="G26" s="75">
        <f>DatosDelitos!I144</f>
        <v>0</v>
      </c>
      <c r="H26" s="75">
        <f>DatosDelitos!J144</f>
        <v>0</v>
      </c>
      <c r="I26" s="75">
        <f>DatosDelitos!K144</f>
        <v>0</v>
      </c>
      <c r="J26" s="75">
        <f>DatosDelitos!L144</f>
        <v>0</v>
      </c>
      <c r="K26" s="75">
        <f>DatosDelitos!N144</f>
        <v>0</v>
      </c>
      <c r="L26" s="76">
        <f>DatosDelitos!O144</f>
        <v>0</v>
      </c>
    </row>
    <row r="27" spans="2:12" ht="38.25" customHeight="1" x14ac:dyDescent="0.2">
      <c r="B27" s="203" t="s">
        <v>919</v>
      </c>
      <c r="C27" s="203"/>
      <c r="D27" s="74">
        <f>DatosDelitos!B147</f>
        <v>21</v>
      </c>
      <c r="E27" s="75">
        <f>DatosDelitos!G147</f>
        <v>1</v>
      </c>
      <c r="F27" s="75">
        <f>DatosDelitos!H147</f>
        <v>1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7</v>
      </c>
    </row>
    <row r="28" spans="2:12" ht="13.15" customHeight="1" x14ac:dyDescent="0.2">
      <c r="B28" s="203" t="s">
        <v>920</v>
      </c>
      <c r="C28" s="203"/>
      <c r="D28" s="74">
        <f>DatosDelitos!B156+SUM(DatosDelitos!B167:B172)</f>
        <v>7</v>
      </c>
      <c r="E28" s="75">
        <f>DatosDelitos!G156+SUM(DatosDelitos!G167:G172)</f>
        <v>0</v>
      </c>
      <c r="F28" s="75">
        <f>DatosDelitos!H156+SUM(DatosDelitos!H167:H172)</f>
        <v>1</v>
      </c>
      <c r="G28" s="75">
        <f>DatosDelitos!I156+SUM(DatosDelitos!I167:I172)</f>
        <v>0</v>
      </c>
      <c r="H28" s="75">
        <f>DatosDelitos!J156+SUM(DatosDelitos!J167:J172)</f>
        <v>1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0</v>
      </c>
      <c r="L28" s="75">
        <f>DatosDelitos!O156+SUM(DatosDelitos!O167:P172)</f>
        <v>6</v>
      </c>
    </row>
    <row r="29" spans="2:12" ht="13.15" customHeight="1" x14ac:dyDescent="0.2">
      <c r="B29" s="203" t="s">
        <v>921</v>
      </c>
      <c r="C29" s="203"/>
      <c r="D29" s="74">
        <f>SUM(DatosDelitos!B173:B177)</f>
        <v>177</v>
      </c>
      <c r="E29" s="75">
        <f>SUM(DatosDelitos!G173:G177)</f>
        <v>49</v>
      </c>
      <c r="F29" s="75">
        <f>SUM(DatosDelitos!H173:H177)</f>
        <v>35</v>
      </c>
      <c r="G29" s="75">
        <f>SUM(DatosDelitos!I173:I177)</f>
        <v>1</v>
      </c>
      <c r="H29" s="75">
        <f>SUM(DatosDelitos!J173:J177)</f>
        <v>1</v>
      </c>
      <c r="I29" s="75">
        <f>SUM(DatosDelitos!K173:K177)</f>
        <v>0</v>
      </c>
      <c r="J29" s="75">
        <f>SUM(DatosDelitos!L173:L177)</f>
        <v>0</v>
      </c>
      <c r="K29" s="75">
        <f>SUM(DatosDelitos!N173:N177)</f>
        <v>0</v>
      </c>
      <c r="L29" s="75">
        <f>SUM(DatosDelitos!O173:O177)</f>
        <v>24</v>
      </c>
    </row>
    <row r="30" spans="2:12" ht="13.15" customHeight="1" x14ac:dyDescent="0.2">
      <c r="B30" s="203" t="s">
        <v>922</v>
      </c>
      <c r="C30" s="203"/>
      <c r="D30" s="74">
        <f>DatosDelitos!B178</f>
        <v>143</v>
      </c>
      <c r="E30" s="75">
        <f>DatosDelitos!G178</f>
        <v>29</v>
      </c>
      <c r="F30" s="75">
        <f>DatosDelitos!H178</f>
        <v>23</v>
      </c>
      <c r="G30" s="75">
        <f>DatosDelitos!I178</f>
        <v>0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0</v>
      </c>
      <c r="L30" s="75">
        <f>DatosDelitos!O178</f>
        <v>511</v>
      </c>
    </row>
    <row r="31" spans="2:12" ht="13.15" customHeight="1" x14ac:dyDescent="0.2">
      <c r="B31" s="203" t="s">
        <v>923</v>
      </c>
      <c r="C31" s="203"/>
      <c r="D31" s="74">
        <f>DatosDelitos!B186</f>
        <v>100</v>
      </c>
      <c r="E31" s="75">
        <f>DatosDelitos!G186</f>
        <v>20</v>
      </c>
      <c r="F31" s="75">
        <f>DatosDelitos!H186</f>
        <v>33</v>
      </c>
      <c r="G31" s="75">
        <f>DatosDelitos!I186</f>
        <v>0</v>
      </c>
      <c r="H31" s="75">
        <f>DatosDelitos!J186</f>
        <v>1</v>
      </c>
      <c r="I31" s="75">
        <f>DatosDelitos!K186</f>
        <v>0</v>
      </c>
      <c r="J31" s="75">
        <f>DatosDelitos!L186</f>
        <v>0</v>
      </c>
      <c r="K31" s="75">
        <f>DatosDelitos!N186</f>
        <v>0</v>
      </c>
      <c r="L31" s="75">
        <f>DatosDelitos!O186</f>
        <v>30</v>
      </c>
    </row>
    <row r="32" spans="2:12" ht="13.15" customHeight="1" x14ac:dyDescent="0.2">
      <c r="B32" s="203" t="s">
        <v>924</v>
      </c>
      <c r="C32" s="203"/>
      <c r="D32" s="74">
        <f>DatosDelitos!B201</f>
        <v>23</v>
      </c>
      <c r="E32" s="75">
        <f>DatosDelitos!G201</f>
        <v>2</v>
      </c>
      <c r="F32" s="75">
        <f>DatosDelitos!H201</f>
        <v>2</v>
      </c>
      <c r="G32" s="75">
        <f>DatosDelitos!I201</f>
        <v>0</v>
      </c>
      <c r="H32" s="75">
        <f>DatosDelitos!J201</f>
        <v>0</v>
      </c>
      <c r="I32" s="75">
        <f>DatosDelitos!K201</f>
        <v>1</v>
      </c>
      <c r="J32" s="75">
        <f>DatosDelitos!L201</f>
        <v>1</v>
      </c>
      <c r="K32" s="75">
        <f>DatosDelitos!N201</f>
        <v>0</v>
      </c>
      <c r="L32" s="75">
        <f>DatosDelitos!O201</f>
        <v>20</v>
      </c>
    </row>
    <row r="33" spans="2:13" ht="13.15" customHeight="1" x14ac:dyDescent="0.2">
      <c r="B33" s="203" t="s">
        <v>925</v>
      </c>
      <c r="C33" s="203"/>
      <c r="D33" s="74">
        <f>DatosDelitos!B221</f>
        <v>382</v>
      </c>
      <c r="E33" s="75">
        <f>DatosDelitos!G221</f>
        <v>76</v>
      </c>
      <c r="F33" s="75">
        <f>DatosDelitos!H221</f>
        <v>60</v>
      </c>
      <c r="G33" s="75">
        <f>DatosDelitos!I221</f>
        <v>1</v>
      </c>
      <c r="H33" s="75">
        <f>DatosDelitos!J221</f>
        <v>0</v>
      </c>
      <c r="I33" s="75">
        <f>DatosDelitos!K221</f>
        <v>0</v>
      </c>
      <c r="J33" s="75">
        <f>DatosDelitos!L221</f>
        <v>0</v>
      </c>
      <c r="K33" s="75">
        <f>DatosDelitos!N221</f>
        <v>0</v>
      </c>
      <c r="L33" s="75">
        <f>DatosDelitos!O221</f>
        <v>143</v>
      </c>
    </row>
    <row r="34" spans="2:13" ht="13.15" customHeight="1" x14ac:dyDescent="0.2">
      <c r="B34" s="203" t="s">
        <v>926</v>
      </c>
      <c r="C34" s="203"/>
      <c r="D34" s="74">
        <f>DatosDelitos!B242</f>
        <v>0</v>
      </c>
      <c r="E34" s="75">
        <f>DatosDelitos!G242</f>
        <v>0</v>
      </c>
      <c r="F34" s="75">
        <f>DatosDelitos!H242</f>
        <v>1</v>
      </c>
      <c r="G34" s="75">
        <f>DatosDelitos!I242</f>
        <v>0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1</v>
      </c>
    </row>
    <row r="35" spans="2:13" ht="13.15" customHeight="1" x14ac:dyDescent="0.2">
      <c r="B35" s="203" t="s">
        <v>927</v>
      </c>
      <c r="C35" s="203"/>
      <c r="D35" s="74">
        <f>DatosDelitos!B269</f>
        <v>163</v>
      </c>
      <c r="E35" s="75">
        <f>DatosDelitos!G269</f>
        <v>112</v>
      </c>
      <c r="F35" s="75">
        <f>DatosDelitos!H269</f>
        <v>107</v>
      </c>
      <c r="G35" s="75">
        <f>DatosDelitos!I269</f>
        <v>1</v>
      </c>
      <c r="H35" s="75">
        <f>DatosDelitos!J269</f>
        <v>1</v>
      </c>
      <c r="I35" s="75">
        <f>DatosDelitos!K269</f>
        <v>0</v>
      </c>
      <c r="J35" s="75">
        <f>DatosDelitos!L269</f>
        <v>0</v>
      </c>
      <c r="K35" s="75">
        <f>DatosDelitos!N269</f>
        <v>0</v>
      </c>
      <c r="L35" s="75">
        <f>DatosDelitos!O269</f>
        <v>91</v>
      </c>
    </row>
    <row r="36" spans="2:13" ht="38.25" customHeight="1" x14ac:dyDescent="0.2">
      <c r="B36" s="203" t="s">
        <v>928</v>
      </c>
      <c r="C36" s="203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0</v>
      </c>
    </row>
    <row r="37" spans="2:13" ht="13.15" customHeight="1" x14ac:dyDescent="0.2">
      <c r="B37" s="203" t="s">
        <v>929</v>
      </c>
      <c r="C37" s="203"/>
      <c r="D37" s="74">
        <f>DatosDelitos!B303</f>
        <v>0</v>
      </c>
      <c r="E37" s="75">
        <f>DatosDelitos!G303</f>
        <v>0</v>
      </c>
      <c r="F37" s="75">
        <f>DatosDelitos!H303</f>
        <v>0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0</v>
      </c>
    </row>
    <row r="38" spans="2:13" ht="13.15" customHeight="1" x14ac:dyDescent="0.2">
      <c r="B38" s="203" t="s">
        <v>930</v>
      </c>
      <c r="C38" s="203"/>
      <c r="D38" s="74">
        <f>DatosDelitos!B310+DatosDelitos!B316+DatosDelitos!B318</f>
        <v>21</v>
      </c>
      <c r="E38" s="75">
        <f>DatosDelitos!G310+DatosDelitos!G316+DatosDelitos!G318</f>
        <v>1</v>
      </c>
      <c r="F38" s="75">
        <f>DatosDelitos!H310+DatosDelitos!H316+DatosDelitos!H318</f>
        <v>1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0</v>
      </c>
      <c r="L38" s="75">
        <f>DatosDelitos!O310+DatosDelitos!O316+DatosDelitos!O318</f>
        <v>3</v>
      </c>
    </row>
    <row r="39" spans="2:13" ht="13.15" customHeight="1" x14ac:dyDescent="0.2">
      <c r="B39" s="203" t="s">
        <v>931</v>
      </c>
      <c r="C39" s="203"/>
      <c r="D39" s="74">
        <f>DatosDelitos!B321</f>
        <v>924</v>
      </c>
      <c r="E39" s="75">
        <f>DatosDelitos!G321</f>
        <v>62</v>
      </c>
      <c r="F39" s="75">
        <f>DatosDelitos!H321</f>
        <v>2</v>
      </c>
      <c r="G39" s="75">
        <f>DatosDelitos!I321</f>
        <v>3</v>
      </c>
      <c r="H39" s="75">
        <f>DatosDelitos!J321</f>
        <v>0</v>
      </c>
      <c r="I39" s="75">
        <f>DatosDelitos!K321</f>
        <v>0</v>
      </c>
      <c r="J39" s="75">
        <f>DatosDelitos!L321</f>
        <v>0</v>
      </c>
      <c r="K39" s="75">
        <f>DatosDelitos!N321</f>
        <v>0</v>
      </c>
      <c r="L39" s="75">
        <f>DatosDelitos!O321</f>
        <v>17</v>
      </c>
    </row>
    <row r="40" spans="2:13" ht="13.15" customHeight="1" x14ac:dyDescent="0.2">
      <c r="B40" s="203" t="s">
        <v>932</v>
      </c>
      <c r="C40" s="203"/>
      <c r="D40" s="74">
        <f>DatosDelitos!B323</f>
        <v>1</v>
      </c>
      <c r="E40" s="74">
        <f>DatosDelitos!G323</f>
        <v>0</v>
      </c>
      <c r="F40" s="74">
        <f>DatosDelitos!H323</f>
        <v>0</v>
      </c>
      <c r="G40" s="74">
        <f>DatosDelitos!I323</f>
        <v>0</v>
      </c>
      <c r="H40" s="74">
        <f>DatosDelitos!J323</f>
        <v>0</v>
      </c>
      <c r="I40" s="74">
        <f>DatosDelitos!K323</f>
        <v>0</v>
      </c>
      <c r="J40" s="74">
        <f>DatosDelitos!L323</f>
        <v>0</v>
      </c>
      <c r="K40" s="74">
        <f>DatosDelitos!N323</f>
        <v>0</v>
      </c>
      <c r="L40" s="74">
        <f>DatosDelitos!O323</f>
        <v>0</v>
      </c>
    </row>
    <row r="41" spans="2:13" ht="13.15" customHeight="1" x14ac:dyDescent="0.2">
      <c r="B41" s="203" t="s">
        <v>623</v>
      </c>
      <c r="C41" s="203"/>
      <c r="D41" s="74">
        <f>DatosDelitos!B325</f>
        <v>0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6" t="s">
        <v>624</v>
      </c>
      <c r="C42" s="206"/>
      <c r="D42" s="77">
        <f t="shared" ref="D42:L42" si="0">SUM(D11:D41)</f>
        <v>5354</v>
      </c>
      <c r="E42" s="77">
        <f t="shared" si="0"/>
        <v>1064</v>
      </c>
      <c r="F42" s="77">
        <f t="shared" si="0"/>
        <v>900</v>
      </c>
      <c r="G42" s="77">
        <f t="shared" si="0"/>
        <v>18</v>
      </c>
      <c r="H42" s="77">
        <f t="shared" si="0"/>
        <v>17</v>
      </c>
      <c r="I42" s="77">
        <f t="shared" si="0"/>
        <v>1</v>
      </c>
      <c r="J42" s="77">
        <f t="shared" si="0"/>
        <v>2</v>
      </c>
      <c r="K42" s="77">
        <f t="shared" si="0"/>
        <v>0</v>
      </c>
      <c r="L42" s="77">
        <f t="shared" si="0"/>
        <v>3117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5" t="s">
        <v>934</v>
      </c>
      <c r="C48" s="205"/>
      <c r="D48" s="80">
        <f>DatosDelitos!E5</f>
        <v>0</v>
      </c>
      <c r="E48" s="80">
        <f>DatosDelitos!F5</f>
        <v>0</v>
      </c>
    </row>
    <row r="49" spans="2:5" ht="13.15" customHeight="1" x14ac:dyDescent="0.25">
      <c r="B49" s="205" t="s">
        <v>935</v>
      </c>
      <c r="C49" s="205"/>
      <c r="D49" s="80">
        <f>DatosDelitos!E13-DatosDelitos!E17</f>
        <v>22</v>
      </c>
      <c r="E49" s="80">
        <f>DatosDelitos!F13-DatosDelitos!F17</f>
        <v>16</v>
      </c>
    </row>
    <row r="50" spans="2:5" ht="13.15" customHeight="1" x14ac:dyDescent="0.25">
      <c r="B50" s="205" t="s">
        <v>275</v>
      </c>
      <c r="C50" s="205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5" t="s">
        <v>318</v>
      </c>
      <c r="C51" s="205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5" t="s">
        <v>321</v>
      </c>
      <c r="C52" s="205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5" t="s">
        <v>908</v>
      </c>
      <c r="C53" s="205"/>
      <c r="D53" s="80">
        <f>DatosDelitos!E17+DatosDelitos!E44</f>
        <v>254</v>
      </c>
      <c r="E53" s="80">
        <f>DatosDelitos!F17+DatosDelitos!F44</f>
        <v>119</v>
      </c>
    </row>
    <row r="54" spans="2:5" ht="13.15" customHeight="1" x14ac:dyDescent="0.25">
      <c r="B54" s="205" t="s">
        <v>909</v>
      </c>
      <c r="C54" s="205"/>
      <c r="D54" s="80">
        <f>DatosDelitos!E30</f>
        <v>30</v>
      </c>
      <c r="E54" s="80">
        <f>DatosDelitos!F30</f>
        <v>73</v>
      </c>
    </row>
    <row r="55" spans="2:5" ht="13.15" customHeight="1" x14ac:dyDescent="0.25">
      <c r="B55" s="205" t="s">
        <v>910</v>
      </c>
      <c r="C55" s="205"/>
      <c r="D55" s="80">
        <f>DatosDelitos!E42-DatosDelitos!E44</f>
        <v>0</v>
      </c>
      <c r="E55" s="80">
        <f>DatosDelitos!F42-DatosDelitos!F44</f>
        <v>0</v>
      </c>
    </row>
    <row r="56" spans="2:5" ht="13.15" customHeight="1" x14ac:dyDescent="0.25">
      <c r="B56" s="205" t="s">
        <v>911</v>
      </c>
      <c r="C56" s="205"/>
      <c r="D56" s="80">
        <f>DatosDelitos!E50</f>
        <v>7</v>
      </c>
      <c r="E56" s="80">
        <f>DatosDelitos!F50</f>
        <v>6</v>
      </c>
    </row>
    <row r="57" spans="2:5" ht="13.15" customHeight="1" x14ac:dyDescent="0.25">
      <c r="B57" s="205" t="s">
        <v>912</v>
      </c>
      <c r="C57" s="205"/>
      <c r="D57" s="80">
        <f>DatosDelitos!E72</f>
        <v>0</v>
      </c>
      <c r="E57" s="80">
        <f>DatosDelitos!F72</f>
        <v>0</v>
      </c>
    </row>
    <row r="58" spans="2:5" ht="27" customHeight="1" x14ac:dyDescent="0.25">
      <c r="B58" s="205" t="s">
        <v>936</v>
      </c>
      <c r="C58" s="205"/>
      <c r="D58" s="80">
        <f>DatosDelitos!E74</f>
        <v>0</v>
      </c>
      <c r="E58" s="80">
        <f>DatosDelitos!F74</f>
        <v>0</v>
      </c>
    </row>
    <row r="59" spans="2:5" ht="13.15" customHeight="1" x14ac:dyDescent="0.25">
      <c r="B59" s="205" t="s">
        <v>914</v>
      </c>
      <c r="C59" s="205"/>
      <c r="D59" s="80">
        <f>DatosDelitos!E82</f>
        <v>1</v>
      </c>
      <c r="E59" s="80">
        <f>DatosDelitos!F82</f>
        <v>0</v>
      </c>
    </row>
    <row r="60" spans="2:5" ht="13.15" customHeight="1" x14ac:dyDescent="0.25">
      <c r="B60" s="205" t="s">
        <v>915</v>
      </c>
      <c r="C60" s="205"/>
      <c r="D60" s="80">
        <f>DatosDelitos!E85</f>
        <v>0</v>
      </c>
      <c r="E60" s="80">
        <f>DatosDelitos!F85</f>
        <v>0</v>
      </c>
    </row>
    <row r="61" spans="2:5" ht="13.15" customHeight="1" x14ac:dyDescent="0.25">
      <c r="B61" s="205" t="s">
        <v>643</v>
      </c>
      <c r="C61" s="205"/>
      <c r="D61" s="80">
        <f>DatosDelitos!E97</f>
        <v>52</v>
      </c>
      <c r="E61" s="80">
        <f>DatosDelitos!F97</f>
        <v>50</v>
      </c>
    </row>
    <row r="62" spans="2:5" ht="27" customHeight="1" x14ac:dyDescent="0.25">
      <c r="B62" s="205" t="s">
        <v>937</v>
      </c>
      <c r="C62" s="205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5" t="s">
        <v>917</v>
      </c>
      <c r="C63" s="205"/>
      <c r="D63" s="80">
        <f>DatosDelitos!E137</f>
        <v>0</v>
      </c>
      <c r="E63" s="80">
        <f>DatosDelitos!F137</f>
        <v>0</v>
      </c>
    </row>
    <row r="64" spans="2:5" ht="13.15" customHeight="1" x14ac:dyDescent="0.25">
      <c r="B64" s="205" t="s">
        <v>918</v>
      </c>
      <c r="C64" s="205"/>
      <c r="D64" s="80">
        <f>DatosDelitos!E144</f>
        <v>0</v>
      </c>
      <c r="E64" s="80">
        <f>DatosDelitos!F144</f>
        <v>0</v>
      </c>
    </row>
    <row r="65" spans="2:5" ht="40.5" customHeight="1" x14ac:dyDescent="0.25">
      <c r="B65" s="205" t="s">
        <v>919</v>
      </c>
      <c r="C65" s="205"/>
      <c r="D65" s="80">
        <f>DatosDelitos!E147</f>
        <v>0</v>
      </c>
      <c r="E65" s="80">
        <f>DatosDelitos!F147</f>
        <v>0</v>
      </c>
    </row>
    <row r="66" spans="2:5" ht="13.15" customHeight="1" x14ac:dyDescent="0.25">
      <c r="B66" s="205" t="s">
        <v>920</v>
      </c>
      <c r="C66" s="205"/>
      <c r="D66" s="80">
        <f>DatosDelitos!E156+SUM(DatosDelitos!E167:F172)</f>
        <v>0</v>
      </c>
      <c r="E66" s="80">
        <f>DatosDelitos!F156+SUM(DatosDelitos!F167:G172)</f>
        <v>0</v>
      </c>
    </row>
    <row r="67" spans="2:5" ht="13.15" customHeight="1" x14ac:dyDescent="0.25">
      <c r="B67" s="205" t="s">
        <v>921</v>
      </c>
      <c r="C67" s="205"/>
      <c r="D67" s="80">
        <f>SUM(DatosDelitos!E173:F177)</f>
        <v>3</v>
      </c>
      <c r="E67" s="80">
        <f>SUM(DatosDelitos!F173:G177)</f>
        <v>50</v>
      </c>
    </row>
    <row r="68" spans="2:5" ht="13.15" customHeight="1" x14ac:dyDescent="0.25">
      <c r="B68" s="205" t="s">
        <v>922</v>
      </c>
      <c r="C68" s="205"/>
      <c r="D68" s="80">
        <f>DatosDelitos!E178</f>
        <v>568</v>
      </c>
      <c r="E68" s="80">
        <f>DatosDelitos!F178</f>
        <v>495</v>
      </c>
    </row>
    <row r="69" spans="2:5" ht="13.15" customHeight="1" x14ac:dyDescent="0.25">
      <c r="B69" s="205" t="s">
        <v>923</v>
      </c>
      <c r="C69" s="205"/>
      <c r="D69" s="80">
        <f>DatosDelitos!E186</f>
        <v>9</v>
      </c>
      <c r="E69" s="80">
        <f>DatosDelitos!F186</f>
        <v>9</v>
      </c>
    </row>
    <row r="70" spans="2:5" ht="13.15" customHeight="1" x14ac:dyDescent="0.25">
      <c r="B70" s="205" t="s">
        <v>924</v>
      </c>
      <c r="C70" s="205"/>
      <c r="D70" s="80">
        <f>DatosDelitos!E201</f>
        <v>4</v>
      </c>
      <c r="E70" s="80">
        <f>DatosDelitos!F201</f>
        <v>4</v>
      </c>
    </row>
    <row r="71" spans="2:5" ht="13.15" customHeight="1" x14ac:dyDescent="0.25">
      <c r="B71" s="205" t="s">
        <v>925</v>
      </c>
      <c r="C71" s="205"/>
      <c r="D71" s="80">
        <f>DatosDelitos!E221</f>
        <v>94</v>
      </c>
      <c r="E71" s="80">
        <f>DatosDelitos!F221</f>
        <v>85</v>
      </c>
    </row>
    <row r="72" spans="2:5" ht="13.15" customHeight="1" x14ac:dyDescent="0.25">
      <c r="B72" s="205" t="s">
        <v>926</v>
      </c>
      <c r="C72" s="205"/>
      <c r="D72" s="80">
        <f>DatosDelitos!E242</f>
        <v>0</v>
      </c>
      <c r="E72" s="80">
        <f>DatosDelitos!F242</f>
        <v>0</v>
      </c>
    </row>
    <row r="73" spans="2:5" ht="13.15" customHeight="1" x14ac:dyDescent="0.25">
      <c r="B73" s="205" t="s">
        <v>927</v>
      </c>
      <c r="C73" s="205"/>
      <c r="D73" s="80">
        <f>DatosDelitos!E269</f>
        <v>14</v>
      </c>
      <c r="E73" s="80">
        <f>DatosDelitos!F269</f>
        <v>9</v>
      </c>
    </row>
    <row r="74" spans="2:5" ht="38.25" customHeight="1" x14ac:dyDescent="0.25">
      <c r="B74" s="205" t="s">
        <v>928</v>
      </c>
      <c r="C74" s="205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5" t="s">
        <v>929</v>
      </c>
      <c r="C75" s="205"/>
      <c r="D75" s="80">
        <f>DatosDelitos!E303</f>
        <v>0</v>
      </c>
      <c r="E75" s="80">
        <f>DatosDelitos!F303</f>
        <v>0</v>
      </c>
    </row>
    <row r="76" spans="2:5" ht="13.15" customHeight="1" x14ac:dyDescent="0.25">
      <c r="B76" s="205" t="s">
        <v>930</v>
      </c>
      <c r="C76" s="205"/>
      <c r="D76" s="80">
        <f>DatosDelitos!E310+DatosDelitos!E316+DatosDelitos!E318</f>
        <v>3</v>
      </c>
      <c r="E76" s="80">
        <f>DatosDelitos!F310+DatosDelitos!F316+DatosDelitos!F318</f>
        <v>2</v>
      </c>
    </row>
    <row r="77" spans="2:5" ht="13.9" customHeight="1" x14ac:dyDescent="0.25">
      <c r="B77" s="205" t="s">
        <v>931</v>
      </c>
      <c r="C77" s="205"/>
      <c r="D77" s="80">
        <f>DatosDelitos!E321</f>
        <v>8</v>
      </c>
      <c r="E77" s="80">
        <f>DatosDelitos!F321</f>
        <v>2</v>
      </c>
    </row>
    <row r="78" spans="2:5" ht="15" customHeight="1" x14ac:dyDescent="0.25">
      <c r="B78" s="207" t="s">
        <v>932</v>
      </c>
      <c r="C78" s="207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7" t="s">
        <v>623</v>
      </c>
      <c r="C79" s="207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7" t="s">
        <v>187</v>
      </c>
      <c r="C80" s="207"/>
      <c r="D80" s="80">
        <f>SUM(D48:D79)</f>
        <v>1069</v>
      </c>
      <c r="E80" s="80">
        <f>SUM(E48:E79)</f>
        <v>920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5" t="s">
        <v>907</v>
      </c>
      <c r="C85" s="205"/>
      <c r="D85" s="80">
        <f>DatosDelitos!M5+DatosDelitos!M13-DatosDelitos!M17</f>
        <v>0</v>
      </c>
    </row>
    <row r="86" spans="2:13" ht="13.15" customHeight="1" x14ac:dyDescent="0.25">
      <c r="B86" s="205" t="s">
        <v>275</v>
      </c>
      <c r="C86" s="205"/>
      <c r="D86" s="80">
        <f>DatosDelitos!M10</f>
        <v>0</v>
      </c>
    </row>
    <row r="87" spans="2:13" ht="13.15" customHeight="1" x14ac:dyDescent="0.25">
      <c r="B87" s="205" t="s">
        <v>318</v>
      </c>
      <c r="C87" s="205"/>
      <c r="D87" s="80">
        <f>DatosDelitos!M20</f>
        <v>0</v>
      </c>
    </row>
    <row r="88" spans="2:13" ht="13.15" customHeight="1" x14ac:dyDescent="0.25">
      <c r="B88" s="205" t="s">
        <v>321</v>
      </c>
      <c r="C88" s="205"/>
      <c r="D88" s="80">
        <f>DatosDelitos!M23</f>
        <v>0</v>
      </c>
    </row>
    <row r="89" spans="2:13" ht="13.15" customHeight="1" x14ac:dyDescent="0.25">
      <c r="B89" s="205" t="s">
        <v>939</v>
      </c>
      <c r="C89" s="205"/>
      <c r="D89" s="80">
        <f>SUM(DatosDelitos!M17,DatosDelitos!M44)</f>
        <v>0</v>
      </c>
    </row>
    <row r="90" spans="2:13" ht="13.15" customHeight="1" x14ac:dyDescent="0.25">
      <c r="B90" s="205" t="s">
        <v>909</v>
      </c>
      <c r="C90" s="205"/>
      <c r="D90" s="80">
        <f>DatosDelitos!M30</f>
        <v>1</v>
      </c>
    </row>
    <row r="91" spans="2:13" ht="13.15" customHeight="1" x14ac:dyDescent="0.25">
      <c r="B91" s="205" t="s">
        <v>910</v>
      </c>
      <c r="C91" s="205"/>
      <c r="D91" s="80">
        <f>DatosDelitos!M42-DatosDelitos!M44</f>
        <v>0</v>
      </c>
    </row>
    <row r="92" spans="2:13" ht="13.15" customHeight="1" x14ac:dyDescent="0.25">
      <c r="B92" s="205" t="s">
        <v>911</v>
      </c>
      <c r="C92" s="205"/>
      <c r="D92" s="80">
        <f>DatosDelitos!M50</f>
        <v>0</v>
      </c>
    </row>
    <row r="93" spans="2:13" ht="13.15" customHeight="1" x14ac:dyDescent="0.25">
      <c r="B93" s="205" t="s">
        <v>912</v>
      </c>
      <c r="C93" s="205"/>
      <c r="D93" s="80">
        <f>DatosDelitos!M72</f>
        <v>0</v>
      </c>
    </row>
    <row r="94" spans="2:13" ht="27" customHeight="1" x14ac:dyDescent="0.25">
      <c r="B94" s="205" t="s">
        <v>936</v>
      </c>
      <c r="C94" s="205"/>
      <c r="D94" s="80">
        <f>DatosDelitos!M74</f>
        <v>0</v>
      </c>
    </row>
    <row r="95" spans="2:13" ht="13.15" customHeight="1" x14ac:dyDescent="0.25">
      <c r="B95" s="205" t="s">
        <v>914</v>
      </c>
      <c r="C95" s="205"/>
      <c r="D95" s="80">
        <f>DatosDelitos!M82</f>
        <v>0</v>
      </c>
    </row>
    <row r="96" spans="2:13" ht="13.15" customHeight="1" x14ac:dyDescent="0.25">
      <c r="B96" s="205" t="s">
        <v>915</v>
      </c>
      <c r="C96" s="205"/>
      <c r="D96" s="80">
        <f>DatosDelitos!M85</f>
        <v>0</v>
      </c>
    </row>
    <row r="97" spans="2:4" ht="13.15" customHeight="1" x14ac:dyDescent="0.25">
      <c r="B97" s="205" t="s">
        <v>643</v>
      </c>
      <c r="C97" s="205"/>
      <c r="D97" s="80">
        <f>DatosDelitos!M97</f>
        <v>2</v>
      </c>
    </row>
    <row r="98" spans="2:4" ht="27" customHeight="1" x14ac:dyDescent="0.25">
      <c r="B98" s="205" t="s">
        <v>937</v>
      </c>
      <c r="C98" s="205"/>
      <c r="D98" s="80">
        <f>DatosDelitos!M131</f>
        <v>0</v>
      </c>
    </row>
    <row r="99" spans="2:4" ht="13.15" customHeight="1" x14ac:dyDescent="0.25">
      <c r="B99" s="205" t="s">
        <v>917</v>
      </c>
      <c r="C99" s="205"/>
      <c r="D99" s="80">
        <f>DatosDelitos!M137</f>
        <v>0</v>
      </c>
    </row>
    <row r="100" spans="2:4" ht="13.15" customHeight="1" x14ac:dyDescent="0.25">
      <c r="B100" s="205" t="s">
        <v>918</v>
      </c>
      <c r="C100" s="205"/>
      <c r="D100" s="80">
        <f>DatosDelitos!M144</f>
        <v>0</v>
      </c>
    </row>
    <row r="101" spans="2:4" ht="13.15" customHeight="1" x14ac:dyDescent="0.25">
      <c r="B101" s="205" t="s">
        <v>940</v>
      </c>
      <c r="C101" s="205"/>
      <c r="D101" s="80">
        <f>DatosDelitos!M148</f>
        <v>0</v>
      </c>
    </row>
    <row r="102" spans="2:4" ht="13.15" customHeight="1" x14ac:dyDescent="0.25">
      <c r="B102" s="205" t="s">
        <v>850</v>
      </c>
      <c r="C102" s="205"/>
      <c r="D102" s="80">
        <f>SUM(DatosDelitos!M149,DatosDelitos!M150)</f>
        <v>0</v>
      </c>
    </row>
    <row r="103" spans="2:4" ht="13.15" customHeight="1" x14ac:dyDescent="0.25">
      <c r="B103" s="205" t="s">
        <v>848</v>
      </c>
      <c r="C103" s="205"/>
      <c r="D103" s="80">
        <f>SUM(DatosDelitos!M151:N155)</f>
        <v>8</v>
      </c>
    </row>
    <row r="104" spans="2:4" ht="13.15" customHeight="1" x14ac:dyDescent="0.25">
      <c r="B104" s="205" t="s">
        <v>920</v>
      </c>
      <c r="C104" s="205"/>
      <c r="D104" s="80">
        <f>SUM(SUM(DatosDelitos!M157:N160),SUM(DatosDelitos!M167:N172))</f>
        <v>0</v>
      </c>
    </row>
    <row r="105" spans="2:4" ht="13.15" customHeight="1" x14ac:dyDescent="0.25">
      <c r="B105" s="205" t="s">
        <v>941</v>
      </c>
      <c r="C105" s="205"/>
      <c r="D105" s="80">
        <f>SUM(DatosDelitos!M161:N165)</f>
        <v>0</v>
      </c>
    </row>
    <row r="106" spans="2:4" ht="13.15" customHeight="1" x14ac:dyDescent="0.25">
      <c r="B106" s="205" t="s">
        <v>921</v>
      </c>
      <c r="C106" s="205"/>
      <c r="D106" s="80">
        <f>SUM(DatosDelitos!M173:N177)</f>
        <v>0</v>
      </c>
    </row>
    <row r="107" spans="2:4" ht="13.15" customHeight="1" x14ac:dyDescent="0.25">
      <c r="B107" s="205" t="s">
        <v>922</v>
      </c>
      <c r="C107" s="205"/>
      <c r="D107" s="80">
        <f>DatosDelitos!M178</f>
        <v>0</v>
      </c>
    </row>
    <row r="108" spans="2:4" ht="13.15" customHeight="1" x14ac:dyDescent="0.25">
      <c r="B108" s="205" t="s">
        <v>923</v>
      </c>
      <c r="C108" s="205"/>
      <c r="D108" s="80">
        <f>DatosDelitos!M186</f>
        <v>0</v>
      </c>
    </row>
    <row r="109" spans="2:4" ht="13.15" customHeight="1" x14ac:dyDescent="0.25">
      <c r="B109" s="205" t="s">
        <v>924</v>
      </c>
      <c r="C109" s="205"/>
      <c r="D109" s="80">
        <f>DatosDelitos!M201</f>
        <v>1</v>
      </c>
    </row>
    <row r="110" spans="2:4" ht="13.15" customHeight="1" x14ac:dyDescent="0.25">
      <c r="B110" s="205" t="s">
        <v>925</v>
      </c>
      <c r="C110" s="205"/>
      <c r="D110" s="80">
        <f>DatosDelitos!M221</f>
        <v>0</v>
      </c>
    </row>
    <row r="111" spans="2:4" ht="13.15" customHeight="1" x14ac:dyDescent="0.25">
      <c r="B111" s="205" t="s">
        <v>926</v>
      </c>
      <c r="C111" s="205"/>
      <c r="D111" s="80">
        <f>DatosDelitos!M242</f>
        <v>0</v>
      </c>
    </row>
    <row r="112" spans="2:4" ht="13.15" customHeight="1" x14ac:dyDescent="0.25">
      <c r="B112" s="205" t="s">
        <v>927</v>
      </c>
      <c r="C112" s="205"/>
      <c r="D112" s="80">
        <f>DatosDelitos!M269</f>
        <v>0</v>
      </c>
    </row>
    <row r="113" spans="2:4" ht="38.25" customHeight="1" x14ac:dyDescent="0.25">
      <c r="B113" s="205" t="s">
        <v>928</v>
      </c>
      <c r="C113" s="205"/>
      <c r="D113" s="80">
        <f>DatosDelitos!M299</f>
        <v>0</v>
      </c>
    </row>
    <row r="114" spans="2:4" ht="13.15" customHeight="1" x14ac:dyDescent="0.25">
      <c r="B114" s="205" t="s">
        <v>929</v>
      </c>
      <c r="C114" s="205"/>
      <c r="D114" s="80">
        <f>DatosDelitos!M303</f>
        <v>0</v>
      </c>
    </row>
    <row r="115" spans="2:4" ht="13.15" customHeight="1" x14ac:dyDescent="0.25">
      <c r="B115" s="205" t="s">
        <v>930</v>
      </c>
      <c r="C115" s="205"/>
      <c r="D115" s="80">
        <f>DatosDelitos!M310+DatosDelitos!M318</f>
        <v>0</v>
      </c>
    </row>
    <row r="116" spans="2:4" ht="13.15" customHeight="1" x14ac:dyDescent="0.25">
      <c r="B116" s="205" t="s">
        <v>614</v>
      </c>
      <c r="C116" s="205"/>
      <c r="D116" s="80">
        <f>DatosDelitos!M316</f>
        <v>0</v>
      </c>
    </row>
    <row r="117" spans="2:4" ht="13.9" customHeight="1" x14ac:dyDescent="0.25">
      <c r="B117" s="205" t="s">
        <v>931</v>
      </c>
      <c r="C117" s="205"/>
      <c r="D117" s="80">
        <f>DatosDelitos!M321</f>
        <v>0</v>
      </c>
    </row>
    <row r="118" spans="2:4" ht="12.75" customHeight="1" x14ac:dyDescent="0.25">
      <c r="B118" s="207" t="s">
        <v>932</v>
      </c>
      <c r="C118" s="207"/>
      <c r="D118" s="80">
        <f>DatosDelitos!M323</f>
        <v>0</v>
      </c>
    </row>
    <row r="119" spans="2:4" ht="15" customHeight="1" x14ac:dyDescent="0.25">
      <c r="B119" s="207" t="s">
        <v>623</v>
      </c>
      <c r="C119" s="207"/>
      <c r="D119" s="80">
        <f>DatosDelitos!M325</f>
        <v>0</v>
      </c>
    </row>
    <row r="120" spans="2:4" ht="15" customHeight="1" x14ac:dyDescent="0.25">
      <c r="B120" s="205" t="s">
        <v>187</v>
      </c>
      <c r="C120" s="205"/>
      <c r="D120" s="80">
        <f>SUM(D85:D119)</f>
        <v>12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2" t="s">
        <v>303</v>
      </c>
      <c r="B5" s="31">
        <v>6</v>
      </c>
      <c r="C5" s="31">
        <v>12</v>
      </c>
      <c r="D5" s="32">
        <v>-0.5</v>
      </c>
      <c r="E5" s="31">
        <v>0</v>
      </c>
      <c r="F5" s="31">
        <v>0</v>
      </c>
      <c r="G5" s="31">
        <v>3</v>
      </c>
      <c r="H5" s="31">
        <v>3</v>
      </c>
      <c r="I5" s="31">
        <v>2</v>
      </c>
      <c r="J5" s="31">
        <v>3</v>
      </c>
      <c r="K5" s="31">
        <v>0</v>
      </c>
      <c r="L5" s="31">
        <v>1</v>
      </c>
      <c r="M5" s="31">
        <v>0</v>
      </c>
      <c r="N5" s="31">
        <v>0</v>
      </c>
      <c r="O5" s="31">
        <v>12</v>
      </c>
    </row>
    <row r="6" spans="1:15" x14ac:dyDescent="0.25">
      <c r="A6" s="12" t="s">
        <v>304</v>
      </c>
      <c r="B6" s="13">
        <v>3</v>
      </c>
      <c r="C6" s="13">
        <v>7</v>
      </c>
      <c r="D6" s="33">
        <v>-0.57142857142857095</v>
      </c>
      <c r="E6" s="13">
        <v>0</v>
      </c>
      <c r="F6" s="13">
        <v>0</v>
      </c>
      <c r="G6" s="13">
        <v>2</v>
      </c>
      <c r="H6" s="13">
        <v>1</v>
      </c>
      <c r="I6" s="13">
        <v>2</v>
      </c>
      <c r="J6" s="13">
        <v>3</v>
      </c>
      <c r="K6" s="13">
        <v>0</v>
      </c>
      <c r="L6" s="13">
        <v>0</v>
      </c>
      <c r="M6" s="13">
        <v>0</v>
      </c>
      <c r="N6" s="13">
        <v>0</v>
      </c>
      <c r="O6" s="25">
        <v>3</v>
      </c>
    </row>
    <row r="7" spans="1:15" x14ac:dyDescent="0.25">
      <c r="A7" s="12" t="s">
        <v>305</v>
      </c>
      <c r="B7" s="13">
        <v>0</v>
      </c>
      <c r="C7" s="13">
        <v>1</v>
      </c>
      <c r="D7" s="33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25">
        <v>1</v>
      </c>
    </row>
    <row r="8" spans="1:15" x14ac:dyDescent="0.25">
      <c r="A8" s="12" t="s">
        <v>306</v>
      </c>
      <c r="B8" s="13">
        <v>3</v>
      </c>
      <c r="C8" s="13">
        <v>4</v>
      </c>
      <c r="D8" s="33">
        <v>-0.25</v>
      </c>
      <c r="E8" s="13">
        <v>0</v>
      </c>
      <c r="F8" s="13">
        <v>0</v>
      </c>
      <c r="G8" s="13">
        <v>1</v>
      </c>
      <c r="H8" s="13">
        <v>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8</v>
      </c>
    </row>
    <row r="9" spans="1:15" x14ac:dyDescent="0.25">
      <c r="A9" s="12" t="s">
        <v>307</v>
      </c>
      <c r="B9" s="13">
        <v>0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2" t="s">
        <v>308</v>
      </c>
      <c r="B10" s="31">
        <v>0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2" t="s">
        <v>310</v>
      </c>
      <c r="B13" s="31">
        <v>1210</v>
      </c>
      <c r="C13" s="31">
        <v>1092</v>
      </c>
      <c r="D13" s="32">
        <v>0.10805860805860799</v>
      </c>
      <c r="E13" s="31">
        <v>276</v>
      </c>
      <c r="F13" s="31">
        <v>125</v>
      </c>
      <c r="G13" s="31">
        <v>235</v>
      </c>
      <c r="H13" s="31">
        <v>240</v>
      </c>
      <c r="I13" s="31">
        <v>1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556</v>
      </c>
    </row>
    <row r="14" spans="1:15" x14ac:dyDescent="0.25">
      <c r="A14" s="12" t="s">
        <v>311</v>
      </c>
      <c r="B14" s="13">
        <v>408</v>
      </c>
      <c r="C14" s="13">
        <v>375</v>
      </c>
      <c r="D14" s="33">
        <v>8.7999999999999995E-2</v>
      </c>
      <c r="E14" s="13">
        <v>21</v>
      </c>
      <c r="F14" s="13">
        <v>14</v>
      </c>
      <c r="G14" s="13">
        <v>126</v>
      </c>
      <c r="H14" s="13">
        <v>155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377</v>
      </c>
    </row>
    <row r="15" spans="1:15" x14ac:dyDescent="0.25">
      <c r="A15" s="12" t="s">
        <v>312</v>
      </c>
      <c r="B15" s="13">
        <v>1</v>
      </c>
      <c r="C15" s="13">
        <v>1</v>
      </c>
      <c r="D15" s="33">
        <v>0</v>
      </c>
      <c r="E15" s="13">
        <v>0</v>
      </c>
      <c r="F15" s="13">
        <v>0</v>
      </c>
      <c r="G15" s="13">
        <v>1</v>
      </c>
      <c r="H15" s="13">
        <v>8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90</v>
      </c>
      <c r="C16" s="13">
        <v>72</v>
      </c>
      <c r="D16" s="33">
        <v>0.25</v>
      </c>
      <c r="E16" s="13">
        <v>1</v>
      </c>
      <c r="F16" s="13">
        <v>2</v>
      </c>
      <c r="G16" s="13">
        <v>3</v>
      </c>
      <c r="H16" s="13">
        <v>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1</v>
      </c>
    </row>
    <row r="17" spans="1:15" x14ac:dyDescent="0.25">
      <c r="A17" s="12" t="s">
        <v>314</v>
      </c>
      <c r="B17" s="13">
        <v>710</v>
      </c>
      <c r="C17" s="13">
        <v>642</v>
      </c>
      <c r="D17" s="33">
        <v>0.105919003115265</v>
      </c>
      <c r="E17" s="13">
        <v>254</v>
      </c>
      <c r="F17" s="13">
        <v>109</v>
      </c>
      <c r="G17" s="13">
        <v>105</v>
      </c>
      <c r="H17" s="13">
        <v>67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5">
        <v>177</v>
      </c>
    </row>
    <row r="18" spans="1:15" x14ac:dyDescent="0.25">
      <c r="A18" s="12" t="s">
        <v>315</v>
      </c>
      <c r="B18" s="13">
        <v>1</v>
      </c>
      <c r="C18" s="13">
        <v>1</v>
      </c>
      <c r="D18" s="3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1</v>
      </c>
      <c r="D19" s="33">
        <v>-1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2" t="s">
        <v>317</v>
      </c>
      <c r="B20" s="31">
        <v>0</v>
      </c>
      <c r="C20" s="31">
        <v>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2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2" t="s">
        <v>327</v>
      </c>
      <c r="B30" s="31">
        <v>280</v>
      </c>
      <c r="C30" s="31">
        <v>266</v>
      </c>
      <c r="D30" s="32">
        <v>5.2631578947368397E-2</v>
      </c>
      <c r="E30" s="31">
        <v>30</v>
      </c>
      <c r="F30" s="31">
        <v>73</v>
      </c>
      <c r="G30" s="31">
        <v>39</v>
      </c>
      <c r="H30" s="31">
        <v>61</v>
      </c>
      <c r="I30" s="31">
        <v>0</v>
      </c>
      <c r="J30" s="31">
        <v>3</v>
      </c>
      <c r="K30" s="31">
        <v>0</v>
      </c>
      <c r="L30" s="31">
        <v>0</v>
      </c>
      <c r="M30" s="31">
        <v>1</v>
      </c>
      <c r="N30" s="31">
        <v>0</v>
      </c>
      <c r="O30" s="31">
        <v>361</v>
      </c>
    </row>
    <row r="31" spans="1:15" x14ac:dyDescent="0.25">
      <c r="A31" s="12" t="s">
        <v>328</v>
      </c>
      <c r="B31" s="13">
        <v>6</v>
      </c>
      <c r="C31" s="13">
        <v>5</v>
      </c>
      <c r="D31" s="33">
        <v>0.2</v>
      </c>
      <c r="E31" s="13">
        <v>1</v>
      </c>
      <c r="F31" s="13">
        <v>0</v>
      </c>
      <c r="G31" s="13">
        <v>0</v>
      </c>
      <c r="H31" s="13">
        <v>1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141</v>
      </c>
      <c r="C33" s="13">
        <v>124</v>
      </c>
      <c r="D33" s="33">
        <v>0.13709677419354799</v>
      </c>
      <c r="E33" s="13">
        <v>18</v>
      </c>
      <c r="F33" s="13">
        <v>5</v>
      </c>
      <c r="G33" s="13">
        <v>29</v>
      </c>
      <c r="H33" s="13">
        <v>17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0</v>
      </c>
      <c r="O33" s="25">
        <v>206</v>
      </c>
    </row>
    <row r="34" spans="1:15" x14ac:dyDescent="0.25">
      <c r="A34" s="12" t="s">
        <v>331</v>
      </c>
      <c r="B34" s="13">
        <v>2</v>
      </c>
      <c r="C34" s="13">
        <v>5</v>
      </c>
      <c r="D34" s="33">
        <v>-0.6</v>
      </c>
      <c r="E34" s="13">
        <v>0</v>
      </c>
      <c r="F34" s="13">
        <v>1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19</v>
      </c>
    </row>
    <row r="35" spans="1:15" x14ac:dyDescent="0.25">
      <c r="A35" s="12" t="s">
        <v>332</v>
      </c>
      <c r="B35" s="13">
        <v>107</v>
      </c>
      <c r="C35" s="13">
        <v>111</v>
      </c>
      <c r="D35" s="33">
        <v>-3.6036036036036001E-2</v>
      </c>
      <c r="E35" s="13">
        <v>6</v>
      </c>
      <c r="F35" s="13">
        <v>0</v>
      </c>
      <c r="G35" s="13">
        <v>10</v>
      </c>
      <c r="H35" s="13">
        <v>5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25">
        <v>84</v>
      </c>
    </row>
    <row r="36" spans="1:15" x14ac:dyDescent="0.25">
      <c r="A36" s="12" t="s">
        <v>333</v>
      </c>
      <c r="B36" s="13">
        <v>2</v>
      </c>
      <c r="C36" s="13">
        <v>3</v>
      </c>
      <c r="D36" s="33">
        <v>-0.33333333333333298</v>
      </c>
      <c r="E36" s="13">
        <v>2</v>
      </c>
      <c r="F36" s="13">
        <v>41</v>
      </c>
      <c r="G36" s="13">
        <v>0</v>
      </c>
      <c r="H36" s="13">
        <v>25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25</v>
      </c>
    </row>
    <row r="37" spans="1:15" x14ac:dyDescent="0.25">
      <c r="A37" s="12" t="s">
        <v>334</v>
      </c>
      <c r="B37" s="13">
        <v>1</v>
      </c>
      <c r="C37" s="13">
        <v>2</v>
      </c>
      <c r="D37" s="33">
        <v>-0.5</v>
      </c>
      <c r="E37" s="13">
        <v>2</v>
      </c>
      <c r="F37" s="13">
        <v>18</v>
      </c>
      <c r="G37" s="13">
        <v>0</v>
      </c>
      <c r="H37" s="13">
        <v>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7</v>
      </c>
    </row>
    <row r="38" spans="1:15" x14ac:dyDescent="0.25">
      <c r="A38" s="12" t="s">
        <v>335</v>
      </c>
      <c r="B38" s="13">
        <v>2</v>
      </c>
      <c r="C38" s="13">
        <v>1</v>
      </c>
      <c r="D38" s="33">
        <v>1</v>
      </c>
      <c r="E38" s="13">
        <v>0</v>
      </c>
      <c r="F38" s="13">
        <v>6</v>
      </c>
      <c r="G38" s="13">
        <v>0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19</v>
      </c>
      <c r="C41" s="13">
        <v>15</v>
      </c>
      <c r="D41" s="33">
        <v>0.266666666666667</v>
      </c>
      <c r="E41" s="13">
        <v>1</v>
      </c>
      <c r="F41" s="13">
        <v>2</v>
      </c>
      <c r="G41" s="13">
        <v>0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18</v>
      </c>
    </row>
    <row r="42" spans="1:15" x14ac:dyDescent="0.25">
      <c r="A42" s="52" t="s">
        <v>339</v>
      </c>
      <c r="B42" s="31">
        <v>5</v>
      </c>
      <c r="C42" s="31">
        <v>7</v>
      </c>
      <c r="D42" s="32">
        <v>-0.28571428571428598</v>
      </c>
      <c r="E42" s="31">
        <v>0</v>
      </c>
      <c r="F42" s="31">
        <v>10</v>
      </c>
      <c r="G42" s="31">
        <v>0</v>
      </c>
      <c r="H42" s="31">
        <v>18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5</v>
      </c>
    </row>
    <row r="43" spans="1:15" x14ac:dyDescent="0.25">
      <c r="A43" s="12" t="s">
        <v>340</v>
      </c>
      <c r="B43" s="13">
        <v>2</v>
      </c>
      <c r="C43" s="13">
        <v>0</v>
      </c>
      <c r="D43" s="3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3</v>
      </c>
      <c r="C44" s="13">
        <v>3</v>
      </c>
      <c r="D44" s="33">
        <v>0</v>
      </c>
      <c r="E44" s="13">
        <v>0</v>
      </c>
      <c r="F44" s="13">
        <v>10</v>
      </c>
      <c r="G44" s="13">
        <v>0</v>
      </c>
      <c r="H44" s="13">
        <v>18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5</v>
      </c>
    </row>
    <row r="45" spans="1:15" x14ac:dyDescent="0.25">
      <c r="A45" s="12" t="s">
        <v>342</v>
      </c>
      <c r="B45" s="13">
        <v>0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4</v>
      </c>
      <c r="D46" s="33">
        <v>-1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0</v>
      </c>
      <c r="C48" s="13">
        <v>0</v>
      </c>
      <c r="D48" s="3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2" t="s">
        <v>347</v>
      </c>
      <c r="B50" s="31">
        <v>103</v>
      </c>
      <c r="C50" s="31">
        <v>110</v>
      </c>
      <c r="D50" s="32">
        <v>-6.3636363636363602E-2</v>
      </c>
      <c r="E50" s="31">
        <v>7</v>
      </c>
      <c r="F50" s="31">
        <v>6</v>
      </c>
      <c r="G50" s="31">
        <v>24</v>
      </c>
      <c r="H50" s="31">
        <v>25</v>
      </c>
      <c r="I50" s="31">
        <v>7</v>
      </c>
      <c r="J50" s="31">
        <v>7</v>
      </c>
      <c r="K50" s="31">
        <v>0</v>
      </c>
      <c r="L50" s="31">
        <v>0</v>
      </c>
      <c r="M50" s="31">
        <v>0</v>
      </c>
      <c r="N50" s="31">
        <v>0</v>
      </c>
      <c r="O50" s="31">
        <v>31</v>
      </c>
    </row>
    <row r="51" spans="1:15" x14ac:dyDescent="0.25">
      <c r="A51" s="12" t="s">
        <v>348</v>
      </c>
      <c r="B51" s="13">
        <v>35</v>
      </c>
      <c r="C51" s="13">
        <v>44</v>
      </c>
      <c r="D51" s="33">
        <v>-0.204545454545455</v>
      </c>
      <c r="E51" s="13">
        <v>1</v>
      </c>
      <c r="F51" s="13">
        <v>3</v>
      </c>
      <c r="G51" s="13">
        <v>3</v>
      </c>
      <c r="H51" s="13">
        <v>4</v>
      </c>
      <c r="I51" s="13">
        <v>5</v>
      </c>
      <c r="J51" s="13">
        <v>5</v>
      </c>
      <c r="K51" s="13">
        <v>0</v>
      </c>
      <c r="L51" s="13">
        <v>0</v>
      </c>
      <c r="M51" s="13">
        <v>0</v>
      </c>
      <c r="N51" s="13">
        <v>0</v>
      </c>
      <c r="O51" s="25">
        <v>6</v>
      </c>
    </row>
    <row r="52" spans="1:15" x14ac:dyDescent="0.25">
      <c r="A52" s="12" t="s">
        <v>349</v>
      </c>
      <c r="B52" s="13">
        <v>1</v>
      </c>
      <c r="C52" s="13">
        <v>0</v>
      </c>
      <c r="D52" s="3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31</v>
      </c>
      <c r="C53" s="13">
        <v>30</v>
      </c>
      <c r="D53" s="33">
        <v>3.3333333333333298E-2</v>
      </c>
      <c r="E53" s="13">
        <v>3</v>
      </c>
      <c r="F53" s="13">
        <v>0</v>
      </c>
      <c r="G53" s="13">
        <v>11</v>
      </c>
      <c r="H53" s="13">
        <v>10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25">
        <v>10</v>
      </c>
    </row>
    <row r="54" spans="1:15" x14ac:dyDescent="0.25">
      <c r="A54" s="12" t="s">
        <v>351</v>
      </c>
      <c r="B54" s="13">
        <v>0</v>
      </c>
      <c r="C54" s="13">
        <v>0</v>
      </c>
      <c r="D54" s="3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4</v>
      </c>
      <c r="C56" s="13">
        <v>1</v>
      </c>
      <c r="D56" s="33">
        <v>3</v>
      </c>
      <c r="E56" s="13">
        <v>0</v>
      </c>
      <c r="F56" s="13">
        <v>0</v>
      </c>
      <c r="G56" s="13">
        <v>1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3</v>
      </c>
      <c r="C57" s="13">
        <v>5</v>
      </c>
      <c r="D57" s="33">
        <v>-0.4</v>
      </c>
      <c r="E57" s="13">
        <v>2</v>
      </c>
      <c r="F57" s="13">
        <v>2</v>
      </c>
      <c r="G57" s="13">
        <v>2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1</v>
      </c>
    </row>
    <row r="58" spans="1:15" x14ac:dyDescent="0.25">
      <c r="A58" s="12" t="s">
        <v>355</v>
      </c>
      <c r="B58" s="13">
        <v>8</v>
      </c>
      <c r="C58" s="13">
        <v>3</v>
      </c>
      <c r="D58" s="33">
        <v>1.6666666666666701</v>
      </c>
      <c r="E58" s="13">
        <v>0</v>
      </c>
      <c r="F58" s="13">
        <v>0</v>
      </c>
      <c r="G58" s="13">
        <v>1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1</v>
      </c>
      <c r="C60" s="13">
        <v>0</v>
      </c>
      <c r="D60" s="3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7</v>
      </c>
      <c r="C61" s="13">
        <v>7</v>
      </c>
      <c r="D61" s="33">
        <v>0</v>
      </c>
      <c r="E61" s="13">
        <v>1</v>
      </c>
      <c r="F61" s="13">
        <v>1</v>
      </c>
      <c r="G61" s="13">
        <v>3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5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7</v>
      </c>
      <c r="C63" s="13">
        <v>9</v>
      </c>
      <c r="D63" s="33">
        <v>-0.22222222222222199</v>
      </c>
      <c r="E63" s="13">
        <v>0</v>
      </c>
      <c r="F63" s="13">
        <v>0</v>
      </c>
      <c r="G63" s="13">
        <v>2</v>
      </c>
      <c r="H63" s="13">
        <v>3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0</v>
      </c>
    </row>
    <row r="64" spans="1:15" x14ac:dyDescent="0.25">
      <c r="A64" s="12" t="s">
        <v>361</v>
      </c>
      <c r="B64" s="13">
        <v>2</v>
      </c>
      <c r="C64" s="13">
        <v>4</v>
      </c>
      <c r="D64" s="33">
        <v>-0.5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5</v>
      </c>
    </row>
    <row r="65" spans="1:15" x14ac:dyDescent="0.25">
      <c r="A65" s="12" t="s">
        <v>362</v>
      </c>
      <c r="B65" s="13">
        <v>0</v>
      </c>
      <c r="C65" s="13">
        <v>0</v>
      </c>
      <c r="D65" s="3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1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2</v>
      </c>
      <c r="C69" s="13">
        <v>0</v>
      </c>
      <c r="D69" s="3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1</v>
      </c>
    </row>
    <row r="70" spans="1:15" x14ac:dyDescent="0.25">
      <c r="A70" s="12" t="s">
        <v>367</v>
      </c>
      <c r="B70" s="13">
        <v>1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2</v>
      </c>
    </row>
    <row r="71" spans="1:15" x14ac:dyDescent="0.25">
      <c r="A71" s="12" t="s">
        <v>368</v>
      </c>
      <c r="B71" s="13">
        <v>1</v>
      </c>
      <c r="C71" s="13">
        <v>7</v>
      </c>
      <c r="D71" s="33">
        <v>-0.85714285714285698</v>
      </c>
      <c r="E71" s="13">
        <v>0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2" t="s">
        <v>369</v>
      </c>
      <c r="B72" s="31">
        <v>1</v>
      </c>
      <c r="C72" s="31">
        <v>0</v>
      </c>
      <c r="D72" s="32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1</v>
      </c>
      <c r="C73" s="13">
        <v>0</v>
      </c>
      <c r="D73" s="3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2" t="s">
        <v>371</v>
      </c>
      <c r="B74" s="31">
        <v>29</v>
      </c>
      <c r="C74" s="31">
        <v>21</v>
      </c>
      <c r="D74" s="32">
        <v>0.38095238095238099</v>
      </c>
      <c r="E74" s="31">
        <v>0</v>
      </c>
      <c r="F74" s="31">
        <v>0</v>
      </c>
      <c r="G74" s="31">
        <v>4</v>
      </c>
      <c r="H74" s="31">
        <v>4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</v>
      </c>
    </row>
    <row r="75" spans="1:15" x14ac:dyDescent="0.25">
      <c r="A75" s="12" t="s">
        <v>372</v>
      </c>
      <c r="B75" s="13">
        <v>24</v>
      </c>
      <c r="C75" s="13">
        <v>14</v>
      </c>
      <c r="D75" s="33">
        <v>0.71428571428571397</v>
      </c>
      <c r="E75" s="13">
        <v>0</v>
      </c>
      <c r="F75" s="13">
        <v>0</v>
      </c>
      <c r="G75" s="13">
        <v>2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0</v>
      </c>
      <c r="C76" s="13">
        <v>0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3</v>
      </c>
      <c r="C77" s="13">
        <v>4</v>
      </c>
      <c r="D77" s="33">
        <v>-0.25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1</v>
      </c>
      <c r="D78" s="33">
        <v>-1</v>
      </c>
      <c r="E78" s="13">
        <v>0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</v>
      </c>
      <c r="C79" s="13">
        <v>2</v>
      </c>
      <c r="D79" s="33">
        <v>0</v>
      </c>
      <c r="E79" s="13">
        <v>0</v>
      </c>
      <c r="F79" s="13">
        <v>0</v>
      </c>
      <c r="G79" s="13">
        <v>1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1</v>
      </c>
    </row>
    <row r="80" spans="1:15" x14ac:dyDescent="0.25">
      <c r="A80" s="12" t="s">
        <v>377</v>
      </c>
      <c r="B80" s="13">
        <v>0</v>
      </c>
      <c r="C80" s="13">
        <v>0</v>
      </c>
      <c r="D80" s="3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2" t="s">
        <v>379</v>
      </c>
      <c r="B82" s="31">
        <v>29</v>
      </c>
      <c r="C82" s="31">
        <v>42</v>
      </c>
      <c r="D82" s="32">
        <v>-0.30952380952380998</v>
      </c>
      <c r="E82" s="31">
        <v>1</v>
      </c>
      <c r="F82" s="31">
        <v>0</v>
      </c>
      <c r="G82" s="31">
        <v>2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14</v>
      </c>
    </row>
    <row r="83" spans="1:15" x14ac:dyDescent="0.25">
      <c r="A83" s="12" t="s">
        <v>380</v>
      </c>
      <c r="B83" s="13">
        <v>13</v>
      </c>
      <c r="C83" s="13">
        <v>13</v>
      </c>
      <c r="D83" s="33">
        <v>0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16</v>
      </c>
      <c r="C84" s="13">
        <v>29</v>
      </c>
      <c r="D84" s="33">
        <v>-0.44827586206896602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14</v>
      </c>
    </row>
    <row r="85" spans="1:15" x14ac:dyDescent="0.25">
      <c r="A85" s="52" t="s">
        <v>382</v>
      </c>
      <c r="B85" s="31">
        <v>112</v>
      </c>
      <c r="C85" s="31">
        <v>141</v>
      </c>
      <c r="D85" s="32">
        <v>-0.205673758865248</v>
      </c>
      <c r="E85" s="31">
        <v>0</v>
      </c>
      <c r="F85" s="31">
        <v>0</v>
      </c>
      <c r="G85" s="31">
        <v>33</v>
      </c>
      <c r="H85" s="31">
        <v>22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25</v>
      </c>
    </row>
    <row r="86" spans="1:15" x14ac:dyDescent="0.25">
      <c r="A86" s="12" t="s">
        <v>383</v>
      </c>
      <c r="B86" s="13">
        <v>0</v>
      </c>
      <c r="C86" s="13">
        <v>1</v>
      </c>
      <c r="D86" s="33">
        <v>-1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3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0</v>
      </c>
      <c r="C89" s="13">
        <v>0</v>
      </c>
      <c r="D89" s="3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1</v>
      </c>
    </row>
    <row r="90" spans="1:15" x14ac:dyDescent="0.25">
      <c r="A90" s="12" t="s">
        <v>387</v>
      </c>
      <c r="B90" s="13">
        <v>0</v>
      </c>
      <c r="C90" s="13">
        <v>0</v>
      </c>
      <c r="D90" s="3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10</v>
      </c>
      <c r="C91" s="13">
        <v>12</v>
      </c>
      <c r="D91" s="33">
        <v>-0.16666666666666699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23</v>
      </c>
      <c r="C92" s="13">
        <v>14</v>
      </c>
      <c r="D92" s="33">
        <v>0.64285714285714302</v>
      </c>
      <c r="E92" s="13">
        <v>0</v>
      </c>
      <c r="F92" s="13">
        <v>0</v>
      </c>
      <c r="G92" s="13">
        <v>11</v>
      </c>
      <c r="H92" s="13">
        <v>11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24</v>
      </c>
    </row>
    <row r="93" spans="1:15" x14ac:dyDescent="0.25">
      <c r="A93" s="12" t="s">
        <v>390</v>
      </c>
      <c r="B93" s="13">
        <v>1</v>
      </c>
      <c r="C93" s="13">
        <v>9</v>
      </c>
      <c r="D93" s="33">
        <v>-0.88888888888888895</v>
      </c>
      <c r="E93" s="13">
        <v>0</v>
      </c>
      <c r="F93" s="13">
        <v>0</v>
      </c>
      <c r="G93" s="13">
        <v>2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77</v>
      </c>
      <c r="C94" s="13">
        <v>104</v>
      </c>
      <c r="D94" s="33">
        <v>-0.25961538461538503</v>
      </c>
      <c r="E94" s="13">
        <v>0</v>
      </c>
      <c r="F94" s="13">
        <v>0</v>
      </c>
      <c r="G94" s="13">
        <v>20</v>
      </c>
      <c r="H94" s="13">
        <v>10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0</v>
      </c>
    </row>
    <row r="95" spans="1:15" x14ac:dyDescent="0.25">
      <c r="A95" s="12" t="s">
        <v>392</v>
      </c>
      <c r="B95" s="13">
        <v>1</v>
      </c>
      <c r="C95" s="13">
        <v>0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2" t="s">
        <v>394</v>
      </c>
      <c r="B97" s="31">
        <v>1612</v>
      </c>
      <c r="C97" s="31">
        <v>1630</v>
      </c>
      <c r="D97" s="32">
        <v>-1.10429447852761E-2</v>
      </c>
      <c r="E97" s="31">
        <v>52</v>
      </c>
      <c r="F97" s="31">
        <v>50</v>
      </c>
      <c r="G97" s="31">
        <v>368</v>
      </c>
      <c r="H97" s="31">
        <v>311</v>
      </c>
      <c r="I97" s="31">
        <v>2</v>
      </c>
      <c r="J97" s="31">
        <v>0</v>
      </c>
      <c r="K97" s="31">
        <v>0</v>
      </c>
      <c r="L97" s="31">
        <v>0</v>
      </c>
      <c r="M97" s="31">
        <v>2</v>
      </c>
      <c r="N97" s="31">
        <v>0</v>
      </c>
      <c r="O97" s="31">
        <v>1258</v>
      </c>
    </row>
    <row r="98" spans="1:15" x14ac:dyDescent="0.25">
      <c r="A98" s="12" t="s">
        <v>395</v>
      </c>
      <c r="B98" s="13">
        <v>398</v>
      </c>
      <c r="C98" s="13">
        <v>374</v>
      </c>
      <c r="D98" s="33">
        <v>6.4171122994652399E-2</v>
      </c>
      <c r="E98" s="13">
        <v>24</v>
      </c>
      <c r="F98" s="13">
        <v>18</v>
      </c>
      <c r="G98" s="13">
        <v>86</v>
      </c>
      <c r="H98" s="13">
        <v>63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711</v>
      </c>
    </row>
    <row r="99" spans="1:15" x14ac:dyDescent="0.25">
      <c r="A99" s="12" t="s">
        <v>396</v>
      </c>
      <c r="B99" s="13">
        <v>161</v>
      </c>
      <c r="C99" s="13">
        <v>180</v>
      </c>
      <c r="D99" s="33">
        <v>-0.105555555555556</v>
      </c>
      <c r="E99" s="13">
        <v>7</v>
      </c>
      <c r="F99" s="13">
        <v>4</v>
      </c>
      <c r="G99" s="13">
        <v>75</v>
      </c>
      <c r="H99" s="13">
        <v>55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50</v>
      </c>
    </row>
    <row r="100" spans="1:15" x14ac:dyDescent="0.25">
      <c r="A100" s="12" t="s">
        <v>397</v>
      </c>
      <c r="B100" s="13">
        <v>22</v>
      </c>
      <c r="C100" s="13">
        <v>23</v>
      </c>
      <c r="D100" s="33">
        <v>-4.3478260869565202E-2</v>
      </c>
      <c r="E100" s="13">
        <v>1</v>
      </c>
      <c r="F100" s="13">
        <v>1</v>
      </c>
      <c r="G100" s="13">
        <v>7</v>
      </c>
      <c r="H100" s="13">
        <v>14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22</v>
      </c>
    </row>
    <row r="101" spans="1:15" x14ac:dyDescent="0.25">
      <c r="A101" s="12" t="s">
        <v>398</v>
      </c>
      <c r="B101" s="13">
        <v>116</v>
      </c>
      <c r="C101" s="13">
        <v>119</v>
      </c>
      <c r="D101" s="33">
        <v>-2.5210084033613401E-2</v>
      </c>
      <c r="E101" s="13">
        <v>4</v>
      </c>
      <c r="F101" s="13">
        <v>2</v>
      </c>
      <c r="G101" s="13">
        <v>45</v>
      </c>
      <c r="H101" s="13">
        <v>42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42</v>
      </c>
    </row>
    <row r="102" spans="1:15" x14ac:dyDescent="0.25">
      <c r="A102" s="12" t="s">
        <v>399</v>
      </c>
      <c r="B102" s="13">
        <v>6</v>
      </c>
      <c r="C102" s="13">
        <v>6</v>
      </c>
      <c r="D102" s="33">
        <v>0</v>
      </c>
      <c r="E102" s="13">
        <v>0</v>
      </c>
      <c r="F102" s="13">
        <v>0</v>
      </c>
      <c r="G102" s="13">
        <v>1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12</v>
      </c>
      <c r="C103" s="13">
        <v>14</v>
      </c>
      <c r="D103" s="33">
        <v>-0.14285714285714299</v>
      </c>
      <c r="E103" s="13">
        <v>0</v>
      </c>
      <c r="F103" s="13">
        <v>1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3</v>
      </c>
    </row>
    <row r="104" spans="1:15" x14ac:dyDescent="0.25">
      <c r="A104" s="12" t="s">
        <v>401</v>
      </c>
      <c r="B104" s="13">
        <v>17</v>
      </c>
      <c r="C104" s="13">
        <v>19</v>
      </c>
      <c r="D104" s="33">
        <v>-0.105263157894737</v>
      </c>
      <c r="E104" s="13">
        <v>0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10</v>
      </c>
    </row>
    <row r="105" spans="1:15" x14ac:dyDescent="0.25">
      <c r="A105" s="12" t="s">
        <v>402</v>
      </c>
      <c r="B105" s="13">
        <v>487</v>
      </c>
      <c r="C105" s="13">
        <v>454</v>
      </c>
      <c r="D105" s="33">
        <v>7.2687224669603506E-2</v>
      </c>
      <c r="E105" s="13">
        <v>11</v>
      </c>
      <c r="F105" s="13">
        <v>10</v>
      </c>
      <c r="G105" s="13">
        <v>79</v>
      </c>
      <c r="H105" s="13">
        <v>82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25">
        <v>228</v>
      </c>
    </row>
    <row r="106" spans="1:15" x14ac:dyDescent="0.25">
      <c r="A106" s="12" t="s">
        <v>403</v>
      </c>
      <c r="B106" s="13">
        <v>129</v>
      </c>
      <c r="C106" s="13">
        <v>164</v>
      </c>
      <c r="D106" s="33">
        <v>-0.21341463414634099</v>
      </c>
      <c r="E106" s="13">
        <v>4</v>
      </c>
      <c r="F106" s="13">
        <v>3</v>
      </c>
      <c r="G106" s="13">
        <v>25</v>
      </c>
      <c r="H106" s="13">
        <v>22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57</v>
      </c>
    </row>
    <row r="107" spans="1:15" x14ac:dyDescent="0.25">
      <c r="A107" s="12" t="s">
        <v>404</v>
      </c>
      <c r="B107" s="13">
        <v>3</v>
      </c>
      <c r="C107" s="13">
        <v>10</v>
      </c>
      <c r="D107" s="33">
        <v>-0.7</v>
      </c>
      <c r="E107" s="13">
        <v>0</v>
      </c>
      <c r="F107" s="13">
        <v>0</v>
      </c>
      <c r="G107" s="13">
        <v>4</v>
      </c>
      <c r="H107" s="13">
        <v>3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4</v>
      </c>
    </row>
    <row r="108" spans="1:15" x14ac:dyDescent="0.25">
      <c r="A108" s="12" t="s">
        <v>405</v>
      </c>
      <c r="B108" s="13">
        <v>4</v>
      </c>
      <c r="C108" s="13">
        <v>8</v>
      </c>
      <c r="D108" s="33">
        <v>-0.5</v>
      </c>
      <c r="E108" s="13">
        <v>0</v>
      </c>
      <c r="F108" s="13">
        <v>0</v>
      </c>
      <c r="G108" s="13">
        <v>2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2</v>
      </c>
    </row>
    <row r="109" spans="1:15" x14ac:dyDescent="0.25">
      <c r="A109" s="12" t="s">
        <v>406</v>
      </c>
      <c r="B109" s="13">
        <v>2</v>
      </c>
      <c r="C109" s="13">
        <v>6</v>
      </c>
      <c r="D109" s="33">
        <v>-0.66666666666666696</v>
      </c>
      <c r="E109" s="13">
        <v>0</v>
      </c>
      <c r="F109" s="13">
        <v>0</v>
      </c>
      <c r="G109" s="13">
        <v>0</v>
      </c>
      <c r="H109" s="13">
        <v>3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3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233</v>
      </c>
      <c r="C111" s="13">
        <v>216</v>
      </c>
      <c r="D111" s="33">
        <v>7.8703703703703706E-2</v>
      </c>
      <c r="E111" s="13">
        <v>0</v>
      </c>
      <c r="F111" s="13">
        <v>10</v>
      </c>
      <c r="G111" s="13">
        <v>28</v>
      </c>
      <c r="H111" s="13">
        <v>18</v>
      </c>
      <c r="I111" s="13">
        <v>2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104</v>
      </c>
    </row>
    <row r="112" spans="1:15" x14ac:dyDescent="0.25">
      <c r="A112" s="12" t="s">
        <v>409</v>
      </c>
      <c r="B112" s="13">
        <v>0</v>
      </c>
      <c r="C112" s="13">
        <v>1</v>
      </c>
      <c r="D112" s="33">
        <v>-1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</v>
      </c>
      <c r="C114" s="13">
        <v>2</v>
      </c>
      <c r="D114" s="33">
        <v>-0.5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4</v>
      </c>
      <c r="C115" s="13">
        <v>0</v>
      </c>
      <c r="D115" s="3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413</v>
      </c>
      <c r="B116" s="13">
        <v>0</v>
      </c>
      <c r="C116" s="13">
        <v>2</v>
      </c>
      <c r="D116" s="33">
        <v>-1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0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3</v>
      </c>
      <c r="C120" s="13">
        <v>5</v>
      </c>
      <c r="D120" s="33">
        <v>-0.4</v>
      </c>
      <c r="E120" s="13">
        <v>0</v>
      </c>
      <c r="F120" s="13">
        <v>0</v>
      </c>
      <c r="G120" s="13">
        <v>0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8</v>
      </c>
      <c r="C121" s="13">
        <v>18</v>
      </c>
      <c r="D121" s="33">
        <v>-0.55555555555555602</v>
      </c>
      <c r="E121" s="13">
        <v>1</v>
      </c>
      <c r="F121" s="13">
        <v>1</v>
      </c>
      <c r="G121" s="13">
        <v>8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16</v>
      </c>
    </row>
    <row r="122" spans="1:15" x14ac:dyDescent="0.25">
      <c r="A122" s="12" t="s">
        <v>419</v>
      </c>
      <c r="B122" s="13">
        <v>0</v>
      </c>
      <c r="C122" s="13">
        <v>1</v>
      </c>
      <c r="D122" s="33">
        <v>-1</v>
      </c>
      <c r="E122" s="13">
        <v>0</v>
      </c>
      <c r="F122" s="13">
        <v>0</v>
      </c>
      <c r="G122" s="13">
        <v>1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1</v>
      </c>
    </row>
    <row r="123" spans="1:15" x14ac:dyDescent="0.25">
      <c r="A123" s="12" t="s">
        <v>420</v>
      </c>
      <c r="B123" s="13">
        <v>0</v>
      </c>
      <c r="C123" s="13">
        <v>1</v>
      </c>
      <c r="D123" s="33">
        <v>-1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4</v>
      </c>
      <c r="C126" s="13">
        <v>7</v>
      </c>
      <c r="D126" s="33">
        <v>-0.42857142857142899</v>
      </c>
      <c r="E126" s="13">
        <v>0</v>
      </c>
      <c r="F126" s="13">
        <v>0</v>
      </c>
      <c r="G126" s="13">
        <v>2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4</v>
      </c>
    </row>
    <row r="127" spans="1:15" x14ac:dyDescent="0.25">
      <c r="A127" s="12" t="s">
        <v>424</v>
      </c>
      <c r="B127" s="13">
        <v>0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2" t="s">
        <v>428</v>
      </c>
      <c r="B131" s="31">
        <v>4</v>
      </c>
      <c r="C131" s="31">
        <v>1</v>
      </c>
      <c r="D131" s="32">
        <v>3</v>
      </c>
      <c r="E131" s="31">
        <v>0</v>
      </c>
      <c r="F131" s="31">
        <v>0</v>
      </c>
      <c r="G131" s="31">
        <v>3</v>
      </c>
      <c r="H131" s="31">
        <v>3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1</v>
      </c>
    </row>
    <row r="132" spans="1:15" x14ac:dyDescent="0.25">
      <c r="A132" s="12" t="s">
        <v>429</v>
      </c>
      <c r="B132" s="13">
        <v>0</v>
      </c>
      <c r="C132" s="13">
        <v>0</v>
      </c>
      <c r="D132" s="33">
        <v>0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4</v>
      </c>
      <c r="C134" s="13">
        <v>1</v>
      </c>
      <c r="D134" s="33">
        <v>3</v>
      </c>
      <c r="E134" s="13">
        <v>0</v>
      </c>
      <c r="F134" s="13">
        <v>0</v>
      </c>
      <c r="G134" s="13">
        <v>3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0</v>
      </c>
      <c r="C135" s="13">
        <v>0</v>
      </c>
      <c r="D135" s="3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2" t="s">
        <v>434</v>
      </c>
      <c r="B137" s="31">
        <v>1</v>
      </c>
      <c r="C137" s="31">
        <v>1</v>
      </c>
      <c r="D137" s="32">
        <v>0</v>
      </c>
      <c r="E137" s="31">
        <v>0</v>
      </c>
      <c r="F137" s="31">
        <v>0</v>
      </c>
      <c r="G137" s="31">
        <v>1</v>
      </c>
      <c r="H137" s="31">
        <v>5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</row>
    <row r="138" spans="1:15" x14ac:dyDescent="0.25">
      <c r="A138" s="12" t="s">
        <v>435</v>
      </c>
      <c r="B138" s="13">
        <v>0</v>
      </c>
      <c r="C138" s="13">
        <v>0</v>
      </c>
      <c r="D138" s="3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1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1</v>
      </c>
      <c r="C142" s="13">
        <v>1</v>
      </c>
      <c r="D142" s="33">
        <v>0</v>
      </c>
      <c r="E142" s="13">
        <v>0</v>
      </c>
      <c r="F142" s="13">
        <v>0</v>
      </c>
      <c r="G142" s="13">
        <v>0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440</v>
      </c>
      <c r="B143" s="13">
        <v>0</v>
      </c>
      <c r="C143" s="13">
        <v>0</v>
      </c>
      <c r="D143" s="3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2" t="s">
        <v>441</v>
      </c>
      <c r="B144" s="31">
        <v>0</v>
      </c>
      <c r="C144" s="31">
        <v>0</v>
      </c>
      <c r="D144" s="32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0</v>
      </c>
      <c r="C146" s="13">
        <v>0</v>
      </c>
      <c r="D146" s="3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2" t="s">
        <v>444</v>
      </c>
      <c r="B147" s="31">
        <v>21</v>
      </c>
      <c r="C147" s="31">
        <v>22</v>
      </c>
      <c r="D147" s="32">
        <v>-4.5454545454545497E-2</v>
      </c>
      <c r="E147" s="31">
        <v>0</v>
      </c>
      <c r="F147" s="31">
        <v>0</v>
      </c>
      <c r="G147" s="31">
        <v>1</v>
      </c>
      <c r="H147" s="31">
        <v>1</v>
      </c>
      <c r="I147" s="31">
        <v>0</v>
      </c>
      <c r="J147" s="31">
        <v>0</v>
      </c>
      <c r="K147" s="31">
        <v>0</v>
      </c>
      <c r="L147" s="31">
        <v>0</v>
      </c>
      <c r="M147" s="31">
        <v>8</v>
      </c>
      <c r="N147" s="31">
        <v>0</v>
      </c>
      <c r="O147" s="31">
        <v>7</v>
      </c>
    </row>
    <row r="148" spans="1:15" x14ac:dyDescent="0.25">
      <c r="A148" s="12" t="s">
        <v>445</v>
      </c>
      <c r="B148" s="13">
        <v>0</v>
      </c>
      <c r="C148" s="13">
        <v>0</v>
      </c>
      <c r="D148" s="3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1</v>
      </c>
      <c r="C149" s="13">
        <v>0</v>
      </c>
      <c r="D149" s="3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7</v>
      </c>
      <c r="C151" s="13">
        <v>4</v>
      </c>
      <c r="D151" s="33">
        <v>0.75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2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4</v>
      </c>
      <c r="C154" s="13">
        <v>2</v>
      </c>
      <c r="D154" s="33">
        <v>1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4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9</v>
      </c>
      <c r="C155" s="13">
        <v>16</v>
      </c>
      <c r="D155" s="33">
        <v>-0.4375</v>
      </c>
      <c r="E155" s="13">
        <v>0</v>
      </c>
      <c r="F155" s="13">
        <v>0</v>
      </c>
      <c r="G155" s="13">
        <v>1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5">
        <v>7</v>
      </c>
    </row>
    <row r="156" spans="1:15" x14ac:dyDescent="0.25">
      <c r="A156" s="52" t="s">
        <v>453</v>
      </c>
      <c r="B156" s="31">
        <v>4</v>
      </c>
      <c r="C156" s="31">
        <v>1</v>
      </c>
      <c r="D156" s="32">
        <v>3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1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2</v>
      </c>
      <c r="C162" s="13">
        <v>0</v>
      </c>
      <c r="D162" s="3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0</v>
      </c>
      <c r="C163" s="13">
        <v>0</v>
      </c>
      <c r="D163" s="3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0</v>
      </c>
      <c r="C164" s="13">
        <v>0</v>
      </c>
      <c r="D164" s="3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2</v>
      </c>
      <c r="C165" s="13">
        <v>1</v>
      </c>
      <c r="D165" s="33">
        <v>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2" t="s">
        <v>463</v>
      </c>
      <c r="B166" s="31">
        <v>180</v>
      </c>
      <c r="C166" s="31">
        <v>118</v>
      </c>
      <c r="D166" s="32">
        <v>0.52542372881355903</v>
      </c>
      <c r="E166" s="31">
        <v>2</v>
      </c>
      <c r="F166" s="31">
        <v>1</v>
      </c>
      <c r="G166" s="31">
        <v>49</v>
      </c>
      <c r="H166" s="31">
        <v>36</v>
      </c>
      <c r="I166" s="31">
        <v>1</v>
      </c>
      <c r="J166" s="31">
        <v>1</v>
      </c>
      <c r="K166" s="31">
        <v>0</v>
      </c>
      <c r="L166" s="31">
        <v>0</v>
      </c>
      <c r="M166" s="31">
        <v>0</v>
      </c>
      <c r="N166" s="31">
        <v>0</v>
      </c>
      <c r="O166" s="31">
        <v>30</v>
      </c>
    </row>
    <row r="167" spans="1:15" x14ac:dyDescent="0.25">
      <c r="A167" s="12" t="s">
        <v>464</v>
      </c>
      <c r="B167" s="13">
        <v>1</v>
      </c>
      <c r="C167" s="13">
        <v>0</v>
      </c>
      <c r="D167" s="3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6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3">
        <v>-1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2</v>
      </c>
      <c r="C171" s="13">
        <v>1</v>
      </c>
      <c r="D171" s="33">
        <v>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62</v>
      </c>
      <c r="C173" s="13">
        <v>32</v>
      </c>
      <c r="D173" s="33">
        <v>0.9375</v>
      </c>
      <c r="E173" s="13">
        <v>0</v>
      </c>
      <c r="F173" s="13">
        <v>1</v>
      </c>
      <c r="G173" s="13">
        <v>15</v>
      </c>
      <c r="H173" s="13">
        <v>12</v>
      </c>
      <c r="I173" s="13">
        <v>1</v>
      </c>
      <c r="J173" s="13">
        <v>1</v>
      </c>
      <c r="K173" s="13">
        <v>0</v>
      </c>
      <c r="L173" s="13">
        <v>0</v>
      </c>
      <c r="M173" s="13">
        <v>0</v>
      </c>
      <c r="N173" s="13">
        <v>0</v>
      </c>
      <c r="O173" s="25">
        <v>8</v>
      </c>
    </row>
    <row r="174" spans="1:15" x14ac:dyDescent="0.25">
      <c r="A174" s="12" t="s">
        <v>471</v>
      </c>
      <c r="B174" s="13">
        <v>113</v>
      </c>
      <c r="C174" s="13">
        <v>82</v>
      </c>
      <c r="D174" s="33">
        <v>0.37804878048780499</v>
      </c>
      <c r="E174" s="13">
        <v>2</v>
      </c>
      <c r="F174" s="13">
        <v>0</v>
      </c>
      <c r="G174" s="13">
        <v>34</v>
      </c>
      <c r="H174" s="13">
        <v>23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12</v>
      </c>
    </row>
    <row r="175" spans="1:15" x14ac:dyDescent="0.25">
      <c r="A175" s="12" t="s">
        <v>472</v>
      </c>
      <c r="B175" s="13">
        <v>0</v>
      </c>
      <c r="C175" s="13">
        <v>0</v>
      </c>
      <c r="D175" s="3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1</v>
      </c>
    </row>
    <row r="176" spans="1:15" x14ac:dyDescent="0.25">
      <c r="A176" s="12" t="s">
        <v>473</v>
      </c>
      <c r="B176" s="13">
        <v>2</v>
      </c>
      <c r="C176" s="13">
        <v>2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3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2" t="s">
        <v>475</v>
      </c>
      <c r="B178" s="31">
        <v>143</v>
      </c>
      <c r="C178" s="31">
        <v>142</v>
      </c>
      <c r="D178" s="32">
        <v>7.0422535211267599E-3</v>
      </c>
      <c r="E178" s="31">
        <v>568</v>
      </c>
      <c r="F178" s="31">
        <v>495</v>
      </c>
      <c r="G178" s="31">
        <v>29</v>
      </c>
      <c r="H178" s="31">
        <v>23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511</v>
      </c>
    </row>
    <row r="179" spans="1:15" x14ac:dyDescent="0.25">
      <c r="A179" s="12" t="s">
        <v>476</v>
      </c>
      <c r="B179" s="13">
        <v>0</v>
      </c>
      <c r="C179" s="13">
        <v>0</v>
      </c>
      <c r="D179" s="3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477</v>
      </c>
      <c r="B180" s="13">
        <v>79</v>
      </c>
      <c r="C180" s="13">
        <v>84</v>
      </c>
      <c r="D180" s="33">
        <v>-5.95238095238095E-2</v>
      </c>
      <c r="E180" s="13">
        <v>381</v>
      </c>
      <c r="F180" s="13">
        <v>325</v>
      </c>
      <c r="G180" s="13">
        <v>13</v>
      </c>
      <c r="H180" s="13">
        <v>11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341</v>
      </c>
    </row>
    <row r="181" spans="1:15" x14ac:dyDescent="0.25">
      <c r="A181" s="12" t="s">
        <v>478</v>
      </c>
      <c r="B181" s="13">
        <v>7</v>
      </c>
      <c r="C181" s="13">
        <v>11</v>
      </c>
      <c r="D181" s="33">
        <v>-0.36363636363636398</v>
      </c>
      <c r="E181" s="13">
        <v>8</v>
      </c>
      <c r="F181" s="13">
        <v>5</v>
      </c>
      <c r="G181" s="13">
        <v>2</v>
      </c>
      <c r="H181" s="13">
        <v>1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11</v>
      </c>
    </row>
    <row r="182" spans="1:15" x14ac:dyDescent="0.25">
      <c r="A182" s="12" t="s">
        <v>479</v>
      </c>
      <c r="B182" s="13">
        <v>0</v>
      </c>
      <c r="C182" s="13">
        <v>1</v>
      </c>
      <c r="D182" s="33">
        <v>-1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1</v>
      </c>
    </row>
    <row r="183" spans="1:15" x14ac:dyDescent="0.25">
      <c r="A183" s="12" t="s">
        <v>480</v>
      </c>
      <c r="B183" s="13">
        <v>2</v>
      </c>
      <c r="C183" s="13">
        <v>0</v>
      </c>
      <c r="D183" s="33">
        <v>0</v>
      </c>
      <c r="E183" s="13">
        <v>12</v>
      </c>
      <c r="F183" s="13">
        <v>21</v>
      </c>
      <c r="G183" s="13">
        <v>1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21</v>
      </c>
    </row>
    <row r="184" spans="1:15" x14ac:dyDescent="0.25">
      <c r="A184" s="12" t="s">
        <v>481</v>
      </c>
      <c r="B184" s="13">
        <v>46</v>
      </c>
      <c r="C184" s="13">
        <v>34</v>
      </c>
      <c r="D184" s="33">
        <v>0.35294117647058798</v>
      </c>
      <c r="E184" s="13">
        <v>162</v>
      </c>
      <c r="F184" s="13">
        <v>142</v>
      </c>
      <c r="G184" s="13">
        <v>12</v>
      </c>
      <c r="H184" s="13">
        <v>9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135</v>
      </c>
    </row>
    <row r="185" spans="1:15" x14ac:dyDescent="0.25">
      <c r="A185" s="12" t="s">
        <v>482</v>
      </c>
      <c r="B185" s="13">
        <v>9</v>
      </c>
      <c r="C185" s="13">
        <v>12</v>
      </c>
      <c r="D185" s="33">
        <v>-0.25</v>
      </c>
      <c r="E185" s="13">
        <v>5</v>
      </c>
      <c r="F185" s="13">
        <v>2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2</v>
      </c>
    </row>
    <row r="186" spans="1:15" x14ac:dyDescent="0.25">
      <c r="A186" s="52" t="s">
        <v>483</v>
      </c>
      <c r="B186" s="31">
        <v>100</v>
      </c>
      <c r="C186" s="31">
        <v>121</v>
      </c>
      <c r="D186" s="32">
        <v>-0.173553719008264</v>
      </c>
      <c r="E186" s="31">
        <v>9</v>
      </c>
      <c r="F186" s="31">
        <v>9</v>
      </c>
      <c r="G186" s="31">
        <v>20</v>
      </c>
      <c r="H186" s="31">
        <v>33</v>
      </c>
      <c r="I186" s="31">
        <v>0</v>
      </c>
      <c r="J186" s="31">
        <v>1</v>
      </c>
      <c r="K186" s="31">
        <v>0</v>
      </c>
      <c r="L186" s="31">
        <v>0</v>
      </c>
      <c r="M186" s="31">
        <v>0</v>
      </c>
      <c r="N186" s="31">
        <v>0</v>
      </c>
      <c r="O186" s="31">
        <v>30</v>
      </c>
    </row>
    <row r="187" spans="1:15" x14ac:dyDescent="0.25">
      <c r="A187" s="12" t="s">
        <v>484</v>
      </c>
      <c r="B187" s="13">
        <v>2</v>
      </c>
      <c r="C187" s="13">
        <v>0</v>
      </c>
      <c r="D187" s="33">
        <v>0</v>
      </c>
      <c r="E187" s="13">
        <v>0</v>
      </c>
      <c r="F187" s="13">
        <v>0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3</v>
      </c>
    </row>
    <row r="188" spans="1:15" x14ac:dyDescent="0.25">
      <c r="A188" s="12" t="s">
        <v>485</v>
      </c>
      <c r="B188" s="13">
        <v>1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26</v>
      </c>
      <c r="C189" s="13">
        <v>36</v>
      </c>
      <c r="D189" s="33">
        <v>-0.27777777777777801</v>
      </c>
      <c r="E189" s="13">
        <v>6</v>
      </c>
      <c r="F189" s="13">
        <v>5</v>
      </c>
      <c r="G189" s="13">
        <v>9</v>
      </c>
      <c r="H189" s="13">
        <v>15</v>
      </c>
      <c r="I189" s="13">
        <v>0</v>
      </c>
      <c r="J189" s="13">
        <v>1</v>
      </c>
      <c r="K189" s="13">
        <v>0</v>
      </c>
      <c r="L189" s="13">
        <v>0</v>
      </c>
      <c r="M189" s="13">
        <v>0</v>
      </c>
      <c r="N189" s="13">
        <v>0</v>
      </c>
      <c r="O189" s="25">
        <v>20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1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1</v>
      </c>
      <c r="C191" s="13">
        <v>9</v>
      </c>
      <c r="D191" s="33">
        <v>-0.88888888888888895</v>
      </c>
      <c r="E191" s="13">
        <v>0</v>
      </c>
      <c r="F191" s="13">
        <v>0</v>
      </c>
      <c r="G191" s="13">
        <v>1</v>
      </c>
      <c r="H191" s="13">
        <v>8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5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12</v>
      </c>
      <c r="C193" s="13">
        <v>13</v>
      </c>
      <c r="D193" s="33">
        <v>-7.69230769230769E-2</v>
      </c>
      <c r="E193" s="13">
        <v>0</v>
      </c>
      <c r="F193" s="13">
        <v>0</v>
      </c>
      <c r="G193" s="13">
        <v>4</v>
      </c>
      <c r="H193" s="13">
        <v>3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1</v>
      </c>
    </row>
    <row r="194" spans="1:15" x14ac:dyDescent="0.25">
      <c r="A194" s="12" t="s">
        <v>491</v>
      </c>
      <c r="B194" s="13">
        <v>0</v>
      </c>
      <c r="C194" s="13">
        <v>0</v>
      </c>
      <c r="D194" s="33">
        <v>0</v>
      </c>
      <c r="E194" s="13">
        <v>0</v>
      </c>
      <c r="F194" s="13">
        <v>0</v>
      </c>
      <c r="G194" s="13">
        <v>0</v>
      </c>
      <c r="H194" s="13">
        <v>3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1</v>
      </c>
      <c r="D196" s="33">
        <v>-1</v>
      </c>
      <c r="E196" s="13">
        <v>0</v>
      </c>
      <c r="F196" s="13">
        <v>3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58</v>
      </c>
      <c r="C197" s="13">
        <v>61</v>
      </c>
      <c r="D197" s="33">
        <v>-4.91803278688525E-2</v>
      </c>
      <c r="E197" s="13">
        <v>3</v>
      </c>
      <c r="F197" s="13">
        <v>0</v>
      </c>
      <c r="G197" s="13">
        <v>4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0</v>
      </c>
      <c r="C198" s="13">
        <v>1</v>
      </c>
      <c r="D198" s="33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3">
        <v>0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2" t="s">
        <v>498</v>
      </c>
      <c r="B201" s="31">
        <v>23</v>
      </c>
      <c r="C201" s="31">
        <v>30</v>
      </c>
      <c r="D201" s="32">
        <v>-0.233333333333333</v>
      </c>
      <c r="E201" s="31">
        <v>4</v>
      </c>
      <c r="F201" s="31">
        <v>4</v>
      </c>
      <c r="G201" s="31">
        <v>2</v>
      </c>
      <c r="H201" s="31">
        <v>2</v>
      </c>
      <c r="I201" s="31">
        <v>0</v>
      </c>
      <c r="J201" s="31">
        <v>0</v>
      </c>
      <c r="K201" s="31">
        <v>1</v>
      </c>
      <c r="L201" s="31">
        <v>1</v>
      </c>
      <c r="M201" s="31">
        <v>1</v>
      </c>
      <c r="N201" s="31">
        <v>0</v>
      </c>
      <c r="O201" s="31">
        <v>20</v>
      </c>
    </row>
    <row r="202" spans="1:15" x14ac:dyDescent="0.25">
      <c r="A202" s="12" t="s">
        <v>499</v>
      </c>
      <c r="B202" s="13">
        <v>4</v>
      </c>
      <c r="C202" s="13">
        <v>8</v>
      </c>
      <c r="D202" s="33">
        <v>-0.5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25">
        <v>2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16</v>
      </c>
      <c r="C206" s="13">
        <v>19</v>
      </c>
      <c r="D206" s="33">
        <v>-0.157894736842105</v>
      </c>
      <c r="E206" s="13">
        <v>4</v>
      </c>
      <c r="F206" s="13">
        <v>4</v>
      </c>
      <c r="G206" s="13">
        <v>2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5">
        <v>13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2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3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1</v>
      </c>
    </row>
    <row r="213" spans="1:15" x14ac:dyDescent="0.25">
      <c r="A213" s="12" t="s">
        <v>510</v>
      </c>
      <c r="B213" s="13">
        <v>0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1</v>
      </c>
    </row>
    <row r="214" spans="1:15" x14ac:dyDescent="0.25">
      <c r="A214" s="12" t="s">
        <v>511</v>
      </c>
      <c r="B214" s="13">
        <v>1</v>
      </c>
      <c r="C214" s="13">
        <v>2</v>
      </c>
      <c r="D214" s="33">
        <v>-0.5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1</v>
      </c>
      <c r="L214" s="13">
        <v>1</v>
      </c>
      <c r="M214" s="13">
        <v>0</v>
      </c>
      <c r="N214" s="13">
        <v>0</v>
      </c>
      <c r="O214" s="25">
        <v>2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1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1</v>
      </c>
    </row>
    <row r="218" spans="1:15" x14ac:dyDescent="0.25">
      <c r="A218" s="12" t="s">
        <v>515</v>
      </c>
      <c r="B218" s="13">
        <v>0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2" t="s">
        <v>518</v>
      </c>
      <c r="B221" s="31">
        <v>382</v>
      </c>
      <c r="C221" s="31">
        <v>363</v>
      </c>
      <c r="D221" s="32">
        <v>5.2341597796143301E-2</v>
      </c>
      <c r="E221" s="31">
        <v>94</v>
      </c>
      <c r="F221" s="31">
        <v>85</v>
      </c>
      <c r="G221" s="31">
        <v>76</v>
      </c>
      <c r="H221" s="31">
        <v>60</v>
      </c>
      <c r="I221" s="31">
        <v>1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143</v>
      </c>
    </row>
    <row r="222" spans="1:15" x14ac:dyDescent="0.25">
      <c r="A222" s="12" t="s">
        <v>519</v>
      </c>
      <c r="B222" s="13">
        <v>2</v>
      </c>
      <c r="C222" s="13">
        <v>0</v>
      </c>
      <c r="D222" s="3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1</v>
      </c>
      <c r="D223" s="33">
        <v>-1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3">
        <v>0</v>
      </c>
      <c r="E227" s="13">
        <v>0</v>
      </c>
      <c r="F227" s="13">
        <v>0</v>
      </c>
      <c r="G227" s="13">
        <v>1</v>
      </c>
      <c r="H227" s="13">
        <v>1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3</v>
      </c>
      <c r="D228" s="33">
        <v>-0.66666666666666696</v>
      </c>
      <c r="E228" s="13">
        <v>0</v>
      </c>
      <c r="F228" s="13">
        <v>0</v>
      </c>
      <c r="G228" s="13">
        <v>1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15</v>
      </c>
      <c r="C229" s="13">
        <v>32</v>
      </c>
      <c r="D229" s="33">
        <v>-0.53125</v>
      </c>
      <c r="E229" s="13">
        <v>2</v>
      </c>
      <c r="F229" s="13">
        <v>1</v>
      </c>
      <c r="G229" s="13">
        <v>5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1</v>
      </c>
    </row>
    <row r="230" spans="1:15" x14ac:dyDescent="0.25">
      <c r="A230" s="12" t="s">
        <v>527</v>
      </c>
      <c r="B230" s="13">
        <v>22</v>
      </c>
      <c r="C230" s="13">
        <v>29</v>
      </c>
      <c r="D230" s="33">
        <v>-0.24137931034482801</v>
      </c>
      <c r="E230" s="13">
        <v>3</v>
      </c>
      <c r="F230" s="13">
        <v>4</v>
      </c>
      <c r="G230" s="13">
        <v>3</v>
      </c>
      <c r="H230" s="13">
        <v>4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10</v>
      </c>
    </row>
    <row r="231" spans="1:15" x14ac:dyDescent="0.25">
      <c r="A231" s="12" t="s">
        <v>528</v>
      </c>
      <c r="B231" s="13">
        <v>4</v>
      </c>
      <c r="C231" s="13">
        <v>13</v>
      </c>
      <c r="D231" s="33">
        <v>-0.69230769230769196</v>
      </c>
      <c r="E231" s="13">
        <v>0</v>
      </c>
      <c r="F231" s="13">
        <v>0</v>
      </c>
      <c r="G231" s="13">
        <v>1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2</v>
      </c>
    </row>
    <row r="232" spans="1:15" x14ac:dyDescent="0.25">
      <c r="A232" s="12" t="s">
        <v>529</v>
      </c>
      <c r="B232" s="13">
        <v>1</v>
      </c>
      <c r="C232" s="13">
        <v>1</v>
      </c>
      <c r="D232" s="3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2</v>
      </c>
    </row>
    <row r="233" spans="1:15" x14ac:dyDescent="0.25">
      <c r="A233" s="12" t="s">
        <v>530</v>
      </c>
      <c r="B233" s="13">
        <v>0</v>
      </c>
      <c r="C233" s="13">
        <v>0</v>
      </c>
      <c r="D233" s="3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0</v>
      </c>
      <c r="C234" s="13">
        <v>3</v>
      </c>
      <c r="D234" s="33">
        <v>-1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1</v>
      </c>
    </row>
    <row r="236" spans="1:15" x14ac:dyDescent="0.25">
      <c r="A236" s="12" t="s">
        <v>533</v>
      </c>
      <c r="B236" s="13">
        <v>336</v>
      </c>
      <c r="C236" s="13">
        <v>281</v>
      </c>
      <c r="D236" s="33">
        <v>0.195729537366548</v>
      </c>
      <c r="E236" s="13">
        <v>89</v>
      </c>
      <c r="F236" s="13">
        <v>80</v>
      </c>
      <c r="G236" s="13">
        <v>65</v>
      </c>
      <c r="H236" s="13">
        <v>50</v>
      </c>
      <c r="I236" s="13">
        <v>1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5">
        <v>127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2" t="s">
        <v>539</v>
      </c>
      <c r="B242" s="31">
        <v>0</v>
      </c>
      <c r="C242" s="31">
        <v>1</v>
      </c>
      <c r="D242" s="32">
        <v>-1</v>
      </c>
      <c r="E242" s="31">
        <v>0</v>
      </c>
      <c r="F242" s="31">
        <v>0</v>
      </c>
      <c r="G242" s="31">
        <v>0</v>
      </c>
      <c r="H242" s="31">
        <v>1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1</v>
      </c>
      <c r="D250" s="33">
        <v>-1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1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1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2" t="s">
        <v>566</v>
      </c>
      <c r="B269" s="31">
        <v>163</v>
      </c>
      <c r="C269" s="31">
        <v>158</v>
      </c>
      <c r="D269" s="32">
        <v>3.1645569620253201E-2</v>
      </c>
      <c r="E269" s="31">
        <v>14</v>
      </c>
      <c r="F269" s="31">
        <v>9</v>
      </c>
      <c r="G269" s="31">
        <v>112</v>
      </c>
      <c r="H269" s="31">
        <v>107</v>
      </c>
      <c r="I269" s="31">
        <v>1</v>
      </c>
      <c r="J269" s="31">
        <v>1</v>
      </c>
      <c r="K269" s="31">
        <v>0</v>
      </c>
      <c r="L269" s="31">
        <v>0</v>
      </c>
      <c r="M269" s="31">
        <v>0</v>
      </c>
      <c r="N269" s="31">
        <v>0</v>
      </c>
      <c r="O269" s="31">
        <v>91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120</v>
      </c>
      <c r="C271" s="13">
        <v>127</v>
      </c>
      <c r="D271" s="33">
        <v>-5.5118110236220499E-2</v>
      </c>
      <c r="E271" s="13">
        <v>9</v>
      </c>
      <c r="F271" s="13">
        <v>7</v>
      </c>
      <c r="G271" s="13">
        <v>91</v>
      </c>
      <c r="H271" s="13">
        <v>57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29</v>
      </c>
    </row>
    <row r="272" spans="1:15" x14ac:dyDescent="0.25">
      <c r="A272" s="12" t="s">
        <v>569</v>
      </c>
      <c r="B272" s="13">
        <v>23</v>
      </c>
      <c r="C272" s="13">
        <v>17</v>
      </c>
      <c r="D272" s="33">
        <v>0.35294117647058798</v>
      </c>
      <c r="E272" s="13">
        <v>4</v>
      </c>
      <c r="F272" s="13">
        <v>0</v>
      </c>
      <c r="G272" s="13">
        <v>13</v>
      </c>
      <c r="H272" s="13">
        <v>43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59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7</v>
      </c>
      <c r="C274" s="13">
        <v>6</v>
      </c>
      <c r="D274" s="33">
        <v>0.16666666666666699</v>
      </c>
      <c r="E274" s="13">
        <v>0</v>
      </c>
      <c r="F274" s="13">
        <v>1</v>
      </c>
      <c r="G274" s="13">
        <v>2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4</v>
      </c>
      <c r="C275" s="13">
        <v>3</v>
      </c>
      <c r="D275" s="33">
        <v>0.33333333333333298</v>
      </c>
      <c r="E275" s="13">
        <v>0</v>
      </c>
      <c r="F275" s="13">
        <v>0</v>
      </c>
      <c r="G275" s="13">
        <v>1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2</v>
      </c>
    </row>
    <row r="276" spans="1:15" x14ac:dyDescent="0.25">
      <c r="A276" s="12" t="s">
        <v>573</v>
      </c>
      <c r="B276" s="13">
        <v>7</v>
      </c>
      <c r="C276" s="13">
        <v>3</v>
      </c>
      <c r="D276" s="33">
        <v>1.3333333333333299</v>
      </c>
      <c r="E276" s="13">
        <v>1</v>
      </c>
      <c r="F276" s="13">
        <v>1</v>
      </c>
      <c r="G276" s="13">
        <v>2</v>
      </c>
      <c r="H276" s="13">
        <v>2</v>
      </c>
      <c r="I276" s="13">
        <v>1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574</v>
      </c>
      <c r="B277" s="13">
        <v>0</v>
      </c>
      <c r="C277" s="13">
        <v>0</v>
      </c>
      <c r="D277" s="33">
        <v>0</v>
      </c>
      <c r="E277" s="13">
        <v>0</v>
      </c>
      <c r="F277" s="13">
        <v>0</v>
      </c>
      <c r="G277" s="13">
        <v>1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1</v>
      </c>
      <c r="D278" s="33">
        <v>-1</v>
      </c>
      <c r="E278" s="13">
        <v>0</v>
      </c>
      <c r="F278" s="13">
        <v>0</v>
      </c>
      <c r="G278" s="13">
        <v>1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1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3">
        <v>0</v>
      </c>
      <c r="E289" s="13">
        <v>0</v>
      </c>
      <c r="F289" s="13">
        <v>0</v>
      </c>
      <c r="G289" s="13">
        <v>1</v>
      </c>
      <c r="H289" s="13">
        <v>1</v>
      </c>
      <c r="I289" s="13">
        <v>0</v>
      </c>
      <c r="J289" s="13">
        <v>1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1</v>
      </c>
      <c r="C292" s="13">
        <v>1</v>
      </c>
      <c r="D292" s="33">
        <v>0</v>
      </c>
      <c r="E292" s="13">
        <v>0</v>
      </c>
      <c r="F292" s="13">
        <v>0</v>
      </c>
      <c r="G292" s="13">
        <v>0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2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2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2" t="s">
        <v>607</v>
      </c>
      <c r="B310" s="31">
        <v>1</v>
      </c>
      <c r="C310" s="31">
        <v>1</v>
      </c>
      <c r="D310" s="32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1</v>
      </c>
      <c r="D313" s="3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2" t="s">
        <v>613</v>
      </c>
      <c r="B316" s="31">
        <v>20</v>
      </c>
      <c r="C316" s="31">
        <v>0</v>
      </c>
      <c r="D316" s="32">
        <v>0</v>
      </c>
      <c r="E316" s="31">
        <v>3</v>
      </c>
      <c r="F316" s="31">
        <v>2</v>
      </c>
      <c r="G316" s="31">
        <v>1</v>
      </c>
      <c r="H316" s="31">
        <v>1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3</v>
      </c>
    </row>
    <row r="317" spans="1:15" x14ac:dyDescent="0.25">
      <c r="A317" s="12" t="s">
        <v>614</v>
      </c>
      <c r="B317" s="13">
        <v>20</v>
      </c>
      <c r="C317" s="13">
        <v>0</v>
      </c>
      <c r="D317" s="33">
        <v>0</v>
      </c>
      <c r="E317" s="13">
        <v>3</v>
      </c>
      <c r="F317" s="13">
        <v>2</v>
      </c>
      <c r="G317" s="13">
        <v>1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3</v>
      </c>
    </row>
    <row r="318" spans="1:15" x14ac:dyDescent="0.25">
      <c r="A318" s="52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2" t="s">
        <v>618</v>
      </c>
      <c r="B321" s="31">
        <v>924</v>
      </c>
      <c r="C321" s="31">
        <v>915</v>
      </c>
      <c r="D321" s="32">
        <v>9.8360655737704892E-3</v>
      </c>
      <c r="E321" s="31">
        <v>8</v>
      </c>
      <c r="F321" s="31">
        <v>2</v>
      </c>
      <c r="G321" s="31">
        <v>62</v>
      </c>
      <c r="H321" s="31">
        <v>2</v>
      </c>
      <c r="I321" s="31">
        <v>3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17</v>
      </c>
    </row>
    <row r="322" spans="1:15" x14ac:dyDescent="0.25">
      <c r="A322" s="12" t="s">
        <v>619</v>
      </c>
      <c r="B322" s="13">
        <v>924</v>
      </c>
      <c r="C322" s="13">
        <v>915</v>
      </c>
      <c r="D322" s="33">
        <v>9.8360655737704892E-3</v>
      </c>
      <c r="E322" s="13">
        <v>8</v>
      </c>
      <c r="F322" s="13">
        <v>2</v>
      </c>
      <c r="G322" s="13">
        <v>62</v>
      </c>
      <c r="H322" s="13">
        <v>2</v>
      </c>
      <c r="I322" s="13">
        <v>3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5">
        <v>17</v>
      </c>
    </row>
    <row r="323" spans="1:15" x14ac:dyDescent="0.25">
      <c r="A323" s="52" t="s">
        <v>620</v>
      </c>
      <c r="B323" s="31">
        <v>1</v>
      </c>
      <c r="C323" s="31">
        <v>1</v>
      </c>
      <c r="D323" s="32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1</v>
      </c>
      <c r="C324" s="13">
        <v>1</v>
      </c>
      <c r="D324" s="3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2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1" t="s">
        <v>624</v>
      </c>
      <c r="B327" s="31">
        <v>5354</v>
      </c>
      <c r="C327" s="31">
        <v>5196</v>
      </c>
      <c r="D327" s="32">
        <v>3.0408006158583498E-2</v>
      </c>
      <c r="E327" s="31">
        <v>1068</v>
      </c>
      <c r="F327" s="31">
        <v>871</v>
      </c>
      <c r="G327" s="31">
        <v>1064</v>
      </c>
      <c r="H327" s="31">
        <v>958</v>
      </c>
      <c r="I327" s="31">
        <v>18</v>
      </c>
      <c r="J327" s="31">
        <v>17</v>
      </c>
      <c r="K327" s="31">
        <v>1</v>
      </c>
      <c r="L327" s="31">
        <v>2</v>
      </c>
      <c r="M327" s="31">
        <v>12</v>
      </c>
      <c r="N327" s="31">
        <v>0</v>
      </c>
      <c r="O327" s="31">
        <v>3117</v>
      </c>
    </row>
  </sheetData>
  <sheetProtection algorithmName="SHA-512" hashValue="Wo3+AjGY5ADkgndTCZwdTy++Zo8vJ7XxOl2DghdOL/+7nhwzudjrlg5zA7rpBz6daypp6qNhQcW6IFZ0W6U1zQ==" saltValue="qzHWghCOGRqjxlyE/NWXC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2" t="s">
        <v>627</v>
      </c>
      <c r="B5" s="12" t="s">
        <v>628</v>
      </c>
      <c r="C5" s="25">
        <v>0</v>
      </c>
    </row>
    <row r="6" spans="1:3" x14ac:dyDescent="0.25">
      <c r="A6" s="173"/>
      <c r="B6" s="12" t="s">
        <v>311</v>
      </c>
      <c r="C6" s="25">
        <v>24</v>
      </c>
    </row>
    <row r="7" spans="1:3" x14ac:dyDescent="0.25">
      <c r="A7" s="173"/>
      <c r="B7" s="12" t="s">
        <v>629</v>
      </c>
      <c r="C7" s="25">
        <v>0</v>
      </c>
    </row>
    <row r="8" spans="1:3" x14ac:dyDescent="0.25">
      <c r="A8" s="173"/>
      <c r="B8" s="12" t="s">
        <v>630</v>
      </c>
      <c r="C8" s="25">
        <v>6</v>
      </c>
    </row>
    <row r="9" spans="1:3" x14ac:dyDescent="0.25">
      <c r="A9" s="173"/>
      <c r="B9" s="12" t="s">
        <v>631</v>
      </c>
      <c r="C9" s="25">
        <v>17</v>
      </c>
    </row>
    <row r="10" spans="1:3" x14ac:dyDescent="0.25">
      <c r="A10" s="173"/>
      <c r="B10" s="12" t="s">
        <v>632</v>
      </c>
      <c r="C10" s="25">
        <v>19</v>
      </c>
    </row>
    <row r="11" spans="1:3" x14ac:dyDescent="0.25">
      <c r="A11" s="173"/>
      <c r="B11" s="12" t="s">
        <v>633</v>
      </c>
      <c r="C11" s="25">
        <v>8</v>
      </c>
    </row>
    <row r="12" spans="1:3" x14ac:dyDescent="0.25">
      <c r="A12" s="173"/>
      <c r="B12" s="12" t="s">
        <v>408</v>
      </c>
      <c r="C12" s="25">
        <v>9</v>
      </c>
    </row>
    <row r="13" spans="1:3" x14ac:dyDescent="0.25">
      <c r="A13" s="173"/>
      <c r="B13" s="12" t="s">
        <v>634</v>
      </c>
      <c r="C13" s="25">
        <v>5</v>
      </c>
    </row>
    <row r="14" spans="1:3" x14ac:dyDescent="0.25">
      <c r="A14" s="173"/>
      <c r="B14" s="12" t="s">
        <v>635</v>
      </c>
      <c r="C14" s="25">
        <v>0</v>
      </c>
    </row>
    <row r="15" spans="1:3" x14ac:dyDescent="0.25">
      <c r="A15" s="173"/>
      <c r="B15" s="12" t="s">
        <v>478</v>
      </c>
      <c r="C15" s="25">
        <v>0</v>
      </c>
    </row>
    <row r="16" spans="1:3" x14ac:dyDescent="0.25">
      <c r="A16" s="173"/>
      <c r="B16" s="12" t="s">
        <v>636</v>
      </c>
      <c r="C16" s="25">
        <v>5</v>
      </c>
    </row>
    <row r="17" spans="1:3" x14ac:dyDescent="0.25">
      <c r="A17" s="173"/>
      <c r="B17" s="12" t="s">
        <v>637</v>
      </c>
      <c r="C17" s="25">
        <v>19</v>
      </c>
    </row>
    <row r="18" spans="1:3" x14ac:dyDescent="0.25">
      <c r="A18" s="173"/>
      <c r="B18" s="12" t="s">
        <v>638</v>
      </c>
      <c r="C18" s="25">
        <v>4</v>
      </c>
    </row>
    <row r="19" spans="1:3" x14ac:dyDescent="0.25">
      <c r="A19" s="174"/>
      <c r="B19" s="12" t="s">
        <v>106</v>
      </c>
      <c r="C19" s="25">
        <v>40</v>
      </c>
    </row>
    <row r="20" spans="1:3" x14ac:dyDescent="0.25">
      <c r="A20" s="172" t="s">
        <v>639</v>
      </c>
      <c r="B20" s="12" t="s">
        <v>640</v>
      </c>
      <c r="C20" s="25">
        <v>28</v>
      </c>
    </row>
    <row r="21" spans="1:3" x14ac:dyDescent="0.25">
      <c r="A21" s="174"/>
      <c r="B21" s="12" t="s">
        <v>641</v>
      </c>
      <c r="C21" s="25">
        <v>0</v>
      </c>
    </row>
    <row r="22" spans="1:3" x14ac:dyDescent="0.25">
      <c r="A22" s="172" t="s">
        <v>642</v>
      </c>
      <c r="B22" s="12" t="s">
        <v>643</v>
      </c>
      <c r="C22" s="25">
        <v>45</v>
      </c>
    </row>
    <row r="23" spans="1:3" x14ac:dyDescent="0.25">
      <c r="A23" s="173"/>
      <c r="B23" s="12" t="s">
        <v>644</v>
      </c>
      <c r="C23" s="25">
        <v>42</v>
      </c>
    </row>
    <row r="24" spans="1:3" x14ac:dyDescent="0.25">
      <c r="A24" s="174"/>
      <c r="B24" s="15" t="s">
        <v>645</v>
      </c>
      <c r="C24" s="34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210</v>
      </c>
    </row>
    <row r="28" spans="1:3" x14ac:dyDescent="0.25">
      <c r="A28" s="172" t="s">
        <v>282</v>
      </c>
      <c r="B28" s="12" t="s">
        <v>648</v>
      </c>
      <c r="C28" s="25">
        <v>0</v>
      </c>
    </row>
    <row r="29" spans="1:3" x14ac:dyDescent="0.25">
      <c r="A29" s="173"/>
      <c r="B29" s="12" t="s">
        <v>649</v>
      </c>
      <c r="C29" s="25">
        <v>24</v>
      </c>
    </row>
    <row r="30" spans="1:3" x14ac:dyDescent="0.25">
      <c r="A30" s="173"/>
      <c r="B30" s="12" t="s">
        <v>650</v>
      </c>
      <c r="C30" s="25">
        <v>1</v>
      </c>
    </row>
    <row r="31" spans="1:3" x14ac:dyDescent="0.25">
      <c r="A31" s="174"/>
      <c r="B31" s="12" t="s">
        <v>651</v>
      </c>
      <c r="C31" s="25">
        <v>0</v>
      </c>
    </row>
    <row r="32" spans="1:3" x14ac:dyDescent="0.25">
      <c r="A32" s="11" t="s">
        <v>652</v>
      </c>
      <c r="B32" s="18"/>
      <c r="C32" s="25">
        <v>0</v>
      </c>
    </row>
    <row r="33" spans="1:3" x14ac:dyDescent="0.25">
      <c r="A33" s="11" t="s">
        <v>653</v>
      </c>
      <c r="B33" s="18"/>
      <c r="C33" s="25">
        <v>72</v>
      </c>
    </row>
    <row r="34" spans="1:3" x14ac:dyDescent="0.25">
      <c r="A34" s="11" t="s">
        <v>654</v>
      </c>
      <c r="B34" s="18"/>
      <c r="C34" s="25">
        <v>53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5</v>
      </c>
    </row>
    <row r="37" spans="1:3" x14ac:dyDescent="0.25">
      <c r="A37" s="11" t="s">
        <v>657</v>
      </c>
      <c r="B37" s="18"/>
      <c r="C37" s="25">
        <v>3</v>
      </c>
    </row>
    <row r="38" spans="1:3" x14ac:dyDescent="0.25">
      <c r="A38" s="11" t="s">
        <v>645</v>
      </c>
      <c r="B38" s="18"/>
      <c r="C38" s="25">
        <v>110</v>
      </c>
    </row>
    <row r="39" spans="1:3" x14ac:dyDescent="0.25">
      <c r="A39" s="172" t="s">
        <v>658</v>
      </c>
      <c r="B39" s="12" t="s">
        <v>659</v>
      </c>
      <c r="C39" s="25">
        <v>23</v>
      </c>
    </row>
    <row r="40" spans="1:3" x14ac:dyDescent="0.25">
      <c r="A40" s="173"/>
      <c r="B40" s="12" t="s">
        <v>660</v>
      </c>
      <c r="C40" s="25">
        <v>0</v>
      </c>
    </row>
    <row r="41" spans="1:3" x14ac:dyDescent="0.25">
      <c r="A41" s="173"/>
      <c r="B41" s="12" t="s">
        <v>661</v>
      </c>
      <c r="C41" s="25">
        <v>2</v>
      </c>
    </row>
    <row r="42" spans="1:3" x14ac:dyDescent="0.25">
      <c r="A42" s="173"/>
      <c r="B42" s="12" t="s">
        <v>662</v>
      </c>
      <c r="C42" s="25">
        <v>1</v>
      </c>
    </row>
    <row r="43" spans="1:3" x14ac:dyDescent="0.25">
      <c r="A43" s="174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14</v>
      </c>
    </row>
    <row r="47" spans="1:3" x14ac:dyDescent="0.25">
      <c r="A47" s="172" t="s">
        <v>76</v>
      </c>
      <c r="B47" s="12" t="s">
        <v>665</v>
      </c>
      <c r="C47" s="25">
        <v>62</v>
      </c>
    </row>
    <row r="48" spans="1:3" x14ac:dyDescent="0.25">
      <c r="A48" s="174"/>
      <c r="B48" s="12" t="s">
        <v>666</v>
      </c>
      <c r="C48" s="25">
        <v>105</v>
      </c>
    </row>
    <row r="49" spans="1:3" x14ac:dyDescent="0.25">
      <c r="A49" s="172" t="s">
        <v>667</v>
      </c>
      <c r="B49" s="12" t="s">
        <v>668</v>
      </c>
      <c r="C49" s="25">
        <v>3</v>
      </c>
    </row>
    <row r="50" spans="1:3" x14ac:dyDescent="0.25">
      <c r="A50" s="174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2" t="s">
        <v>204</v>
      </c>
      <c r="B53" s="12" t="s">
        <v>17</v>
      </c>
      <c r="C53" s="25">
        <v>481</v>
      </c>
    </row>
    <row r="54" spans="1:3" x14ac:dyDescent="0.25">
      <c r="A54" s="173"/>
      <c r="B54" s="12" t="s">
        <v>671</v>
      </c>
      <c r="C54" s="25">
        <v>41</v>
      </c>
    </row>
    <row r="55" spans="1:3" x14ac:dyDescent="0.25">
      <c r="A55" s="173"/>
      <c r="B55" s="12" t="s">
        <v>672</v>
      </c>
      <c r="C55" s="25">
        <v>116</v>
      </c>
    </row>
    <row r="56" spans="1:3" x14ac:dyDescent="0.25">
      <c r="A56" s="173"/>
      <c r="B56" s="12" t="s">
        <v>673</v>
      </c>
      <c r="C56" s="25">
        <v>77</v>
      </c>
    </row>
    <row r="57" spans="1:3" x14ac:dyDescent="0.25">
      <c r="A57" s="174"/>
      <c r="B57" s="12" t="s">
        <v>674</v>
      </c>
      <c r="C57" s="25">
        <v>53</v>
      </c>
    </row>
    <row r="58" spans="1:3" x14ac:dyDescent="0.25">
      <c r="A58" s="172" t="s">
        <v>675</v>
      </c>
      <c r="B58" s="12" t="s">
        <v>676</v>
      </c>
      <c r="C58" s="25">
        <v>210</v>
      </c>
    </row>
    <row r="59" spans="1:3" x14ac:dyDescent="0.25">
      <c r="A59" s="173"/>
      <c r="B59" s="12" t="s">
        <v>677</v>
      </c>
      <c r="C59" s="25">
        <v>37</v>
      </c>
    </row>
    <row r="60" spans="1:3" x14ac:dyDescent="0.25">
      <c r="A60" s="173"/>
      <c r="B60" s="12" t="s">
        <v>678</v>
      </c>
      <c r="C60" s="25">
        <v>5</v>
      </c>
    </row>
    <row r="61" spans="1:3" x14ac:dyDescent="0.25">
      <c r="A61" s="173"/>
      <c r="B61" s="12" t="s">
        <v>679</v>
      </c>
      <c r="C61" s="25">
        <v>182</v>
      </c>
    </row>
    <row r="62" spans="1:3" x14ac:dyDescent="0.25">
      <c r="A62" s="174"/>
      <c r="B62" s="15" t="s">
        <v>674</v>
      </c>
      <c r="C62" s="34">
        <v>87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115</v>
      </c>
    </row>
    <row r="66" spans="1:3" x14ac:dyDescent="0.25">
      <c r="A66" s="11" t="s">
        <v>682</v>
      </c>
      <c r="B66" s="18"/>
      <c r="C66" s="25">
        <v>111</v>
      </c>
    </row>
    <row r="67" spans="1:3" x14ac:dyDescent="0.25">
      <c r="A67" s="11" t="s">
        <v>683</v>
      </c>
      <c r="B67" s="18"/>
      <c r="C67" s="25">
        <v>39</v>
      </c>
    </row>
    <row r="68" spans="1:3" x14ac:dyDescent="0.25">
      <c r="A68" s="172" t="s">
        <v>684</v>
      </c>
      <c r="B68" s="12" t="s">
        <v>685</v>
      </c>
      <c r="C68" s="25">
        <v>0</v>
      </c>
    </row>
    <row r="69" spans="1:3" x14ac:dyDescent="0.25">
      <c r="A69" s="174"/>
      <c r="B69" s="12" t="s">
        <v>686</v>
      </c>
      <c r="C69" s="25">
        <v>26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4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5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9Xi7F4T3b6oR/LoPKEJriGDs8n21sLhYU88SvXQzq4/lJGmZJ6jxacElbeSgUj4Q5D+mCfQfUkITs5ASCT5RoQ==" saltValue="240lbpFWBdJLMZK1C92XKw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81" t="s">
        <v>695</v>
      </c>
      <c r="B5" s="39" t="s">
        <v>696</v>
      </c>
      <c r="C5" s="40">
        <v>61</v>
      </c>
    </row>
    <row r="6" spans="1:3" x14ac:dyDescent="0.25">
      <c r="A6" s="182"/>
      <c r="B6" s="39" t="s">
        <v>289</v>
      </c>
      <c r="C6" s="40">
        <v>292</v>
      </c>
    </row>
    <row r="7" spans="1:3" x14ac:dyDescent="0.25">
      <c r="A7" s="182"/>
      <c r="B7" s="39" t="s">
        <v>697</v>
      </c>
      <c r="C7" s="40">
        <v>29</v>
      </c>
    </row>
    <row r="8" spans="1:3" x14ac:dyDescent="0.25">
      <c r="A8" s="182"/>
      <c r="B8" s="39" t="s">
        <v>698</v>
      </c>
      <c r="C8" s="40">
        <v>1</v>
      </c>
    </row>
    <row r="9" spans="1:3" x14ac:dyDescent="0.25">
      <c r="A9" s="182"/>
      <c r="B9" s="39" t="s">
        <v>699</v>
      </c>
      <c r="C9" s="40">
        <v>1</v>
      </c>
    </row>
    <row r="10" spans="1:3" x14ac:dyDescent="0.25">
      <c r="A10" s="182"/>
      <c r="B10" s="39" t="s">
        <v>700</v>
      </c>
      <c r="C10" s="40">
        <v>0</v>
      </c>
    </row>
    <row r="11" spans="1:3" x14ac:dyDescent="0.25">
      <c r="A11" s="183"/>
      <c r="B11" s="39" t="s">
        <v>701</v>
      </c>
      <c r="C11" s="40">
        <v>0</v>
      </c>
    </row>
    <row r="12" spans="1:3" x14ac:dyDescent="0.25">
      <c r="A12" s="181" t="s">
        <v>702</v>
      </c>
      <c r="B12" s="39" t="s">
        <v>59</v>
      </c>
      <c r="C12" s="40">
        <v>93</v>
      </c>
    </row>
    <row r="13" spans="1:3" x14ac:dyDescent="0.25">
      <c r="A13" s="182"/>
      <c r="B13" s="39" t="s">
        <v>703</v>
      </c>
      <c r="C13" s="40">
        <v>31</v>
      </c>
    </row>
    <row r="14" spans="1:3" x14ac:dyDescent="0.25">
      <c r="A14" s="182"/>
      <c r="B14" s="39" t="s">
        <v>704</v>
      </c>
      <c r="C14" s="40">
        <v>51</v>
      </c>
    </row>
    <row r="15" spans="1:3" x14ac:dyDescent="0.25">
      <c r="A15" s="183"/>
      <c r="B15" s="41" t="s">
        <v>705</v>
      </c>
      <c r="C15" s="42">
        <v>16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19</v>
      </c>
    </row>
    <row r="19" spans="1:3" x14ac:dyDescent="0.25">
      <c r="A19" s="38" t="s">
        <v>708</v>
      </c>
      <c r="B19" s="18"/>
      <c r="C19" s="40">
        <v>20</v>
      </c>
    </row>
    <row r="20" spans="1:3" x14ac:dyDescent="0.25">
      <c r="A20" s="38" t="s">
        <v>709</v>
      </c>
      <c r="B20" s="18"/>
      <c r="C20" s="40">
        <v>35</v>
      </c>
    </row>
    <row r="21" spans="1:3" x14ac:dyDescent="0.25">
      <c r="A21" s="38" t="s">
        <v>710</v>
      </c>
      <c r="B21" s="18"/>
      <c r="C21" s="40">
        <v>48</v>
      </c>
    </row>
    <row r="22" spans="1:3" x14ac:dyDescent="0.25">
      <c r="A22" s="38" t="s">
        <v>711</v>
      </c>
      <c r="B22" s="18"/>
      <c r="C22" s="40">
        <v>117</v>
      </c>
    </row>
    <row r="23" spans="1:3" x14ac:dyDescent="0.25">
      <c r="A23" s="38" t="s">
        <v>712</v>
      </c>
      <c r="B23" s="18"/>
      <c r="C23" s="40">
        <v>125</v>
      </c>
    </row>
    <row r="24" spans="1:3" x14ac:dyDescent="0.25">
      <c r="A24" s="38" t="s">
        <v>713</v>
      </c>
      <c r="B24" s="18"/>
      <c r="C24" s="40">
        <v>3</v>
      </c>
    </row>
    <row r="25" spans="1:3" x14ac:dyDescent="0.25">
      <c r="A25" s="38" t="s">
        <v>714</v>
      </c>
      <c r="B25" s="18"/>
      <c r="C25" s="40">
        <v>2</v>
      </c>
    </row>
    <row r="26" spans="1:3" x14ac:dyDescent="0.25">
      <c r="A26" s="38" t="s">
        <v>715</v>
      </c>
      <c r="B26" s="18"/>
      <c r="C26" s="40">
        <v>81</v>
      </c>
    </row>
    <row r="27" spans="1:3" x14ac:dyDescent="0.25">
      <c r="A27" s="38" t="s">
        <v>716</v>
      </c>
      <c r="B27" s="19"/>
      <c r="C27" s="42">
        <v>85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1</v>
      </c>
    </row>
    <row r="31" spans="1:3" x14ac:dyDescent="0.25">
      <c r="A31" s="38" t="s">
        <v>719</v>
      </c>
      <c r="B31" s="18"/>
      <c r="C31" s="40">
        <v>17</v>
      </c>
    </row>
    <row r="32" spans="1:3" x14ac:dyDescent="0.25">
      <c r="A32" s="38" t="s">
        <v>720</v>
      </c>
      <c r="B32" s="18"/>
      <c r="C32" s="40">
        <v>69</v>
      </c>
    </row>
    <row r="33" spans="1:6" x14ac:dyDescent="0.25">
      <c r="A33" s="38" t="s">
        <v>721</v>
      </c>
      <c r="B33" s="18"/>
      <c r="C33" s="40">
        <v>88</v>
      </c>
    </row>
    <row r="34" spans="1:6" x14ac:dyDescent="0.25">
      <c r="A34" s="38" t="s">
        <v>722</v>
      </c>
      <c r="B34" s="18"/>
      <c r="C34" s="40">
        <v>2</v>
      </c>
    </row>
    <row r="35" spans="1:6" x14ac:dyDescent="0.25">
      <c r="A35" s="38" t="s">
        <v>723</v>
      </c>
      <c r="B35" s="18"/>
      <c r="C35" s="40">
        <v>62</v>
      </c>
    </row>
    <row r="36" spans="1:6" x14ac:dyDescent="0.25">
      <c r="A36" s="38" t="s">
        <v>724</v>
      </c>
      <c r="B36" s="18"/>
      <c r="C36" s="40">
        <v>69</v>
      </c>
    </row>
    <row r="37" spans="1:6" x14ac:dyDescent="0.25">
      <c r="A37" s="38" t="s">
        <v>725</v>
      </c>
      <c r="B37" s="19"/>
      <c r="C37" s="42">
        <v>7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1</v>
      </c>
    </row>
    <row r="41" spans="1:6" x14ac:dyDescent="0.25">
      <c r="A41" s="38" t="s">
        <v>109</v>
      </c>
      <c r="B41" s="18"/>
      <c r="C41" s="40">
        <v>0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81" t="s">
        <v>627</v>
      </c>
      <c r="B45" s="39" t="s">
        <v>730</v>
      </c>
      <c r="C45" s="44">
        <v>0</v>
      </c>
      <c r="D45" s="44">
        <v>0</v>
      </c>
      <c r="E45" s="44">
        <v>0</v>
      </c>
      <c r="F45" s="40">
        <v>0</v>
      </c>
    </row>
    <row r="46" spans="1:6" x14ac:dyDescent="0.25">
      <c r="A46" s="182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82"/>
      <c r="B47" s="39" t="s">
        <v>732</v>
      </c>
      <c r="C47" s="44">
        <v>1</v>
      </c>
      <c r="D47" s="44">
        <v>1</v>
      </c>
      <c r="E47" s="44">
        <v>0</v>
      </c>
      <c r="F47" s="40">
        <v>0</v>
      </c>
    </row>
    <row r="48" spans="1:6" x14ac:dyDescent="0.25">
      <c r="A48" s="182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2"/>
      <c r="B49" s="39" t="s">
        <v>311</v>
      </c>
      <c r="C49" s="44">
        <v>50</v>
      </c>
      <c r="D49" s="44">
        <v>4</v>
      </c>
      <c r="E49" s="44">
        <v>10</v>
      </c>
      <c r="F49" s="40">
        <v>11</v>
      </c>
    </row>
    <row r="50" spans="1:6" x14ac:dyDescent="0.25">
      <c r="A50" s="182"/>
      <c r="B50" s="39" t="s">
        <v>734</v>
      </c>
      <c r="C50" s="44">
        <v>322</v>
      </c>
      <c r="D50" s="44">
        <v>41</v>
      </c>
      <c r="E50" s="44">
        <v>11</v>
      </c>
      <c r="F50" s="40">
        <v>17</v>
      </c>
    </row>
    <row r="51" spans="1:6" x14ac:dyDescent="0.25">
      <c r="A51" s="182"/>
      <c r="B51" s="39" t="s">
        <v>735</v>
      </c>
      <c r="C51" s="44">
        <v>2</v>
      </c>
      <c r="D51" s="44">
        <v>3</v>
      </c>
      <c r="E51" s="44">
        <v>1</v>
      </c>
      <c r="F51" s="40">
        <v>1</v>
      </c>
    </row>
    <row r="52" spans="1:6" x14ac:dyDescent="0.25">
      <c r="A52" s="182"/>
      <c r="B52" s="39" t="s">
        <v>736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82"/>
      <c r="B53" s="39" t="s">
        <v>737</v>
      </c>
      <c r="C53" s="44">
        <v>1</v>
      </c>
      <c r="D53" s="44">
        <v>1</v>
      </c>
      <c r="E53" s="44">
        <v>0</v>
      </c>
      <c r="F53" s="40">
        <v>0</v>
      </c>
    </row>
    <row r="54" spans="1:6" x14ac:dyDescent="0.25">
      <c r="A54" s="182"/>
      <c r="B54" s="39" t="s">
        <v>738</v>
      </c>
      <c r="C54" s="44">
        <v>38</v>
      </c>
      <c r="D54" s="44">
        <v>10</v>
      </c>
      <c r="E54" s="44">
        <v>17</v>
      </c>
      <c r="F54" s="40">
        <v>3</v>
      </c>
    </row>
    <row r="55" spans="1:6" x14ac:dyDescent="0.25">
      <c r="A55" s="182"/>
      <c r="B55" s="39" t="s">
        <v>739</v>
      </c>
      <c r="C55" s="44">
        <v>17</v>
      </c>
      <c r="D55" s="44">
        <v>3</v>
      </c>
      <c r="E55" s="44">
        <v>6</v>
      </c>
      <c r="F55" s="40">
        <v>1</v>
      </c>
    </row>
    <row r="56" spans="1:6" x14ac:dyDescent="0.25">
      <c r="A56" s="182"/>
      <c r="B56" s="39" t="s">
        <v>740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2"/>
      <c r="B57" s="39" t="s">
        <v>349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82"/>
      <c r="B58" s="39" t="s">
        <v>741</v>
      </c>
      <c r="C58" s="44">
        <v>1</v>
      </c>
      <c r="D58" s="44">
        <v>2</v>
      </c>
      <c r="E58" s="44">
        <v>0</v>
      </c>
      <c r="F58" s="40">
        <v>1</v>
      </c>
    </row>
    <row r="59" spans="1:6" x14ac:dyDescent="0.25">
      <c r="A59" s="182"/>
      <c r="B59" s="39" t="s">
        <v>742</v>
      </c>
      <c r="C59" s="44">
        <v>2</v>
      </c>
      <c r="D59" s="44">
        <v>0</v>
      </c>
      <c r="E59" s="44">
        <v>0</v>
      </c>
      <c r="F59" s="40">
        <v>0</v>
      </c>
    </row>
    <row r="60" spans="1:6" x14ac:dyDescent="0.25">
      <c r="A60" s="182"/>
      <c r="B60" s="39" t="s">
        <v>743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2"/>
      <c r="B61" s="39" t="s">
        <v>744</v>
      </c>
      <c r="C61" s="44">
        <v>30</v>
      </c>
      <c r="D61" s="44">
        <v>10</v>
      </c>
      <c r="E61" s="44">
        <v>4</v>
      </c>
      <c r="F61" s="40">
        <v>4</v>
      </c>
    </row>
    <row r="62" spans="1:6" x14ac:dyDescent="0.25">
      <c r="A62" s="182"/>
      <c r="B62" s="39" t="s">
        <v>745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3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9" t="s">
        <v>747</v>
      </c>
      <c r="B64" s="180"/>
      <c r="C64" s="45">
        <v>464</v>
      </c>
      <c r="D64" s="45">
        <v>75</v>
      </c>
      <c r="E64" s="45">
        <v>49</v>
      </c>
      <c r="F64" s="45">
        <v>38</v>
      </c>
    </row>
    <row r="65" spans="1:6" x14ac:dyDescent="0.25">
      <c r="A65" s="181" t="s">
        <v>642</v>
      </c>
      <c r="B65" s="39" t="s">
        <v>748</v>
      </c>
      <c r="C65" s="21"/>
      <c r="D65" s="21"/>
      <c r="E65" s="21"/>
      <c r="F65" s="46"/>
    </row>
    <row r="66" spans="1:6" x14ac:dyDescent="0.25">
      <c r="A66" s="182"/>
      <c r="B66" s="39" t="s">
        <v>749</v>
      </c>
      <c r="C66" s="21"/>
      <c r="D66" s="21"/>
      <c r="E66" s="21"/>
      <c r="F66" s="46"/>
    </row>
    <row r="67" spans="1:6" x14ac:dyDescent="0.25">
      <c r="A67" s="183"/>
      <c r="B67" s="39" t="s">
        <v>106</v>
      </c>
      <c r="C67" s="21"/>
      <c r="D67" s="21"/>
      <c r="E67" s="21"/>
      <c r="F67" s="46"/>
    </row>
    <row r="68" spans="1:6" x14ac:dyDescent="0.25">
      <c r="A68" s="179" t="s">
        <v>750</v>
      </c>
      <c r="B68" s="180"/>
      <c r="C68" s="47"/>
      <c r="D68" s="47"/>
      <c r="E68" s="47"/>
      <c r="F68" s="47"/>
    </row>
  </sheetData>
  <sheetProtection algorithmName="SHA-512" hashValue="ErbocTORjWpyO4MgH0ZPjUjeHhQmeYNzKgrSAVuiiobt+3fOsdEiE/9GAv+LdRdbNZxz54KheHUQSjru094HTw==" saltValue="pYmkBL1Zp0Vc8RbJtD4Z+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2" t="s">
        <v>753</v>
      </c>
      <c r="B6" s="12" t="s">
        <v>754</v>
      </c>
      <c r="C6" s="25">
        <v>269</v>
      </c>
    </row>
    <row r="7" spans="1:3" x14ac:dyDescent="0.25">
      <c r="A7" s="173"/>
      <c r="B7" s="12" t="s">
        <v>696</v>
      </c>
      <c r="C7" s="25">
        <v>16</v>
      </c>
    </row>
    <row r="8" spans="1:3" x14ac:dyDescent="0.25">
      <c r="A8" s="173"/>
      <c r="B8" s="12" t="s">
        <v>755</v>
      </c>
      <c r="C8" s="25">
        <v>891</v>
      </c>
    </row>
    <row r="9" spans="1:3" x14ac:dyDescent="0.25">
      <c r="A9" s="173"/>
      <c r="B9" s="12" t="s">
        <v>756</v>
      </c>
      <c r="C9" s="25">
        <v>115</v>
      </c>
    </row>
    <row r="10" spans="1:3" x14ac:dyDescent="0.25">
      <c r="A10" s="173"/>
      <c r="B10" s="12" t="s">
        <v>698</v>
      </c>
      <c r="C10" s="25">
        <v>2</v>
      </c>
    </row>
    <row r="11" spans="1:3" x14ac:dyDescent="0.25">
      <c r="A11" s="173"/>
      <c r="B11" s="12" t="s">
        <v>699</v>
      </c>
      <c r="C11" s="25">
        <v>1</v>
      </c>
    </row>
    <row r="12" spans="1:3" x14ac:dyDescent="0.25">
      <c r="A12" s="173"/>
      <c r="B12" s="12" t="s">
        <v>757</v>
      </c>
      <c r="C12" s="25">
        <v>0</v>
      </c>
    </row>
    <row r="13" spans="1:3" x14ac:dyDescent="0.25">
      <c r="A13" s="174"/>
      <c r="B13" s="15" t="s">
        <v>758</v>
      </c>
      <c r="C13" s="34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356</v>
      </c>
    </row>
    <row r="17" spans="1:3" x14ac:dyDescent="0.25">
      <c r="A17" s="11" t="s">
        <v>761</v>
      </c>
      <c r="B17" s="18"/>
      <c r="C17" s="25">
        <v>53</v>
      </c>
    </row>
    <row r="18" spans="1:3" x14ac:dyDescent="0.25">
      <c r="A18" s="11" t="s">
        <v>762</v>
      </c>
      <c r="B18" s="18"/>
      <c r="C18" s="25">
        <v>209</v>
      </c>
    </row>
    <row r="19" spans="1:3" x14ac:dyDescent="0.25">
      <c r="A19" s="11" t="s">
        <v>763</v>
      </c>
      <c r="B19" s="19"/>
      <c r="C19" s="34">
        <v>32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0</v>
      </c>
    </row>
    <row r="23" spans="1:3" x14ac:dyDescent="0.25">
      <c r="A23" s="11" t="s">
        <v>766</v>
      </c>
      <c r="B23" s="18"/>
      <c r="C23" s="25">
        <v>0</v>
      </c>
    </row>
    <row r="24" spans="1:3" x14ac:dyDescent="0.25">
      <c r="A24" s="11" t="s">
        <v>767</v>
      </c>
      <c r="B24" s="18"/>
      <c r="C24" s="46"/>
    </row>
    <row r="25" spans="1:3" x14ac:dyDescent="0.25">
      <c r="A25" s="11" t="s">
        <v>768</v>
      </c>
      <c r="B25" s="18"/>
      <c r="C25" s="46"/>
    </row>
    <row r="26" spans="1:3" x14ac:dyDescent="0.25">
      <c r="A26" s="11" t="s">
        <v>769</v>
      </c>
      <c r="B26" s="18"/>
      <c r="C26" s="46"/>
    </row>
    <row r="27" spans="1:3" x14ac:dyDescent="0.25">
      <c r="A27" s="11" t="s">
        <v>770</v>
      </c>
      <c r="B27" s="19"/>
      <c r="C27" s="48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1</v>
      </c>
    </row>
    <row r="31" spans="1:3" x14ac:dyDescent="0.25">
      <c r="A31" s="11" t="s">
        <v>773</v>
      </c>
      <c r="B31" s="19"/>
      <c r="C31" s="34">
        <v>20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11</v>
      </c>
    </row>
    <row r="35" spans="1:3" x14ac:dyDescent="0.25">
      <c r="A35" s="11" t="s">
        <v>775</v>
      </c>
      <c r="B35" s="18"/>
      <c r="C35" s="25">
        <v>67</v>
      </c>
    </row>
    <row r="36" spans="1:3" x14ac:dyDescent="0.25">
      <c r="A36" s="11" t="s">
        <v>776</v>
      </c>
      <c r="B36" s="18"/>
      <c r="C36" s="25">
        <v>322</v>
      </c>
    </row>
    <row r="37" spans="1:3" x14ac:dyDescent="0.25">
      <c r="A37" s="11" t="s">
        <v>777</v>
      </c>
      <c r="B37" s="18"/>
      <c r="C37" s="25">
        <v>39</v>
      </c>
    </row>
    <row r="38" spans="1:3" x14ac:dyDescent="0.25">
      <c r="A38" s="11" t="s">
        <v>778</v>
      </c>
      <c r="B38" s="18"/>
      <c r="C38" s="25">
        <v>224</v>
      </c>
    </row>
    <row r="39" spans="1:3" x14ac:dyDescent="0.25">
      <c r="A39" s="11" t="s">
        <v>779</v>
      </c>
      <c r="B39" s="19"/>
      <c r="C39" s="34">
        <v>322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4">
        <v>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2" t="s">
        <v>784</v>
      </c>
      <c r="B46" s="12" t="s">
        <v>785</v>
      </c>
      <c r="C46" s="25">
        <v>116</v>
      </c>
    </row>
    <row r="47" spans="1:3" x14ac:dyDescent="0.25">
      <c r="A47" s="173"/>
      <c r="B47" s="12" t="s">
        <v>120</v>
      </c>
      <c r="C47" s="25">
        <v>253</v>
      </c>
    </row>
    <row r="48" spans="1:3" x14ac:dyDescent="0.25">
      <c r="A48" s="173"/>
      <c r="B48" s="12" t="s">
        <v>786</v>
      </c>
      <c r="C48" s="25">
        <v>30</v>
      </c>
    </row>
    <row r="49" spans="1:6" x14ac:dyDescent="0.25">
      <c r="A49" s="174"/>
      <c r="B49" s="15" t="s">
        <v>787</v>
      </c>
      <c r="C49" s="34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</v>
      </c>
    </row>
    <row r="53" spans="1:6" x14ac:dyDescent="0.25">
      <c r="A53" s="11" t="s">
        <v>109</v>
      </c>
      <c r="B53" s="18"/>
      <c r="C53" s="25">
        <v>2</v>
      </c>
    </row>
    <row r="54" spans="1:6" x14ac:dyDescent="0.25">
      <c r="A54" s="11" t="s">
        <v>727</v>
      </c>
      <c r="B54" s="19"/>
      <c r="C54" s="34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72" t="s">
        <v>627</v>
      </c>
      <c r="B57" s="12" t="s">
        <v>730</v>
      </c>
      <c r="C57" s="13">
        <v>0</v>
      </c>
      <c r="D57" s="13">
        <v>1</v>
      </c>
      <c r="E57" s="13">
        <v>0</v>
      </c>
      <c r="F57" s="25">
        <v>0</v>
      </c>
    </row>
    <row r="58" spans="1:6" x14ac:dyDescent="0.25">
      <c r="A58" s="173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3"/>
      <c r="B59" s="12" t="s">
        <v>732</v>
      </c>
      <c r="C59" s="13">
        <v>0</v>
      </c>
      <c r="D59" s="13">
        <v>0</v>
      </c>
      <c r="E59" s="13">
        <v>0</v>
      </c>
      <c r="F59" s="25">
        <v>2</v>
      </c>
    </row>
    <row r="60" spans="1:6" x14ac:dyDescent="0.25">
      <c r="A60" s="173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3"/>
      <c r="B61" s="12" t="s">
        <v>311</v>
      </c>
      <c r="C61" s="13">
        <v>42</v>
      </c>
      <c r="D61" s="13">
        <v>8</v>
      </c>
      <c r="E61" s="13">
        <v>7</v>
      </c>
      <c r="F61" s="25">
        <v>27</v>
      </c>
    </row>
    <row r="62" spans="1:6" x14ac:dyDescent="0.25">
      <c r="A62" s="173"/>
      <c r="B62" s="12" t="s">
        <v>788</v>
      </c>
      <c r="C62" s="13">
        <v>655</v>
      </c>
      <c r="D62" s="13">
        <v>133</v>
      </c>
      <c r="E62" s="13">
        <v>20</v>
      </c>
      <c r="F62" s="25">
        <v>107</v>
      </c>
    </row>
    <row r="63" spans="1:6" x14ac:dyDescent="0.25">
      <c r="A63" s="173"/>
      <c r="B63" s="12" t="s">
        <v>789</v>
      </c>
      <c r="C63" s="13">
        <v>1</v>
      </c>
      <c r="D63" s="13">
        <v>26</v>
      </c>
      <c r="E63" s="13">
        <v>3</v>
      </c>
      <c r="F63" s="25">
        <v>0</v>
      </c>
    </row>
    <row r="64" spans="1:6" x14ac:dyDescent="0.25">
      <c r="A64" s="173"/>
      <c r="B64" s="12" t="s">
        <v>736</v>
      </c>
      <c r="C64" s="13">
        <v>0</v>
      </c>
      <c r="D64" s="13">
        <v>0</v>
      </c>
      <c r="E64" s="13">
        <v>0</v>
      </c>
      <c r="F64" s="25">
        <v>0</v>
      </c>
    </row>
    <row r="65" spans="1:6" x14ac:dyDescent="0.25">
      <c r="A65" s="173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73"/>
      <c r="B66" s="12" t="s">
        <v>791</v>
      </c>
      <c r="C66" s="13">
        <v>47</v>
      </c>
      <c r="D66" s="13">
        <v>71</v>
      </c>
      <c r="E66" s="13">
        <v>19</v>
      </c>
      <c r="F66" s="25">
        <v>53</v>
      </c>
    </row>
    <row r="67" spans="1:6" x14ac:dyDescent="0.25">
      <c r="A67" s="173"/>
      <c r="B67" s="12" t="s">
        <v>792</v>
      </c>
      <c r="C67" s="13">
        <v>24</v>
      </c>
      <c r="D67" s="13">
        <v>25</v>
      </c>
      <c r="E67" s="13">
        <v>3</v>
      </c>
      <c r="F67" s="25">
        <v>13</v>
      </c>
    </row>
    <row r="68" spans="1:6" x14ac:dyDescent="0.25">
      <c r="A68" s="173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3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73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73"/>
      <c r="B71" s="12" t="s">
        <v>742</v>
      </c>
      <c r="C71" s="13">
        <v>5</v>
      </c>
      <c r="D71" s="13">
        <v>1</v>
      </c>
      <c r="E71" s="13">
        <v>0</v>
      </c>
      <c r="F71" s="25">
        <v>0</v>
      </c>
    </row>
    <row r="72" spans="1:6" x14ac:dyDescent="0.25">
      <c r="A72" s="173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73"/>
      <c r="B73" s="12" t="s">
        <v>744</v>
      </c>
      <c r="C73" s="13">
        <v>216</v>
      </c>
      <c r="D73" s="13">
        <v>56</v>
      </c>
      <c r="E73" s="13">
        <v>14</v>
      </c>
      <c r="F73" s="25">
        <v>46</v>
      </c>
    </row>
    <row r="74" spans="1:6" x14ac:dyDescent="0.25">
      <c r="A74" s="173"/>
      <c r="B74" s="12" t="s">
        <v>745</v>
      </c>
      <c r="C74" s="13">
        <v>3</v>
      </c>
      <c r="D74" s="13">
        <v>1</v>
      </c>
      <c r="E74" s="13">
        <v>0</v>
      </c>
      <c r="F74" s="25">
        <v>0</v>
      </c>
    </row>
    <row r="75" spans="1:6" x14ac:dyDescent="0.25">
      <c r="A75" s="174"/>
      <c r="B75" s="12" t="s">
        <v>746</v>
      </c>
      <c r="C75" s="13">
        <v>0</v>
      </c>
      <c r="D75" s="13">
        <v>0</v>
      </c>
      <c r="E75" s="13">
        <v>0</v>
      </c>
      <c r="F75" s="25">
        <v>0</v>
      </c>
    </row>
    <row r="76" spans="1:6" x14ac:dyDescent="0.25">
      <c r="A76" s="184" t="s">
        <v>747</v>
      </c>
      <c r="B76" s="185"/>
      <c r="C76" s="31">
        <v>993</v>
      </c>
      <c r="D76" s="31">
        <v>322</v>
      </c>
      <c r="E76" s="31">
        <v>66</v>
      </c>
      <c r="F76" s="31">
        <v>248</v>
      </c>
    </row>
    <row r="77" spans="1:6" x14ac:dyDescent="0.25">
      <c r="A77" s="172" t="s">
        <v>793</v>
      </c>
      <c r="B77" s="12" t="s">
        <v>748</v>
      </c>
      <c r="C77" s="21"/>
      <c r="D77" s="21"/>
      <c r="E77" s="21"/>
      <c r="F77" s="46"/>
    </row>
    <row r="78" spans="1:6" x14ac:dyDescent="0.25">
      <c r="A78" s="173"/>
      <c r="B78" s="12" t="s">
        <v>749</v>
      </c>
      <c r="C78" s="21"/>
      <c r="D78" s="21"/>
      <c r="E78" s="21"/>
      <c r="F78" s="46"/>
    </row>
    <row r="79" spans="1:6" x14ac:dyDescent="0.25">
      <c r="A79" s="174"/>
      <c r="B79" s="12" t="s">
        <v>106</v>
      </c>
      <c r="C79" s="21"/>
      <c r="D79" s="21"/>
      <c r="E79" s="21"/>
      <c r="F79" s="46"/>
    </row>
    <row r="80" spans="1:6" x14ac:dyDescent="0.25">
      <c r="A80" s="184" t="s">
        <v>794</v>
      </c>
      <c r="B80" s="185"/>
      <c r="C80" s="47"/>
      <c r="D80" s="47"/>
      <c r="E80" s="47"/>
      <c r="F80" s="47"/>
    </row>
  </sheetData>
  <sheetProtection algorithmName="SHA-512" hashValue="xngY1st+eALp452yHOkixkqd16f3kC06fZDJAvgrAx0iSMKvp2feHbNYC4RXMeIsKLrbcSBMTbxcEvA17UXnWw==" saltValue="gAubZtWj8gH5e+y2iAHXU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3</v>
      </c>
    </row>
    <row r="6" spans="1:3" x14ac:dyDescent="0.25">
      <c r="A6" s="11" t="s">
        <v>798</v>
      </c>
      <c r="B6" s="18"/>
      <c r="C6" s="25">
        <v>6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</v>
      </c>
    </row>
    <row r="13" spans="1:3" x14ac:dyDescent="0.25">
      <c r="A13" s="11" t="s">
        <v>798</v>
      </c>
      <c r="B13" s="18"/>
      <c r="C13" s="25">
        <v>9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0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3</v>
      </c>
    </row>
    <row r="26" spans="1:3" x14ac:dyDescent="0.25">
      <c r="A26" s="11" t="s">
        <v>810</v>
      </c>
      <c r="B26" s="19"/>
      <c r="C26" s="34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2</v>
      </c>
    </row>
    <row r="30" spans="1:3" x14ac:dyDescent="0.25">
      <c r="A30" s="11" t="s">
        <v>813</v>
      </c>
      <c r="B30" s="19"/>
      <c r="C30" s="34">
        <v>0</v>
      </c>
    </row>
  </sheetData>
  <sheetProtection algorithmName="SHA-512" hashValue="nc2xPW58HmmEx2EpuwKM7GrqjweDP/Dx9ySuy+xwlCIl0+A8EYiXpV7qisf0/XdosrfSqIj+RunEh9CsJJxcbg==" saltValue="VIf50VOXs+Ikhs408UtDJ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19</v>
      </c>
    </row>
    <row r="6" spans="1:3" x14ac:dyDescent="0.25">
      <c r="A6" s="11" t="s">
        <v>817</v>
      </c>
      <c r="B6" s="18"/>
      <c r="C6" s="25">
        <v>91</v>
      </c>
    </row>
    <row r="7" spans="1:3" x14ac:dyDescent="0.25">
      <c r="A7" s="11" t="s">
        <v>818</v>
      </c>
      <c r="B7" s="18"/>
      <c r="C7" s="25">
        <v>19</v>
      </c>
    </row>
    <row r="8" spans="1:3" x14ac:dyDescent="0.25">
      <c r="A8" s="11" t="s">
        <v>819</v>
      </c>
      <c r="B8" s="18"/>
      <c r="C8" s="25">
        <v>13</v>
      </c>
    </row>
    <row r="9" spans="1:3" x14ac:dyDescent="0.25">
      <c r="A9" s="11" t="s">
        <v>820</v>
      </c>
      <c r="B9" s="18"/>
      <c r="C9" s="25">
        <v>4</v>
      </c>
    </row>
    <row r="10" spans="1:3" x14ac:dyDescent="0.25">
      <c r="A10" s="11" t="s">
        <v>821</v>
      </c>
      <c r="B10" s="19"/>
      <c r="C10" s="34">
        <v>19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12</v>
      </c>
    </row>
    <row r="14" spans="1:3" x14ac:dyDescent="0.25">
      <c r="A14" s="11" t="s">
        <v>824</v>
      </c>
      <c r="B14" s="18"/>
      <c r="C14" s="25">
        <v>5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15</v>
      </c>
    </row>
    <row r="19" spans="1:3" x14ac:dyDescent="0.25">
      <c r="A19" s="11" t="s">
        <v>828</v>
      </c>
      <c r="B19" s="18"/>
      <c r="C19" s="25">
        <v>27</v>
      </c>
    </row>
    <row r="20" spans="1:3" x14ac:dyDescent="0.25">
      <c r="A20" s="11" t="s">
        <v>829</v>
      </c>
      <c r="B20" s="19"/>
      <c r="C20" s="34">
        <v>2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1</v>
      </c>
    </row>
    <row r="32" spans="1:3" x14ac:dyDescent="0.25">
      <c r="A32" s="11" t="s">
        <v>839</v>
      </c>
      <c r="B32" s="18"/>
      <c r="C32" s="25">
        <v>1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1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4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0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f4OB7hRNmz7cX5G3uBgXgG/bylU/ASFh8HRckAuJ7je1OjuQ31odLKvg23fLw2hudLqDomOfKa0Gr89zZ95ISg==" saltValue="bL8IFczkvgN1QGtqmgddN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2" t="s">
        <v>475</v>
      </c>
      <c r="B4" s="31">
        <v>143</v>
      </c>
      <c r="C4" s="31">
        <v>142</v>
      </c>
      <c r="D4" s="32">
        <v>7.0422535211267599E-3</v>
      </c>
      <c r="E4" s="31">
        <v>568</v>
      </c>
      <c r="F4" s="31">
        <v>495</v>
      </c>
      <c r="G4" s="31">
        <v>29</v>
      </c>
      <c r="H4" s="31">
        <v>23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511</v>
      </c>
    </row>
    <row r="5" spans="1:15" x14ac:dyDescent="0.25">
      <c r="A5" s="12" t="s">
        <v>476</v>
      </c>
      <c r="B5" s="13">
        <v>0</v>
      </c>
      <c r="C5" s="13">
        <v>0</v>
      </c>
      <c r="D5" s="3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0</v>
      </c>
    </row>
    <row r="6" spans="1:15" x14ac:dyDescent="0.25">
      <c r="A6" s="12" t="s">
        <v>477</v>
      </c>
      <c r="B6" s="13">
        <v>79</v>
      </c>
      <c r="C6" s="13">
        <v>84</v>
      </c>
      <c r="D6" s="33">
        <v>-5.95238095238095E-2</v>
      </c>
      <c r="E6" s="13">
        <v>381</v>
      </c>
      <c r="F6" s="13">
        <v>325</v>
      </c>
      <c r="G6" s="13">
        <v>13</v>
      </c>
      <c r="H6" s="13">
        <v>11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341</v>
      </c>
    </row>
    <row r="7" spans="1:15" x14ac:dyDescent="0.25">
      <c r="A7" s="12" t="s">
        <v>478</v>
      </c>
      <c r="B7" s="13">
        <v>7</v>
      </c>
      <c r="C7" s="13">
        <v>11</v>
      </c>
      <c r="D7" s="33">
        <v>-0.36363636363636398</v>
      </c>
      <c r="E7" s="13">
        <v>8</v>
      </c>
      <c r="F7" s="13">
        <v>5</v>
      </c>
      <c r="G7" s="13">
        <v>2</v>
      </c>
      <c r="H7" s="13">
        <v>1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11</v>
      </c>
    </row>
    <row r="8" spans="1:15" x14ac:dyDescent="0.25">
      <c r="A8" s="12" t="s">
        <v>479</v>
      </c>
      <c r="B8" s="13">
        <v>0</v>
      </c>
      <c r="C8" s="13">
        <v>1</v>
      </c>
      <c r="D8" s="33">
        <v>-1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1</v>
      </c>
    </row>
    <row r="9" spans="1:15" x14ac:dyDescent="0.25">
      <c r="A9" s="12" t="s">
        <v>480</v>
      </c>
      <c r="B9" s="13">
        <v>2</v>
      </c>
      <c r="C9" s="13">
        <v>0</v>
      </c>
      <c r="D9" s="33">
        <v>0</v>
      </c>
      <c r="E9" s="13">
        <v>12</v>
      </c>
      <c r="F9" s="13">
        <v>21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21</v>
      </c>
    </row>
    <row r="10" spans="1:15" x14ac:dyDescent="0.25">
      <c r="A10" s="12" t="s">
        <v>481</v>
      </c>
      <c r="B10" s="13">
        <v>46</v>
      </c>
      <c r="C10" s="13">
        <v>34</v>
      </c>
      <c r="D10" s="33">
        <v>0.35294117647058798</v>
      </c>
      <c r="E10" s="13">
        <v>162</v>
      </c>
      <c r="F10" s="13">
        <v>142</v>
      </c>
      <c r="G10" s="13">
        <v>12</v>
      </c>
      <c r="H10" s="13">
        <v>9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135</v>
      </c>
    </row>
    <row r="11" spans="1:15" x14ac:dyDescent="0.25">
      <c r="A11" s="15" t="s">
        <v>482</v>
      </c>
      <c r="B11" s="16">
        <v>9</v>
      </c>
      <c r="C11" s="16">
        <v>12</v>
      </c>
      <c r="D11" s="49">
        <v>-0.25</v>
      </c>
      <c r="E11" s="16">
        <v>5</v>
      </c>
      <c r="F11" s="16">
        <v>2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2</v>
      </c>
    </row>
  </sheetData>
  <sheetProtection algorithmName="SHA-512" hashValue="zlss1FTxXYEyBqIT7uCeFi7jjtZUQrUAEp8+td3lXDW4Al1jJ1icalw+RF6u8gEROf+oFC6NfE5wXWl63nylqQ==" saltValue="/nNYSxdUkC5bQDCNjMBTm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2020-05-22T09:49:30Z</dcterms:created>
  <dcterms:modified xsi:type="dcterms:W3CDTF">2020-05-26T08:31:55Z</dcterms:modified>
</cp:coreProperties>
</file>