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IU0/F16PUqZKB4mjI83t3dt1YMIGW5utxZtzNi2IJHuGcEq2Efm09WCo37Ha+T9tFns8B3Oe/8RMjLwkbYPLOA==" workbookSaltValue="VzyReLGS/05I6tslqpMCc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D42" i="12" s="1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<sst xmlns="http://schemas.openxmlformats.org/spreadsheetml/2006/main" count="1928" uniqueCount="1113">
  <si>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</si>
  <si>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</si>
  <si>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</si>
  <si>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</si>
  <si>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</si>
  <si>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</si>
  <si>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Palencia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</si>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</sst>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AE-48A8-8E8D-18F1292313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AE-48A8-8E8D-18F1292313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951</c:v>
                </c:pt>
                <c:pt idx="1">
                  <c:v>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E-48A8-8E8D-18F12923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84-4F42-ADCC-D92424458B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84-4F42-ADCC-D92424458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84-4F42-ADCC-D92424458B4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163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4-4F42-ADCC-D924244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A1-49AF-A304-6A3EFA8D1A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A1-49AF-A304-6A3EFA8D1A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A1-49AF-A304-6A3EFA8D1A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388</c:v>
                </c:pt>
                <c:pt idx="1">
                  <c:v>78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A1-49AF-A304-6A3EFA8D1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1C-481D-BF8E-A57B45D1A0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1C-481D-BF8E-A57B45D1A0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45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C-481D-BF8E-A57B45D1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EF-4EE0-8DE9-3285535267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EF-4EE0-8DE9-3285535267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907</c:v>
                </c:pt>
                <c:pt idx="1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F-4EE0-8DE9-32855352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476</c:v>
              </c:pt>
              <c:pt idx="1">
                <c:v>390</c:v>
              </c:pt>
              <c:pt idx="2">
                <c:v>5</c:v>
              </c:pt>
              <c:pt idx="3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1-4A38-4347-A202-620BD8E5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319</c:v>
              </c:pt>
              <c:pt idx="1">
                <c:v>320</c:v>
              </c:pt>
              <c:pt idx="2">
                <c:v>17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FCD-4F1F-A583-D181397F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10</c:v>
              </c:pt>
              <c:pt idx="2">
                <c:v>21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D86-4489-93BC-2881A6C7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38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1FF-4CB5-A7C4-54F7F406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444</c:v>
              </c:pt>
              <c:pt idx="1">
                <c:v>8</c:v>
              </c:pt>
              <c:pt idx="2">
                <c:v>47</c:v>
              </c:pt>
              <c:pt idx="3">
                <c:v>1</c:v>
              </c:pt>
              <c:pt idx="4">
                <c:v>6</c:v>
              </c:pt>
              <c:pt idx="5">
                <c:v>2</c:v>
              </c:pt>
              <c:pt idx="6">
                <c:v>71</c:v>
              </c:pt>
              <c:pt idx="7">
                <c:v>6</c:v>
              </c:pt>
              <c:pt idx="8">
                <c:v>49</c:v>
              </c:pt>
              <c:pt idx="9">
                <c:v>607</c:v>
              </c:pt>
            </c:numLit>
          </c:val>
          <c:extLst>
            <c:ext xmlns:c16="http://schemas.microsoft.com/office/drawing/2014/chart" uri="{C3380CC4-5D6E-409C-BE32-E72D297353CC}">
              <c16:uniqueId val="{00000001-B4D0-460C-A2B8-2F52A57B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38132733408323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</c:v>
              </c:pt>
              <c:pt idx="1">
                <c:v>58</c:v>
              </c:pt>
              <c:pt idx="2">
                <c:v>105</c:v>
              </c:pt>
              <c:pt idx="3">
                <c:v>58</c:v>
              </c:pt>
              <c:pt idx="4">
                <c:v>38</c:v>
              </c:pt>
              <c:pt idx="5">
                <c:v>64</c:v>
              </c:pt>
              <c:pt idx="6">
                <c:v>75</c:v>
              </c:pt>
              <c:pt idx="7">
                <c:v>17</c:v>
              </c:pt>
              <c:pt idx="8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B672-4FC3-B9F7-BF27A2D9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AA-41C0-A6CF-6281811B59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AA-41C0-A6CF-6281811B59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AA-41C0-A6CF-6281811B59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35</c:v>
                </c:pt>
                <c:pt idx="1">
                  <c:v>3</c:v>
                </c:pt>
                <c:pt idx="2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A-41C0-A6CF-6281811B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2072</c:v>
              </c:pt>
              <c:pt idx="1">
                <c:v>291</c:v>
              </c:pt>
              <c:pt idx="2">
                <c:v>310</c:v>
              </c:pt>
              <c:pt idx="3">
                <c:v>104</c:v>
              </c:pt>
              <c:pt idx="4">
                <c:v>1321</c:v>
              </c:pt>
              <c:pt idx="5">
                <c:v>125</c:v>
              </c:pt>
              <c:pt idx="6">
                <c:v>121</c:v>
              </c:pt>
              <c:pt idx="7">
                <c:v>2056</c:v>
              </c:pt>
              <c:pt idx="8">
                <c:v>483</c:v>
              </c:pt>
            </c:numLit>
          </c:val>
          <c:extLst>
            <c:ext xmlns:c16="http://schemas.microsoft.com/office/drawing/2014/chart" uri="{C3380CC4-5D6E-409C-BE32-E72D297353CC}">
              <c16:uniqueId val="{00000000-3923-4119-8571-11BD7C1BC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236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0A9D-45D0-B6E2-172B7B4F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16</c:v>
              </c:pt>
              <c:pt idx="2">
                <c:v>16</c:v>
              </c:pt>
              <c:pt idx="3">
                <c:v>11</c:v>
              </c:pt>
              <c:pt idx="4">
                <c:v>20</c:v>
              </c:pt>
              <c:pt idx="5">
                <c:v>237</c:v>
              </c:pt>
              <c:pt idx="6">
                <c:v>19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16B-444C-9597-C36335C9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61</c:v>
              </c:pt>
              <c:pt idx="1">
                <c:v>52</c:v>
              </c:pt>
              <c:pt idx="2">
                <c:v>153</c:v>
              </c:pt>
              <c:pt idx="3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6FA9-4AF6-9901-34CFB81B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102</c:v>
              </c:pt>
              <c:pt idx="2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5FCF-4350-8B09-49870EC00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Integridad moral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E15-40DF-A0FB-3C9202C8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342-496F-9C34-E817E45E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Medio ambiente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D788-413E-8162-E1E9C6D9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Leyes especiales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3</c:v>
              </c:pt>
              <c:pt idx="2">
                <c:v>5</c:v>
              </c:pt>
              <c:pt idx="3">
                <c:v>4</c:v>
              </c:pt>
              <c:pt idx="4">
                <c:v>9</c:v>
              </c:pt>
              <c:pt idx="5">
                <c:v>4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0A-4D37-96F4-2A188C20A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</c:v>
              </c:pt>
              <c:pt idx="1">
                <c:v>56</c:v>
              </c:pt>
              <c:pt idx="2">
                <c:v>100</c:v>
              </c:pt>
              <c:pt idx="3">
                <c:v>265</c:v>
              </c:pt>
              <c:pt idx="4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48F0-4F90-AAB3-E07A79B7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EB-458C-B800-59C0357517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EB-458C-B800-59C0357517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275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B-458C-B800-59C03575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CE-4A38-8F00-FF9DC7BF36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CE-4A38-8F00-FF9DC7BF36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CE-4A38-8F00-FF9DC7BF36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CE-4A38-8F00-FF9DC7BF36C4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CE-4A38-8F00-FF9DC7BF36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CE-4A38-8F00-FF9DC7BF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C5-447B-933D-0097972E36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C5-447B-933D-0097972E36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C5-447B-933D-0097972E368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C5-447B-933D-0097972E368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DC5-447B-933D-0097972E368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C5-447B-933D-0097972E368E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C5-447B-933D-0097972E36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C5-447B-933D-0097972E368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C5-447B-933D-0097972E3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C5-447B-933D-0097972E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</c:v>
              </c:pt>
              <c:pt idx="1">
                <c:v>19</c:v>
              </c:pt>
              <c:pt idx="2">
                <c:v>7</c:v>
              </c:pt>
              <c:pt idx="3">
                <c:v>27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44A-45D8-A1B5-C4D99A2F0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</c:v>
              </c:pt>
              <c:pt idx="1">
                <c:v>6</c:v>
              </c:pt>
              <c:pt idx="2">
                <c:v>51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C33-4534-B5F8-D2DB364D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10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464E-426C-972D-6BEABC46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72</c:v>
              </c:pt>
              <c:pt idx="1">
                <c:v>8</c:v>
              </c:pt>
              <c:pt idx="2">
                <c:v>1</c:v>
              </c:pt>
              <c:pt idx="3">
                <c:v>27</c:v>
              </c:pt>
              <c:pt idx="4">
                <c:v>24</c:v>
              </c:pt>
              <c:pt idx="5">
                <c:v>1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8C1-498A-8D78-03555E7E3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Aux!$BD$2:$BD$10</c:f>
              <c:strCache>
                <c:ptCount val="9"/>
                <c:pt idx="0">
                  <c:v>Lesiones</c:v>
                </c:pt>
                <c:pt idx="1">
                  <c:v>Robos con fuerza</c:v>
                </c:pt>
                <c:pt idx="2">
                  <c:v>Robos con violencia o intimidación</c:v>
                </c:pt>
                <c:pt idx="3">
                  <c:v>Hurtos</c:v>
                </c:pt>
                <c:pt idx="4">
                  <c:v>Daños</c:v>
                </c:pt>
                <c:pt idx="5">
                  <c:v>Conducción sin permiso</c:v>
                </c:pt>
                <c:pt idx="6">
                  <c:v>Violencia doméstica</c:v>
                </c:pt>
                <c:pt idx="7">
                  <c:v>Otros</c:v>
                </c:pt>
                <c:pt idx="8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4</c:v>
              </c:pt>
              <c:pt idx="2">
                <c:v>7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7D-4999-A618-6875F4A4E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</c:v>
              </c:pt>
              <c:pt idx="2">
                <c:v>11</c:v>
              </c:pt>
              <c:pt idx="3">
                <c:v>18</c:v>
              </c:pt>
              <c:pt idx="4">
                <c:v>8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90D-4FBC-B17B-274A8A56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E5-4682-B403-54ACEBBFE7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E5-4682-B403-54ACEBBFE7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5-4682-B403-54ACEBBF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75-4DE8-AB76-6BF29EDEB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75-4DE8-AB76-6BF29EDEBE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75-4DE8-AB76-6BF29EDEB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75-4DE8-AB76-6BF29EDEBEA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5-4DE8-AB76-6BF29EDEBE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75-4DE8-AB76-6BF29EDEBEA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75-4DE8-AB76-6BF29EDEBEA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DC-4973-8DA5-C1680B731F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DC-4973-8DA5-C1680B731F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284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C-4973-8DA5-C1680B73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153-43F8-B6AA-FCC1ACC4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ED-4225-B004-FCCA2BBB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4</c:v>
              </c:pt>
              <c:pt idx="3">
                <c:v>20</c:v>
              </c:pt>
              <c:pt idx="4">
                <c:v>4</c:v>
              </c:pt>
              <c:pt idx="5">
                <c:v>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2A4-49A4-BF7E-10DEB6A91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FB5-4977-8A42-2C35AAEB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5-4BDB-8782-611A76519F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5-4BDB-8782-611A76519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5-4BDB-8782-611A7651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A6-466B-AEA2-B2089A2968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A6-466B-AEA2-B2089A2968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A6-466B-AEA2-B2089A2968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A6-466B-AEA2-B2089A2968E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A6-466B-AEA2-B2089A2968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32</c:v>
                </c:pt>
                <c:pt idx="1">
                  <c:v>40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6-466B-AEA2-B2089A29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202</c:v>
              </c:pt>
              <c:pt idx="1">
                <c:v>5</c:v>
              </c:pt>
              <c:pt idx="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EEF1-4CAA-BA02-4786EEF9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11</c:v>
              </c:pt>
              <c:pt idx="2">
                <c:v>2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76A-4122-A90D-5A4DC9D8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3-4037-B926-64935BB15F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E3-4037-B926-64935BB15F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208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037-B926-64935BB15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53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DF3-4AEE-A3D5-AC9AB115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7C3-4056-BD06-BAF48B2A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E4E-4897-83B7-D93965E9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DFD-400D-901F-874145E1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83</c:v>
              </c:pt>
              <c:pt idx="2">
                <c:v>1</c:v>
              </c:pt>
              <c:pt idx="3">
                <c:v>34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5CD-41EC-A013-FC0D18B9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131</c:v>
              </c:pt>
              <c:pt idx="2">
                <c:v>5</c:v>
              </c:pt>
              <c:pt idx="3">
                <c:v>95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A88-451C-B337-A4F8CB5B4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129</c:v>
              </c:pt>
              <c:pt idx="1">
                <c:v>7</c:v>
              </c:pt>
              <c:pt idx="2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8EBC-4559-A6BB-B5CF6D29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5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38D-4094-BB55-C508BC1F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EE62-4544-9284-F340190E7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17E-4A0B-83D7-0B8007EB7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9F-4EBD-BD29-B6B372F166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9F-4EBD-BD29-B6B372F166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EBD-BD29-B6B372F1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150</c:v>
              </c:pt>
              <c:pt idx="1">
                <c:v>10</c:v>
              </c:pt>
              <c:pt idx="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4331-4755-B56D-B583CCEB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200-40A2-9D08-3B7E3A77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27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354-41A8-91D7-D7EF862D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D3E-4F95-9DE7-297B31A3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36D-4A04-B61B-C7A8913E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E9-429F-8B6C-95922FF413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E9-429F-8B6C-95922FF413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9-429F-8B6C-95922FF4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45-4B15-8B8A-DC0C4A0588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45-4B15-8B8A-DC0C4A0588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45-4B15-8B8A-DC0C4A05881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5-4B15-8B8A-DC0C4A0588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64-4DA1-B99A-EB505E35C4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64-4DA1-B99A-EB505E35C4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117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4-4DA1-B99A-EB505E35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9A97051-BDE3-447F-8EB6-8DAB975F1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7710CA2-42EF-481F-B7BF-A36245209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1F691B4-6027-4A0E-8329-106B8B7CB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BD3DBFF-EB71-4FD0-9712-CEABA412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6371301-35D4-4703-8E36-BCBA4E94C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D72E4FA-927B-4C09-9FFC-C3C76CA53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E5383D5-3298-4E5B-91E6-E12F5486F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E010A84A-6CC8-46E2-9920-FF95B258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8A212FD3-693C-46F2-B895-D2E3172F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BD8052B1-1F42-4D6F-99C8-08069290E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70B7BA-D77B-4BB5-A2E0-6DC9ECF0F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2747C8-7E70-4B2A-841A-1B0411A4E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2C3225F-CA6B-41DE-98C9-18F4DFDF2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B74BC32-FEDB-4D73-A653-FA6673766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F4E0C58-4F40-4F3D-A669-A0FC6B7BB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B7B948F-99C8-4EC4-B79F-B7A8A70E1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4870702-55EC-4D2E-B56A-E29BB360F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6F9DBBE2-2005-498B-9AC3-29CD39798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18670EA-5133-43F4-8CC3-24BAC1F42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9CD4CC8-B673-49AC-902E-C1F6FB67C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7DD6FBB-5994-49DE-BF95-3FD66B718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C09F477-51D2-4962-A0BB-EDCAAC6A6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46E1C2F-289C-48B2-91F0-60A9AF4EB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DE9AFC1-6CE1-4229-87E5-80C8A999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6729495-1D30-4B20-9398-6F7614F02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A40FEC5-4025-432D-B039-8E40901D1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5FA7107-5248-4AF6-BF6E-67DBE1E9A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081DF7F-4A69-4581-9FF0-BCE5F090F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42D3CC8-33FB-4E47-B0A6-7EC9B9199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1B5E8FE-0805-441C-8C4D-3F571CD29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33EC074-7765-44D5-9AD4-7B1CBEB1B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F3D966E-471C-40F3-A3FD-7699791A1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5436A29-CA42-471F-8F9D-5653769B4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82DA007-A8D9-459A-8DF2-1A1E9BA49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193675</xdr:rowOff>
    </xdr:from>
    <xdr:to>
      <xdr:col>60</xdr:col>
      <xdr:colOff>533400</xdr:colOff>
      <xdr:row>15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566452F-F0FF-4874-8D3C-00A3388B2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A1B5BF5-DDB8-49F0-98C3-7A2C43B55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36</xdr:row>
      <xdr:rowOff>142874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139FE06-20BC-457E-B5E9-31867CC5A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42150D-5B98-424F-87F1-89B5CCE04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34F7DAF-FEF6-4EE6-9A0F-66F80299A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826B558-AE93-4D82-8600-45B0F96B8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C7D07BF-0872-478A-A3D4-C8574B77E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66B7166-2657-497F-8480-4014F4B9D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2D38180-9A23-4079-988B-4551791C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7ED5F70-DAD1-408D-A87D-BA4785C2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9202B18-1524-4974-BDCD-D0C20C2BC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9C19B47-5134-4BC5-8122-B11DF4CCB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8D30993-13AF-451C-BAAE-2094D96C1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EFDD527-F8EE-4D9F-A8C5-7C7B8DC3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F893D4F-CCE9-4E87-A0E5-629E70298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2274439-0705-475D-834F-EB078554E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710E629-5888-4121-A79F-DED508E37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1CF2387-49AC-4E96-B71F-27248C329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CFFC48A-7E66-445C-9ED6-68E9A03BC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4E9047C-097E-42CD-81B4-6A0128BBC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F428273-DDED-4CC7-BD2E-8C2DECB4B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4AB8996-390B-4BCE-9CC5-6780D78E3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A137A38-5463-4EC1-AC0D-4BB38499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4DD57B1-6CAB-4685-A9EB-BF41A85A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7FC93D1-A882-4C2E-B6C1-2D5ABD4A3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5AC5AC9-3126-4E37-BF15-9F3FBE841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10233E1-8C24-4709-BC50-9E73A9CAF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F599C2D-0D92-4BBF-B335-12A14219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CC79D84-0AF8-4D30-BFE7-2D2172D0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D42E94C-43A3-4A94-9FA0-FA64FF8EA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B/ngJHydSqjfkNGnh/c6sKsS2RzIHjKWZdxpTliGzd3JkoIi1HbZfOCwOQhLjgf0NISt967kb9arVuGZsBtB2g==" saltValue="GOcWlzPVX7XQGLZlbDbM1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5</v>
      </c>
      <c r="D5" s="13">
        <v>1</v>
      </c>
      <c r="E5" s="23">
        <v>0</v>
      </c>
    </row>
    <row r="6" spans="1:5" x14ac:dyDescent="0.25">
      <c r="A6" s="11" t="s">
        <v>849</v>
      </c>
      <c r="B6" s="18"/>
      <c r="C6" s="13">
        <v>1</v>
      </c>
      <c r="D6" s="13">
        <v>2</v>
      </c>
      <c r="E6" s="23">
        <v>0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3">
        <v>0</v>
      </c>
    </row>
    <row r="8" spans="1:5" x14ac:dyDescent="0.25">
      <c r="A8" s="11" t="s">
        <v>851</v>
      </c>
      <c r="B8" s="18"/>
      <c r="C8" s="13">
        <v>6</v>
      </c>
      <c r="D8" s="13">
        <v>0</v>
      </c>
      <c r="E8" s="23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3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3">
        <v>0</v>
      </c>
    </row>
    <row r="11" spans="1:5" x14ac:dyDescent="0.25">
      <c r="A11" s="179" t="s">
        <v>624</v>
      </c>
      <c r="B11" s="180"/>
      <c r="C11" s="29">
        <v>13</v>
      </c>
      <c r="D11" s="29">
        <v>3</v>
      </c>
      <c r="E11" s="29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0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3</v>
      </c>
    </row>
    <row r="21" spans="1:3" x14ac:dyDescent="0.25">
      <c r="A21" s="11" t="s">
        <v>849</v>
      </c>
      <c r="B21" s="18"/>
      <c r="C21" s="23">
        <v>2</v>
      </c>
    </row>
    <row r="22" spans="1:3" x14ac:dyDescent="0.25">
      <c r="A22" s="11" t="s">
        <v>850</v>
      </c>
      <c r="B22" s="18"/>
      <c r="C22" s="23">
        <v>0</v>
      </c>
    </row>
    <row r="23" spans="1:3" x14ac:dyDescent="0.25">
      <c r="A23" s="11" t="s">
        <v>851</v>
      </c>
      <c r="B23" s="18"/>
      <c r="C23" s="23">
        <v>6</v>
      </c>
    </row>
    <row r="24" spans="1:3" x14ac:dyDescent="0.25">
      <c r="A24" s="11" t="s">
        <v>459</v>
      </c>
      <c r="B24" s="18"/>
      <c r="C24" s="23">
        <v>3</v>
      </c>
    </row>
    <row r="25" spans="1:3" x14ac:dyDescent="0.25">
      <c r="A25" s="11" t="s">
        <v>852</v>
      </c>
      <c r="B25" s="18"/>
      <c r="C25" s="23">
        <v>6</v>
      </c>
    </row>
    <row r="26" spans="1:3" x14ac:dyDescent="0.25">
      <c r="A26" s="179" t="s">
        <v>624</v>
      </c>
      <c r="B26" s="180"/>
      <c r="C26" s="29">
        <v>20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1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27</v>
      </c>
    </row>
    <row r="32" spans="1:3" x14ac:dyDescent="0.25">
      <c r="A32" s="11" t="s">
        <v>793</v>
      </c>
      <c r="B32" s="18"/>
      <c r="C32" s="23">
        <v>0</v>
      </c>
    </row>
    <row r="33" spans="1:3" x14ac:dyDescent="0.25">
      <c r="A33" s="11" t="s">
        <v>859</v>
      </c>
      <c r="B33" s="18"/>
      <c r="C33" s="23">
        <v>9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37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0</v>
      </c>
    </row>
    <row r="42" spans="1:3" x14ac:dyDescent="0.25">
      <c r="A42" s="11" t="s">
        <v>849</v>
      </c>
      <c r="B42" s="18"/>
      <c r="C42" s="23">
        <v>0</v>
      </c>
    </row>
    <row r="43" spans="1:3" x14ac:dyDescent="0.25">
      <c r="A43" s="11" t="s">
        <v>850</v>
      </c>
      <c r="B43" s="18"/>
      <c r="C43" s="23">
        <v>1</v>
      </c>
    </row>
    <row r="44" spans="1:3" x14ac:dyDescent="0.25">
      <c r="A44" s="11" t="s">
        <v>851</v>
      </c>
      <c r="B44" s="18"/>
      <c r="C44" s="23">
        <v>3</v>
      </c>
    </row>
    <row r="45" spans="1:3" x14ac:dyDescent="0.25">
      <c r="A45" s="11" t="s">
        <v>459</v>
      </c>
      <c r="B45" s="18"/>
      <c r="C45" s="23">
        <v>0</v>
      </c>
    </row>
    <row r="46" spans="1:3" x14ac:dyDescent="0.25">
      <c r="A46" s="11" t="s">
        <v>852</v>
      </c>
      <c r="B46" s="18"/>
      <c r="C46" s="23">
        <v>3</v>
      </c>
    </row>
    <row r="47" spans="1:3" x14ac:dyDescent="0.25">
      <c r="A47" s="179" t="s">
        <v>624</v>
      </c>
      <c r="B47" s="180"/>
      <c r="C47" s="29">
        <v>7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0</v>
      </c>
    </row>
    <row r="51" spans="1:3" x14ac:dyDescent="0.25">
      <c r="A51" s="167"/>
      <c r="B51" s="12" t="s">
        <v>77</v>
      </c>
      <c r="C51" s="23">
        <v>0</v>
      </c>
    </row>
    <row r="52" spans="1:3" x14ac:dyDescent="0.25">
      <c r="A52" s="165" t="s">
        <v>849</v>
      </c>
      <c r="B52" s="12" t="s">
        <v>76</v>
      </c>
      <c r="C52" s="23">
        <v>0</v>
      </c>
    </row>
    <row r="53" spans="1:3" x14ac:dyDescent="0.25">
      <c r="A53" s="167"/>
      <c r="B53" s="12" t="s">
        <v>77</v>
      </c>
      <c r="C53" s="23">
        <v>0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1</v>
      </c>
    </row>
    <row r="57" spans="1:3" x14ac:dyDescent="0.25">
      <c r="A57" s="167"/>
      <c r="B57" s="12" t="s">
        <v>77</v>
      </c>
      <c r="C57" s="23">
        <v>3</v>
      </c>
    </row>
    <row r="58" spans="1:3" x14ac:dyDescent="0.25">
      <c r="A58" s="165" t="s">
        <v>459</v>
      </c>
      <c r="B58" s="12" t="s">
        <v>76</v>
      </c>
      <c r="C58" s="23">
        <v>0</v>
      </c>
    </row>
    <row r="59" spans="1:3" x14ac:dyDescent="0.25">
      <c r="A59" s="167"/>
      <c r="B59" s="12" t="s">
        <v>77</v>
      </c>
      <c r="C59" s="23">
        <v>1</v>
      </c>
    </row>
    <row r="60" spans="1:3" x14ac:dyDescent="0.25">
      <c r="A60" s="165" t="s">
        <v>852</v>
      </c>
      <c r="B60" s="12" t="s">
        <v>76</v>
      </c>
      <c r="C60" s="23">
        <v>2</v>
      </c>
    </row>
    <row r="61" spans="1:3" x14ac:dyDescent="0.25">
      <c r="A61" s="167"/>
      <c r="B61" s="12" t="s">
        <v>77</v>
      </c>
      <c r="C61" s="23">
        <v>2</v>
      </c>
    </row>
    <row r="62" spans="1:3" x14ac:dyDescent="0.25">
      <c r="A62" s="179" t="s">
        <v>624</v>
      </c>
      <c r="B62" s="180"/>
      <c r="C62" s="29">
        <v>9</v>
      </c>
    </row>
  </sheetData>
  <sheetProtection algorithmName="SHA-512" hashValue="m1IHA0WcszdxbYYdzL7hmhybsen4R+7pggk56C70Ec/hse5C/yUSegn41O1ElqlO0X3GJF3hjOeImxW0pGWYvA==" saltValue="/rcC21NrDM04XycBPHPGX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0</v>
      </c>
      <c r="D5" s="13">
        <v>1</v>
      </c>
      <c r="E5" s="13">
        <v>1</v>
      </c>
      <c r="F5" s="23">
        <v>0</v>
      </c>
    </row>
    <row r="6" spans="1:6" x14ac:dyDescent="0.25">
      <c r="A6" s="167"/>
      <c r="B6" s="12" t="s">
        <v>868</v>
      </c>
      <c r="C6" s="13">
        <v>2</v>
      </c>
      <c r="D6" s="13">
        <v>1</v>
      </c>
      <c r="E6" s="13">
        <v>1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2</v>
      </c>
      <c r="D8" s="13">
        <v>2</v>
      </c>
      <c r="E8" s="13">
        <v>3</v>
      </c>
      <c r="F8" s="23">
        <v>0</v>
      </c>
    </row>
    <row r="9" spans="1:6" x14ac:dyDescent="0.25">
      <c r="A9" s="166"/>
      <c r="B9" s="12" t="s">
        <v>873</v>
      </c>
      <c r="C9" s="13">
        <v>0</v>
      </c>
      <c r="D9" s="13">
        <v>0</v>
      </c>
      <c r="E9" s="13">
        <v>1</v>
      </c>
      <c r="F9" s="23">
        <v>0</v>
      </c>
    </row>
    <row r="10" spans="1:6" x14ac:dyDescent="0.25">
      <c r="A10" s="167"/>
      <c r="B10" s="12" t="s">
        <v>874</v>
      </c>
      <c r="C10" s="13">
        <v>1</v>
      </c>
      <c r="D10" s="13">
        <v>1</v>
      </c>
      <c r="E10" s="13">
        <v>4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3</v>
      </c>
      <c r="D12" s="13">
        <v>2</v>
      </c>
      <c r="E12" s="13">
        <v>1</v>
      </c>
      <c r="F12" s="23">
        <v>2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1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81</v>
      </c>
      <c r="D14" s="13">
        <v>13</v>
      </c>
      <c r="E14" s="13">
        <v>5</v>
      </c>
      <c r="F14" s="23">
        <v>0</v>
      </c>
    </row>
    <row r="15" spans="1:6" x14ac:dyDescent="0.25">
      <c r="A15" s="166"/>
      <c r="B15" s="12" t="s">
        <v>882</v>
      </c>
      <c r="C15" s="13">
        <v>1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0</v>
      </c>
      <c r="D16" s="13">
        <v>0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0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0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1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91</v>
      </c>
      <c r="D21" s="29">
        <v>20</v>
      </c>
      <c r="E21" s="29">
        <v>18</v>
      </c>
      <c r="F21" s="29">
        <v>2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2</v>
      </c>
    </row>
    <row r="25" spans="1:6" x14ac:dyDescent="0.25">
      <c r="A25" s="11" t="s">
        <v>109</v>
      </c>
      <c r="B25" s="18"/>
      <c r="C25" s="23">
        <v>2</v>
      </c>
    </row>
    <row r="26" spans="1:6" x14ac:dyDescent="0.25">
      <c r="A26" s="11" t="s">
        <v>727</v>
      </c>
      <c r="B26" s="18"/>
      <c r="C26" s="23">
        <v>1</v>
      </c>
    </row>
    <row r="27" spans="1:6" x14ac:dyDescent="0.25">
      <c r="A27" s="179" t="s">
        <v>624</v>
      </c>
      <c r="B27" s="180"/>
      <c r="C27" s="29">
        <v>5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6</v>
      </c>
    </row>
    <row r="31" spans="1:6" x14ac:dyDescent="0.25">
      <c r="A31" s="11" t="s">
        <v>892</v>
      </c>
      <c r="B31" s="18"/>
      <c r="C31" s="23">
        <v>9</v>
      </c>
    </row>
    <row r="32" spans="1:6" x14ac:dyDescent="0.25">
      <c r="A32" s="11" t="s">
        <v>77</v>
      </c>
      <c r="B32" s="18"/>
      <c r="C32" s="23">
        <v>1</v>
      </c>
    </row>
    <row r="33" spans="1:3" x14ac:dyDescent="0.25">
      <c r="A33" s="179" t="s">
        <v>624</v>
      </c>
      <c r="B33" s="180"/>
      <c r="C33" s="29">
        <v>16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17</v>
      </c>
    </row>
    <row r="37" spans="1:3" x14ac:dyDescent="0.25">
      <c r="A37" s="11" t="s">
        <v>895</v>
      </c>
      <c r="B37" s="18"/>
      <c r="C37" s="23">
        <v>16</v>
      </c>
    </row>
    <row r="38" spans="1:3" x14ac:dyDescent="0.25">
      <c r="A38" s="179" t="s">
        <v>624</v>
      </c>
      <c r="B38" s="180"/>
      <c r="C38" s="29">
        <v>33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SIKZfGmgxBbmvPOCnyebXNuzFJE0yEiCgdGZqg9DJ2LC0HcSyMFJ8kLjLpJdZt4Coa8LMByGp8sWngdyw8z3Sw==" saltValue="/qmnxvzV8rOsxRuSBw04C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6955</v>
      </c>
      <c r="D7" s="114">
        <f>SUM(DatosGenerales!C16:C20)</f>
        <v>951</v>
      </c>
      <c r="E7" s="113">
        <f>SUM(DatosGenerales!C13:C15)</f>
        <v>6006</v>
      </c>
      <c r="I7" s="115">
        <f>DatosGenerales!C27</f>
        <v>396</v>
      </c>
      <c r="J7" s="114">
        <f>DatosGenerales!C28</f>
        <v>35</v>
      </c>
      <c r="K7" s="113">
        <f>SUM(DatosGenerales!C29:C30)</f>
        <v>3</v>
      </c>
      <c r="L7" s="114">
        <f>DatosGenerales!C32</f>
        <v>319</v>
      </c>
      <c r="M7" s="113">
        <f>DatosGenerales!C81</f>
        <v>275</v>
      </c>
      <c r="N7" s="116">
        <f>L7-M7</f>
        <v>44</v>
      </c>
      <c r="O7" s="116"/>
      <c r="Q7" s="115">
        <f>DatosGenerales!C32</f>
        <v>319</v>
      </c>
      <c r="R7" s="114">
        <f>DatosGenerales!C43</f>
        <v>320</v>
      </c>
      <c r="S7" s="114">
        <f>DatosGenerales!C44</f>
        <v>17</v>
      </c>
      <c r="T7" s="114">
        <f>DatosGenerales!C55</f>
        <v>4</v>
      </c>
      <c r="U7" s="114">
        <f>DatosGenerales!C66</f>
        <v>0</v>
      </c>
      <c r="V7" s="117">
        <f>SUM(Q7:U7)</f>
        <v>660</v>
      </c>
      <c r="Z7" s="115">
        <f>SUM(DatosGenerales!C90,DatosGenerales!C91,DatosGenerales!C93)</f>
        <v>284</v>
      </c>
      <c r="AA7" s="114">
        <f>SUM(DatosGenerales!C92,DatosGenerales!C94)</f>
        <v>63</v>
      </c>
      <c r="AB7" s="114">
        <f>DatosGenerales!C90</f>
        <v>208</v>
      </c>
      <c r="AC7" s="117">
        <f>DatosGenerales!C91</f>
        <v>70</v>
      </c>
      <c r="AH7" s="115">
        <f>SUM(DatosGenerales!C98,DatosGenerales!C99,DatosGenerales!C101)</f>
        <v>4</v>
      </c>
      <c r="AI7" s="114">
        <f>SUM(DatosGenerales!C100,DatosGenerales!C102)</f>
        <v>22</v>
      </c>
      <c r="AJ7" s="114">
        <f>DatosGenerales!C98</f>
        <v>2</v>
      </c>
      <c r="AK7" s="117">
        <f>DatosGenerales!C99</f>
        <v>1</v>
      </c>
      <c r="AP7" s="115">
        <f>SUM(DatosGenerales!C116:C117)</f>
        <v>32</v>
      </c>
      <c r="AQ7" s="114">
        <f>SUM(DatosGenerales!C118:C119)</f>
        <v>1</v>
      </c>
      <c r="AR7" s="117">
        <f>SUM(DatosGenerales!C120:C121)</f>
        <v>1</v>
      </c>
      <c r="AV7" s="115">
        <f>DatosGenerales!C125</f>
        <v>0</v>
      </c>
      <c r="AW7" s="114">
        <f>DatosGenerales!C126</f>
        <v>14</v>
      </c>
      <c r="AX7" s="114">
        <f>DatosGenerales!C127</f>
        <v>10</v>
      </c>
      <c r="AY7" s="114">
        <f>DatosGenerales!C128</f>
        <v>0</v>
      </c>
      <c r="AZ7" s="114">
        <f>DatosGenerales!C129</f>
        <v>21</v>
      </c>
      <c r="BA7" s="117">
        <f>DatosGenerales!C130</f>
        <v>3</v>
      </c>
      <c r="BE7" s="115">
        <f>DatosGenerales!C131</f>
        <v>15</v>
      </c>
      <c r="BF7" s="114">
        <f>DatosGenerales!C132</f>
        <v>38</v>
      </c>
      <c r="BG7" s="117">
        <f>DatosGenerales!C134</f>
        <v>3</v>
      </c>
      <c r="BK7" s="115">
        <f>DatosGenerales!C232</f>
        <v>444</v>
      </c>
      <c r="BL7" s="114">
        <f>DatosGenerales!C236</f>
        <v>8</v>
      </c>
      <c r="BM7" s="114">
        <f>DatosGenerales!C270</f>
        <v>47</v>
      </c>
      <c r="BN7" s="114">
        <f>DatosGenerales!C272</f>
        <v>1</v>
      </c>
      <c r="BO7" s="114">
        <f>DatosGenerales!C282</f>
        <v>6</v>
      </c>
      <c r="BP7" s="114">
        <f>DatosGenerales!C286</f>
        <v>0</v>
      </c>
      <c r="BQ7" s="114">
        <f>DatosGenerales!C298</f>
        <v>2</v>
      </c>
      <c r="BR7" s="114">
        <f>DatosGenerales!C302</f>
        <v>71</v>
      </c>
      <c r="BS7" s="117">
        <f>DatosGenerales!C306</f>
        <v>6</v>
      </c>
      <c r="BT7" s="117">
        <f>DatosGenerales!C320</f>
        <v>49</v>
      </c>
      <c r="BU7" s="117">
        <f>DatosGenerales!C343</f>
        <v>607</v>
      </c>
      <c r="BX7" s="115">
        <f>DatosGenerales!C175</f>
        <v>388</v>
      </c>
      <c r="BY7" s="114">
        <f>DatosGenerales!C176</f>
        <v>78</v>
      </c>
      <c r="BZ7" s="117">
        <f>DatosGenerales!C177</f>
        <v>76</v>
      </c>
      <c r="CE7" s="115">
        <f>DatosGenerales!C183</f>
        <v>45</v>
      </c>
      <c r="CF7" s="117">
        <f>DatosGenerales!C186</f>
        <v>40</v>
      </c>
      <c r="CL7" s="115">
        <f>DatosGenerales!C35</f>
        <v>907</v>
      </c>
      <c r="CM7" s="117">
        <f>DatosGenerales!C36</f>
        <v>588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117</v>
      </c>
      <c r="BL53" s="125">
        <f>SUM(DatosGenerales!C220,DatosGenerales!C222,DatosGenerales!C224)</f>
        <v>148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6</v>
      </c>
      <c r="BL66" s="125">
        <f>SUM(DatosGenerales!C221:C222)</f>
        <v>163</v>
      </c>
      <c r="BM66" s="125">
        <f>SUM(DatosGenerales!C223:C224)</f>
        <v>96</v>
      </c>
      <c r="BN66" s="125"/>
      <c r="BO66" s="112"/>
      <c r="BP66" s="112"/>
      <c r="BQ66" s="112"/>
      <c r="BR66" s="112"/>
      <c r="BS66" s="112"/>
    </row>
  </sheetData>
  <sheetProtection algorithmName="SHA-512" hashValue="MY2vTCzK+0zXKfsmhl38Nb4QKBcw9X4roLHCeNkzIsG8YFZ06ImtSDfUDO8uCu/y7KnSrg6/bNsi0CDTc+uCHA==" saltValue="BQ8JxFy069cAO0p/xnAyh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VnLrfEpV363PIH6zrkfewcnhywIgZ2jCGQLII+hYy2q/Fs97Bg/JSHnL5ocktslaIoz8apehpbpQkf+qO86shw==" saltValue="Y72I5e0sndGQCVsDHvTKp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38</v>
      </c>
    </row>
    <row r="8" spans="1:50" s="112" customFormat="1" ht="14.85" customHeight="1" x14ac:dyDescent="0.25">
      <c r="C8" s="188"/>
      <c r="D8" s="114">
        <f>DatosMenores!C53</f>
        <v>119</v>
      </c>
      <c r="E8" s="114">
        <f>DatosMenores!C54</f>
        <v>19</v>
      </c>
      <c r="F8" s="114">
        <f>DatosMenores!C55</f>
        <v>7</v>
      </c>
      <c r="G8" s="114">
        <f>DatosMenores!C56</f>
        <v>27</v>
      </c>
      <c r="H8" s="113">
        <f>DatosMenores!C57</f>
        <v>14</v>
      </c>
      <c r="I8" s="96"/>
      <c r="L8" s="113">
        <f>DatosMenores!C46</f>
        <v>5</v>
      </c>
      <c r="M8" s="114">
        <f>DatosMenores!C47</f>
        <v>10</v>
      </c>
      <c r="N8" s="114">
        <f>DatosMenores!C48</f>
        <v>45</v>
      </c>
      <c r="O8" s="114">
        <f>DatosMenores!C49</f>
        <v>0</v>
      </c>
      <c r="P8" s="113">
        <f>DatosMenores!C50</f>
        <v>0</v>
      </c>
      <c r="S8" s="113">
        <f>DatosMenores!C27</f>
        <v>72</v>
      </c>
      <c r="T8" s="114">
        <f>SUM(DatosMenores!C28:C31)</f>
        <v>8</v>
      </c>
      <c r="U8" s="114">
        <f>DatosMenores!C32</f>
        <v>1</v>
      </c>
      <c r="V8" s="114">
        <f>DatosMenores!C33</f>
        <v>27</v>
      </c>
      <c r="W8" s="114">
        <f>DatosMenores!C34</f>
        <v>24</v>
      </c>
      <c r="X8" s="114">
        <f>DatosMenores!C35</f>
        <v>0</v>
      </c>
      <c r="Y8" s="114">
        <f>DatosMenores!C37</f>
        <v>1</v>
      </c>
      <c r="Z8" s="114">
        <f>DatosMenores!C36</f>
        <v>0</v>
      </c>
      <c r="AA8" s="113">
        <f>DatosMenores!C38</f>
        <v>11</v>
      </c>
      <c r="AC8" s="98"/>
      <c r="AE8" s="115">
        <f>DatosMenores!C5</f>
        <v>0</v>
      </c>
      <c r="AF8" s="114">
        <f>DatosMenores!C6</f>
        <v>2</v>
      </c>
      <c r="AG8" s="114">
        <f>DatosMenores!C7</f>
        <v>0</v>
      </c>
      <c r="AH8" s="114">
        <f>DatosMenores!C8</f>
        <v>0</v>
      </c>
      <c r="AI8" s="114">
        <f>DatosMenores!C9</f>
        <v>4</v>
      </c>
      <c r="AJ8" s="113">
        <f>DatosMenores!C10</f>
        <v>7</v>
      </c>
      <c r="AK8" s="114">
        <f>DatosMenores!C11</f>
        <v>5</v>
      </c>
      <c r="AL8" s="114">
        <f>DatosMenores!C12</f>
        <v>3</v>
      </c>
      <c r="AM8" s="113">
        <f>DatosMenores!C13</f>
        <v>0</v>
      </c>
      <c r="AN8" s="98"/>
      <c r="AP8" s="115">
        <f>DatosMenores!C65</f>
        <v>38</v>
      </c>
      <c r="AQ8" s="115">
        <f>DatosMenores!C66</f>
        <v>4</v>
      </c>
      <c r="AR8" s="114">
        <f>DatosMenores!C67</f>
        <v>11</v>
      </c>
      <c r="AS8" s="114">
        <f>DatosMenores!C70</f>
        <v>0</v>
      </c>
      <c r="AT8" s="114">
        <f>DatosMenores!C71</f>
        <v>8</v>
      </c>
      <c r="AU8" s="113">
        <f>DatosMenores!C72</f>
        <v>0</v>
      </c>
      <c r="AW8" s="136" t="s">
        <v>944</v>
      </c>
      <c r="AX8" s="137">
        <f>DatosMenores!C66</f>
        <v>4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11</v>
      </c>
    </row>
    <row r="10" spans="1:50" ht="29.85" customHeight="1" x14ac:dyDescent="0.25">
      <c r="C10" s="188"/>
      <c r="D10" s="113">
        <f>DatosMenores!C58</f>
        <v>52</v>
      </c>
      <c r="E10" s="114">
        <f>DatosMenores!C59</f>
        <v>6</v>
      </c>
      <c r="F10" s="117">
        <f>DatosMenores!C60</f>
        <v>0</v>
      </c>
      <c r="G10" s="117">
        <f>DatosMenores!C61</f>
        <v>51</v>
      </c>
      <c r="H10" s="117">
        <f>DatosMenores!C62</f>
        <v>14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3</v>
      </c>
      <c r="AH11" s="114">
        <f>DatosMenores!C17</f>
        <v>2</v>
      </c>
      <c r="AI11" s="114">
        <f>DatosMenores!C18</f>
        <v>0</v>
      </c>
      <c r="AJ11" s="114">
        <f>DatosMenores!C20</f>
        <v>1</v>
      </c>
      <c r="AK11" s="114">
        <f>DatosMenores!C21</f>
        <v>0</v>
      </c>
      <c r="AL11" s="113">
        <f>DatosMenores!C19</f>
        <v>1</v>
      </c>
      <c r="AP11" s="115">
        <f>DatosMenores!C74</f>
        <v>0</v>
      </c>
      <c r="AQ11" s="114">
        <f>DatosMenores!C73</f>
        <v>4</v>
      </c>
      <c r="AR11" s="114">
        <f>DatosMenores!C75</f>
        <v>0</v>
      </c>
      <c r="AS11" s="115">
        <f>DatosMenores!C68</f>
        <v>0</v>
      </c>
      <c r="AT11" s="113">
        <f>DatosMenores!C69</f>
        <v>18</v>
      </c>
      <c r="AW11" s="136" t="s">
        <v>1086</v>
      </c>
      <c r="AX11" s="137">
        <f>DatosMenores!C69</f>
        <v>18</v>
      </c>
    </row>
    <row r="12" spans="1:50" ht="12.75" customHeight="1" x14ac:dyDescent="0.25">
      <c r="AW12" s="136" t="s">
        <v>946</v>
      </c>
      <c r="AX12" s="137">
        <f>DatosMenores!C70</f>
        <v>0</v>
      </c>
    </row>
    <row r="13" spans="1:50" ht="12.75" customHeight="1" x14ac:dyDescent="0.25">
      <c r="AW13" s="136" t="s">
        <v>688</v>
      </c>
      <c r="AX13" s="137">
        <f>DatosMenores!C71</f>
        <v>8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4</v>
      </c>
    </row>
    <row r="16" spans="1:50" ht="12.75" customHeight="1" x14ac:dyDescent="0.25">
      <c r="AW16" s="136" t="s">
        <v>224</v>
      </c>
      <c r="AX16" s="137">
        <f>DatosMenores!C74</f>
        <v>0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HCvq06Lp0WUeooLczLiQqg3TWN+O2f/RgyuSqEFTrG2XWCOVGaHRAoA47MsPXji+Q2XoWyNGZsZSE5RyE0iiMg==" saltValue="YC7SgoQiDoJFww0AnpYQZ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0</v>
      </c>
      <c r="F4" s="150" t="s">
        <v>1094</v>
      </c>
      <c r="G4" s="152">
        <f>DatosViolenciaDoméstica!E64</f>
        <v>0</v>
      </c>
      <c r="H4" s="153"/>
    </row>
    <row r="5" spans="1:30" x14ac:dyDescent="0.2">
      <c r="C5" s="150" t="s">
        <v>12</v>
      </c>
      <c r="D5" s="151">
        <f>DatosViolenciaDoméstica!C6</f>
        <v>37</v>
      </c>
      <c r="F5" s="150" t="s">
        <v>1095</v>
      </c>
      <c r="G5" s="154">
        <f>DatosViolenciaDoméstica!F64</f>
        <v>4</v>
      </c>
      <c r="H5" s="153"/>
    </row>
    <row r="6" spans="1:30" x14ac:dyDescent="0.2">
      <c r="C6" s="150" t="s">
        <v>1096</v>
      </c>
      <c r="D6" s="151">
        <f>DatosViolenciaDoméstica!C7</f>
        <v>2</v>
      </c>
    </row>
    <row r="7" spans="1:30" x14ac:dyDescent="0.2">
      <c r="C7" s="150" t="s">
        <v>54</v>
      </c>
      <c r="D7" s="151">
        <f>DatosViolenciaDoméstica!C8</f>
        <v>0</v>
      </c>
    </row>
    <row r="8" spans="1:30" x14ac:dyDescent="0.2">
      <c r="C8" s="150" t="s">
        <v>1097</v>
      </c>
      <c r="D8" s="151">
        <f>DatosViolenciaDoméstica!C9</f>
        <v>0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8a9qfd1myZiIzC7W4QdvO474SOsmjAzdp1mO6pVxpmsePYpoFrSzGliHmD6rQIYEQ5nMOkN0QjYfZilh2pt5gQ==" saltValue="FWvKuWZ2wGFLe3YqRA+8z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229</v>
      </c>
      <c r="F4" s="150" t="s">
        <v>1094</v>
      </c>
      <c r="G4" s="152">
        <f>DatosViolenciaGénero!E76</f>
        <v>10</v>
      </c>
      <c r="H4" s="153"/>
    </row>
    <row r="5" spans="1:30" x14ac:dyDescent="0.2">
      <c r="C5" s="150" t="s">
        <v>34</v>
      </c>
      <c r="D5" s="151">
        <f>DatosViolenciaGénero!C6</f>
        <v>118</v>
      </c>
      <c r="F5" s="150" t="s">
        <v>1095</v>
      </c>
      <c r="G5" s="152">
        <f>DatosViolenciaGénero!F76</f>
        <v>95</v>
      </c>
      <c r="H5" s="153"/>
    </row>
    <row r="6" spans="1:30" x14ac:dyDescent="0.2">
      <c r="C6" s="150" t="s">
        <v>1096</v>
      </c>
      <c r="D6" s="160">
        <f>DatosViolenciaGénero!C9</f>
        <v>53</v>
      </c>
    </row>
    <row r="7" spans="1:30" x14ac:dyDescent="0.2">
      <c r="C7" s="150" t="s">
        <v>54</v>
      </c>
      <c r="D7" s="160">
        <f>DatosViolenciaGénero!C10</f>
        <v>1</v>
      </c>
    </row>
    <row r="8" spans="1:30" x14ac:dyDescent="0.2">
      <c r="C8" s="150" t="s">
        <v>1100</v>
      </c>
      <c r="D8" s="151">
        <f>DatosViolenciaGénero!C12</f>
        <v>0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49</v>
      </c>
    </row>
    <row r="11" spans="1:30" x14ac:dyDescent="0.2">
      <c r="C11" s="150" t="s">
        <v>1097</v>
      </c>
      <c r="D11" s="160">
        <f>DatosViolenciaGénero!C11</f>
        <v>1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EH/znXi+SsSbT1KK7zCAq9i9KxY5cjdBxWY2EtNTfizuZVuqSJvlb6keSG+6nY/vJVsBaiY/ub2mmjTLh/hHYA==" saltValue="DnuFfn4DoZbq0nbASo7B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xqYqFqbGSeaLJXoq37ZNocXVu8VP8n4r3VEmXikkeo92Ea65j/KcwKdPO9BqM4gtn9QXO99+tHA3XfuT5LNu+g==" saltValue="k9wZUJ+DGbW5wU9HYbKi6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yPZ4E9gFIJJ5ricjztB4KvoN+l+gcd6zT+z9sSj3bohLqVFo+aiRmMTKBcuq/XGEqHBETkZg6M1N/ZNtgJxt3Q==" saltValue="GJi5YwC3jhgxkTuIMXw8/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0</v>
      </c>
      <c r="N6" s="163">
        <f>DatosMedioAmbiente!C52</f>
        <v>0</v>
      </c>
      <c r="O6" s="163">
        <f>DatosMedioAmbiente!C54</f>
        <v>0</v>
      </c>
      <c r="P6" s="163">
        <f>DatosMedioAmbiente!C56</f>
        <v>1</v>
      </c>
      <c r="Q6" s="163">
        <f>DatosMedioAmbiente!C58</f>
        <v>0</v>
      </c>
      <c r="R6" s="163">
        <f>DatosMedioAmbiente!C60</f>
        <v>2</v>
      </c>
      <c r="U6" s="163">
        <f>DatosMedioAmbiente!C51</f>
        <v>0</v>
      </c>
      <c r="V6" s="163">
        <f>DatosMedioAmbiente!C53</f>
        <v>0</v>
      </c>
      <c r="W6" s="163">
        <f>DatosMedioAmbiente!C55</f>
        <v>0</v>
      </c>
      <c r="X6" s="163">
        <f>DatosMedioAmbiente!C57</f>
        <v>3</v>
      </c>
      <c r="Y6" s="163">
        <f>DatosMedioAmbiente!C59</f>
        <v>1</v>
      </c>
      <c r="Z6" s="163">
        <f>DatosMedioAmbiente!C61</f>
        <v>2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qh0OSxhkIJ+SofEfxL4NhjjYQIPnmfFiqq5rnRFvi4tpgftZC37bw7x9BmWggk1TCgiSZqeYnSHQjWoneAfGkQ==" saltValue="QalEKK7PbmzIcd0aptBmP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2123</v>
      </c>
      <c r="D8" s="13">
        <v>2172</v>
      </c>
      <c r="E8" s="14">
        <v>-2.2559852670349899E-2</v>
      </c>
    </row>
    <row r="9" spans="1:5" x14ac:dyDescent="0.25">
      <c r="A9" s="166"/>
      <c r="B9" s="12" t="s">
        <v>17</v>
      </c>
      <c r="C9" s="13">
        <v>6955</v>
      </c>
      <c r="D9" s="13">
        <v>6627</v>
      </c>
      <c r="E9" s="14">
        <v>4.9494492228761101E-2</v>
      </c>
    </row>
    <row r="10" spans="1:5" x14ac:dyDescent="0.25">
      <c r="A10" s="166"/>
      <c r="B10" s="12" t="s">
        <v>18</v>
      </c>
      <c r="C10" s="13">
        <v>6490</v>
      </c>
      <c r="D10" s="13">
        <v>6194</v>
      </c>
      <c r="E10" s="14">
        <v>4.7788182111720999E-2</v>
      </c>
    </row>
    <row r="11" spans="1:5" x14ac:dyDescent="0.25">
      <c r="A11" s="166"/>
      <c r="B11" s="12" t="s">
        <v>19</v>
      </c>
      <c r="C11" s="13">
        <v>109</v>
      </c>
      <c r="D11" s="13">
        <v>124</v>
      </c>
      <c r="E11" s="14">
        <v>-0.120967741935484</v>
      </c>
    </row>
    <row r="12" spans="1:5" x14ac:dyDescent="0.25">
      <c r="A12" s="167"/>
      <c r="B12" s="12" t="s">
        <v>20</v>
      </c>
      <c r="C12" s="13">
        <v>2047</v>
      </c>
      <c r="D12" s="13">
        <v>2235</v>
      </c>
      <c r="E12" s="14">
        <v>-8.41163310961969E-2</v>
      </c>
    </row>
    <row r="13" spans="1:5" x14ac:dyDescent="0.25">
      <c r="A13" s="165" t="s">
        <v>21</v>
      </c>
      <c r="B13" s="12" t="s">
        <v>22</v>
      </c>
      <c r="C13" s="13">
        <v>2586</v>
      </c>
      <c r="D13" s="13">
        <v>2458</v>
      </c>
      <c r="E13" s="14">
        <v>5.2074857607811199E-2</v>
      </c>
    </row>
    <row r="14" spans="1:5" x14ac:dyDescent="0.25">
      <c r="A14" s="166"/>
      <c r="B14" s="12" t="s">
        <v>23</v>
      </c>
      <c r="C14" s="13">
        <v>793</v>
      </c>
      <c r="D14" s="13">
        <v>704</v>
      </c>
      <c r="E14" s="14">
        <v>0.126420454545455</v>
      </c>
    </row>
    <row r="15" spans="1:5" x14ac:dyDescent="0.25">
      <c r="A15" s="167"/>
      <c r="B15" s="12" t="s">
        <v>24</v>
      </c>
      <c r="C15" s="13">
        <v>2627</v>
      </c>
      <c r="D15" s="13">
        <v>2521</v>
      </c>
      <c r="E15" s="14">
        <v>4.2046806822689402E-2</v>
      </c>
    </row>
    <row r="16" spans="1:5" x14ac:dyDescent="0.25">
      <c r="A16" s="165" t="s">
        <v>25</v>
      </c>
      <c r="B16" s="12" t="s">
        <v>26</v>
      </c>
      <c r="C16" s="13">
        <v>476</v>
      </c>
      <c r="D16" s="13">
        <v>360</v>
      </c>
      <c r="E16" s="14">
        <v>0.32222222222222202</v>
      </c>
    </row>
    <row r="17" spans="1:5" x14ac:dyDescent="0.25">
      <c r="A17" s="166"/>
      <c r="B17" s="12" t="s">
        <v>27</v>
      </c>
      <c r="C17" s="13">
        <v>390</v>
      </c>
      <c r="D17" s="13">
        <v>468</v>
      </c>
      <c r="E17" s="14">
        <v>-0.16666666666666699</v>
      </c>
    </row>
    <row r="18" spans="1:5" x14ac:dyDescent="0.25">
      <c r="A18" s="166"/>
      <c r="B18" s="12" t="s">
        <v>28</v>
      </c>
      <c r="C18" s="13">
        <v>5</v>
      </c>
      <c r="D18" s="13">
        <v>5</v>
      </c>
      <c r="E18" s="14">
        <v>0</v>
      </c>
    </row>
    <row r="19" spans="1:5" x14ac:dyDescent="0.25">
      <c r="A19" s="166"/>
      <c r="B19" s="12" t="s">
        <v>29</v>
      </c>
      <c r="C19" s="13">
        <v>0</v>
      </c>
      <c r="D19" s="13">
        <v>0</v>
      </c>
      <c r="E19" s="14">
        <v>0</v>
      </c>
    </row>
    <row r="20" spans="1:5" x14ac:dyDescent="0.25">
      <c r="A20" s="167"/>
      <c r="B20" s="15" t="s">
        <v>30</v>
      </c>
      <c r="C20" s="16">
        <v>80</v>
      </c>
      <c r="D20" s="16">
        <v>61</v>
      </c>
      <c r="E20" s="17">
        <v>0.31147540983606598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401</v>
      </c>
      <c r="D23" s="13">
        <v>274</v>
      </c>
      <c r="E23" s="14">
        <v>0.46350364963503599</v>
      </c>
    </row>
    <row r="24" spans="1:5" x14ac:dyDescent="0.25">
      <c r="A24" s="11" t="s">
        <v>33</v>
      </c>
      <c r="B24" s="19"/>
      <c r="C24" s="16">
        <v>0</v>
      </c>
      <c r="D24" s="16">
        <v>0</v>
      </c>
      <c r="E24" s="17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396</v>
      </c>
      <c r="D27" s="13">
        <v>382</v>
      </c>
      <c r="E27" s="14">
        <v>3.6649214659685903E-2</v>
      </c>
    </row>
    <row r="28" spans="1:5" x14ac:dyDescent="0.25">
      <c r="A28" s="165" t="s">
        <v>36</v>
      </c>
      <c r="B28" s="12" t="s">
        <v>37</v>
      </c>
      <c r="C28" s="13">
        <v>35</v>
      </c>
      <c r="D28" s="13">
        <v>31</v>
      </c>
      <c r="E28" s="14">
        <v>0.12903225806451599</v>
      </c>
    </row>
    <row r="29" spans="1:5" x14ac:dyDescent="0.25">
      <c r="A29" s="166"/>
      <c r="B29" s="12" t="s">
        <v>38</v>
      </c>
      <c r="C29" s="13">
        <v>2</v>
      </c>
      <c r="D29" s="13">
        <v>5</v>
      </c>
      <c r="E29" s="14">
        <v>-0.6</v>
      </c>
    </row>
    <row r="30" spans="1:5" x14ac:dyDescent="0.25">
      <c r="A30" s="166"/>
      <c r="B30" s="12" t="s">
        <v>39</v>
      </c>
      <c r="C30" s="13">
        <v>1</v>
      </c>
      <c r="D30" s="13">
        <v>0</v>
      </c>
      <c r="E30" s="14">
        <v>0</v>
      </c>
    </row>
    <row r="31" spans="1:5" x14ac:dyDescent="0.25">
      <c r="A31" s="166"/>
      <c r="B31" s="12" t="s">
        <v>40</v>
      </c>
      <c r="C31" s="13">
        <v>11</v>
      </c>
      <c r="D31" s="13">
        <v>12</v>
      </c>
      <c r="E31" s="14">
        <v>-8.3333333333333301E-2</v>
      </c>
    </row>
    <row r="32" spans="1:5" x14ac:dyDescent="0.25">
      <c r="A32" s="167"/>
      <c r="B32" s="15" t="s">
        <v>41</v>
      </c>
      <c r="C32" s="16">
        <v>319</v>
      </c>
      <c r="D32" s="16">
        <v>310</v>
      </c>
      <c r="E32" s="17">
        <v>2.9032258064516099E-2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907</v>
      </c>
      <c r="D35" s="13">
        <v>959</v>
      </c>
      <c r="E35" s="14">
        <v>-5.42231491136601E-2</v>
      </c>
    </row>
    <row r="36" spans="1:5" x14ac:dyDescent="0.25">
      <c r="A36" s="11" t="s">
        <v>44</v>
      </c>
      <c r="B36" s="19"/>
      <c r="C36" s="16">
        <v>588</v>
      </c>
      <c r="D36" s="16">
        <v>547</v>
      </c>
      <c r="E36" s="17">
        <v>7.4954296160877495E-2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255</v>
      </c>
      <c r="D39" s="13">
        <v>174</v>
      </c>
      <c r="E39" s="14">
        <v>0.46551724137931</v>
      </c>
    </row>
    <row r="40" spans="1:5" x14ac:dyDescent="0.25">
      <c r="A40" s="166"/>
      <c r="B40" s="12" t="s">
        <v>47</v>
      </c>
      <c r="C40" s="13">
        <v>10</v>
      </c>
      <c r="D40" s="13">
        <v>18</v>
      </c>
      <c r="E40" s="14">
        <v>-0.44444444444444398</v>
      </c>
    </row>
    <row r="41" spans="1:5" x14ac:dyDescent="0.25">
      <c r="A41" s="166"/>
      <c r="B41" s="12" t="s">
        <v>48</v>
      </c>
      <c r="C41" s="13">
        <v>390</v>
      </c>
      <c r="D41" s="13">
        <v>468</v>
      </c>
      <c r="E41" s="14">
        <v>-0.16666666666666699</v>
      </c>
    </row>
    <row r="42" spans="1:5" x14ac:dyDescent="0.25">
      <c r="A42" s="167"/>
      <c r="B42" s="12" t="s">
        <v>20</v>
      </c>
      <c r="C42" s="13">
        <v>162</v>
      </c>
      <c r="D42" s="13">
        <v>182</v>
      </c>
      <c r="E42" s="14">
        <v>-0.10989010989011</v>
      </c>
    </row>
    <row r="43" spans="1:5" x14ac:dyDescent="0.25">
      <c r="A43" s="165" t="s">
        <v>49</v>
      </c>
      <c r="B43" s="12" t="s">
        <v>50</v>
      </c>
      <c r="C43" s="13">
        <v>320</v>
      </c>
      <c r="D43" s="13">
        <v>425</v>
      </c>
      <c r="E43" s="14">
        <v>-0.247058823529412</v>
      </c>
    </row>
    <row r="44" spans="1:5" x14ac:dyDescent="0.25">
      <c r="A44" s="166"/>
      <c r="B44" s="12" t="s">
        <v>51</v>
      </c>
      <c r="C44" s="13">
        <v>17</v>
      </c>
      <c r="D44" s="13">
        <v>18</v>
      </c>
      <c r="E44" s="14">
        <v>-5.5555555555555601E-2</v>
      </c>
    </row>
    <row r="45" spans="1:5" x14ac:dyDescent="0.25">
      <c r="A45" s="166"/>
      <c r="B45" s="12" t="s">
        <v>52</v>
      </c>
      <c r="C45" s="13">
        <v>26</v>
      </c>
      <c r="D45" s="13">
        <v>45</v>
      </c>
      <c r="E45" s="14">
        <v>-0.422222222222222</v>
      </c>
    </row>
    <row r="46" spans="1:5" x14ac:dyDescent="0.25">
      <c r="A46" s="167"/>
      <c r="B46" s="15" t="s">
        <v>53</v>
      </c>
      <c r="C46" s="16">
        <v>6</v>
      </c>
      <c r="D46" s="16">
        <v>8</v>
      </c>
      <c r="E46" s="17">
        <v>-0.25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6</v>
      </c>
      <c r="D49" s="13">
        <v>6</v>
      </c>
      <c r="E49" s="14">
        <v>0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4</v>
      </c>
      <c r="D51" s="13">
        <v>7</v>
      </c>
      <c r="E51" s="14">
        <v>-0.42857142857142899</v>
      </c>
    </row>
    <row r="52" spans="1:5" x14ac:dyDescent="0.25">
      <c r="A52" s="166"/>
      <c r="B52" s="12" t="s">
        <v>20</v>
      </c>
      <c r="C52" s="13">
        <v>4</v>
      </c>
      <c r="D52" s="13">
        <v>7</v>
      </c>
      <c r="E52" s="14">
        <v>-0.42857142857142899</v>
      </c>
    </row>
    <row r="53" spans="1:5" x14ac:dyDescent="0.25">
      <c r="A53" s="166"/>
      <c r="B53" s="12" t="s">
        <v>56</v>
      </c>
      <c r="C53" s="13">
        <v>5</v>
      </c>
      <c r="D53" s="13">
        <v>3</v>
      </c>
      <c r="E53" s="14">
        <v>0.66666666666666696</v>
      </c>
    </row>
    <row r="54" spans="1:5" x14ac:dyDescent="0.25">
      <c r="A54" s="167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5" t="s">
        <v>58</v>
      </c>
      <c r="B55" s="12" t="s">
        <v>59</v>
      </c>
      <c r="C55" s="13">
        <v>4</v>
      </c>
      <c r="D55" s="13">
        <v>5</v>
      </c>
      <c r="E55" s="14">
        <v>-0.2</v>
      </c>
    </row>
    <row r="56" spans="1:5" x14ac:dyDescent="0.25">
      <c r="A56" s="166"/>
      <c r="B56" s="12" t="s">
        <v>52</v>
      </c>
      <c r="C56" s="13">
        <v>1</v>
      </c>
      <c r="D56" s="13">
        <v>1</v>
      </c>
      <c r="E56" s="14">
        <v>0</v>
      </c>
    </row>
    <row r="57" spans="1:5" x14ac:dyDescent="0.25">
      <c r="A57" s="167"/>
      <c r="B57" s="15" t="s">
        <v>60</v>
      </c>
      <c r="C57" s="16">
        <v>0</v>
      </c>
      <c r="D57" s="16">
        <v>1</v>
      </c>
      <c r="E57" s="17">
        <v>-1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2</v>
      </c>
      <c r="D60" s="13">
        <v>1</v>
      </c>
      <c r="E60" s="14">
        <v>1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0</v>
      </c>
      <c r="D64" s="13">
        <v>0</v>
      </c>
      <c r="E64" s="14">
        <v>0</v>
      </c>
    </row>
    <row r="65" spans="1:5" x14ac:dyDescent="0.25">
      <c r="A65" s="169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69"/>
      <c r="B66" s="12" t="s">
        <v>59</v>
      </c>
      <c r="C66" s="13">
        <v>0</v>
      </c>
      <c r="D66" s="13">
        <v>0</v>
      </c>
      <c r="E66" s="14">
        <v>0</v>
      </c>
    </row>
    <row r="67" spans="1:5" x14ac:dyDescent="0.25">
      <c r="A67" s="169"/>
      <c r="B67" s="12" t="s">
        <v>64</v>
      </c>
      <c r="C67" s="13">
        <v>0</v>
      </c>
      <c r="D67" s="13">
        <v>0</v>
      </c>
      <c r="E67" s="14">
        <v>0</v>
      </c>
    </row>
    <row r="68" spans="1:5" x14ac:dyDescent="0.25">
      <c r="A68" s="170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588</v>
      </c>
      <c r="D71" s="13">
        <v>547</v>
      </c>
      <c r="E71" s="14">
        <v>7.4954296160877495E-2</v>
      </c>
    </row>
    <row r="72" spans="1:5" x14ac:dyDescent="0.25">
      <c r="A72" s="167"/>
      <c r="B72" s="12" t="s">
        <v>69</v>
      </c>
      <c r="C72" s="13">
        <v>205</v>
      </c>
      <c r="D72" s="13">
        <v>182</v>
      </c>
      <c r="E72" s="14">
        <v>0.12637362637362601</v>
      </c>
    </row>
    <row r="73" spans="1:5" x14ac:dyDescent="0.25">
      <c r="A73" s="165" t="s">
        <v>70</v>
      </c>
      <c r="B73" s="12" t="s">
        <v>68</v>
      </c>
      <c r="C73" s="13">
        <v>343</v>
      </c>
      <c r="D73" s="13">
        <v>351</v>
      </c>
      <c r="E73" s="14">
        <v>-2.27920227920228E-2</v>
      </c>
    </row>
    <row r="74" spans="1:5" x14ac:dyDescent="0.25">
      <c r="A74" s="167"/>
      <c r="B74" s="12" t="s">
        <v>69</v>
      </c>
      <c r="C74" s="13">
        <v>80</v>
      </c>
      <c r="D74" s="13">
        <v>105</v>
      </c>
      <c r="E74" s="14">
        <v>-0.238095238095238</v>
      </c>
    </row>
    <row r="75" spans="1:5" x14ac:dyDescent="0.25">
      <c r="A75" s="165" t="s">
        <v>71</v>
      </c>
      <c r="B75" s="12" t="s">
        <v>68</v>
      </c>
      <c r="C75" s="13">
        <v>26</v>
      </c>
      <c r="D75" s="13">
        <v>21</v>
      </c>
      <c r="E75" s="14">
        <v>0.238095238095238</v>
      </c>
    </row>
    <row r="76" spans="1:5" x14ac:dyDescent="0.25">
      <c r="A76" s="167"/>
      <c r="B76" s="12" t="s">
        <v>69</v>
      </c>
      <c r="C76" s="13">
        <v>11</v>
      </c>
      <c r="D76" s="13">
        <v>4</v>
      </c>
      <c r="E76" s="14">
        <v>1.75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275</v>
      </c>
      <c r="D81" s="13">
        <v>277</v>
      </c>
      <c r="E81" s="14">
        <v>-7.22021660649819E-3</v>
      </c>
    </row>
    <row r="82" spans="1:5" x14ac:dyDescent="0.25">
      <c r="A82" s="11" t="s">
        <v>74</v>
      </c>
      <c r="B82" s="19"/>
      <c r="C82" s="16">
        <v>0</v>
      </c>
      <c r="D82" s="16">
        <v>2</v>
      </c>
      <c r="E82" s="17">
        <v>-1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291</v>
      </c>
      <c r="D85" s="13">
        <v>265</v>
      </c>
      <c r="E85" s="14">
        <v>9.8113207547169803E-2</v>
      </c>
    </row>
    <row r="86" spans="1:5" x14ac:dyDescent="0.25">
      <c r="A86" s="11" t="s">
        <v>77</v>
      </c>
      <c r="B86" s="18"/>
      <c r="C86" s="13">
        <v>237</v>
      </c>
      <c r="D86" s="13">
        <v>224</v>
      </c>
      <c r="E86" s="14">
        <v>5.8035714285714302E-2</v>
      </c>
    </row>
    <row r="87" spans="1:5" x14ac:dyDescent="0.25">
      <c r="A87" s="11" t="s">
        <v>74</v>
      </c>
      <c r="B87" s="19"/>
      <c r="C87" s="16">
        <v>6</v>
      </c>
      <c r="D87" s="16">
        <v>2</v>
      </c>
      <c r="E87" s="17">
        <v>2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208</v>
      </c>
      <c r="D90" s="13">
        <v>214</v>
      </c>
      <c r="E90" s="14">
        <v>-2.80373831775701E-2</v>
      </c>
    </row>
    <row r="91" spans="1:5" x14ac:dyDescent="0.25">
      <c r="A91" s="166"/>
      <c r="B91" s="12" t="s">
        <v>80</v>
      </c>
      <c r="C91" s="13">
        <v>70</v>
      </c>
      <c r="D91" s="13">
        <v>48</v>
      </c>
      <c r="E91" s="14">
        <v>0.45833333333333298</v>
      </c>
    </row>
    <row r="92" spans="1:5" x14ac:dyDescent="0.25">
      <c r="A92" s="167"/>
      <c r="B92" s="12" t="s">
        <v>81</v>
      </c>
      <c r="C92" s="13">
        <v>5</v>
      </c>
      <c r="D92" s="13">
        <v>10</v>
      </c>
      <c r="E92" s="14">
        <v>-0.5</v>
      </c>
    </row>
    <row r="93" spans="1:5" x14ac:dyDescent="0.25">
      <c r="A93" s="165" t="s">
        <v>77</v>
      </c>
      <c r="B93" s="12" t="s">
        <v>82</v>
      </c>
      <c r="C93" s="13">
        <v>6</v>
      </c>
      <c r="D93" s="13">
        <v>9</v>
      </c>
      <c r="E93" s="14">
        <v>-0.33333333333333298</v>
      </c>
    </row>
    <row r="94" spans="1:5" x14ac:dyDescent="0.25">
      <c r="A94" s="167"/>
      <c r="B94" s="12" t="s">
        <v>81</v>
      </c>
      <c r="C94" s="13">
        <v>58</v>
      </c>
      <c r="D94" s="13">
        <v>75</v>
      </c>
      <c r="E94" s="14">
        <v>-0.22666666666666699</v>
      </c>
    </row>
    <row r="95" spans="1:5" x14ac:dyDescent="0.25">
      <c r="A95" s="11" t="s">
        <v>74</v>
      </c>
      <c r="B95" s="19"/>
      <c r="C95" s="16">
        <v>0</v>
      </c>
      <c r="D95" s="16">
        <v>0</v>
      </c>
      <c r="E95" s="17">
        <v>0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2</v>
      </c>
      <c r="D98" s="13">
        <v>0</v>
      </c>
      <c r="E98" s="14">
        <v>0</v>
      </c>
    </row>
    <row r="99" spans="1:5" x14ac:dyDescent="0.25">
      <c r="A99" s="166"/>
      <c r="B99" s="12" t="s">
        <v>80</v>
      </c>
      <c r="C99" s="13">
        <v>1</v>
      </c>
      <c r="D99" s="13">
        <v>1</v>
      </c>
      <c r="E99" s="14">
        <v>0</v>
      </c>
    </row>
    <row r="100" spans="1:5" x14ac:dyDescent="0.25">
      <c r="A100" s="167"/>
      <c r="B100" s="12" t="s">
        <v>81</v>
      </c>
      <c r="C100" s="13">
        <v>20</v>
      </c>
      <c r="D100" s="13">
        <v>15</v>
      </c>
      <c r="E100" s="14">
        <v>0.33333333333333298</v>
      </c>
    </row>
    <row r="101" spans="1:5" x14ac:dyDescent="0.25">
      <c r="A101" s="165" t="s">
        <v>77</v>
      </c>
      <c r="B101" s="12" t="s">
        <v>82</v>
      </c>
      <c r="C101" s="13">
        <v>1</v>
      </c>
      <c r="D101" s="13">
        <v>0</v>
      </c>
      <c r="E101" s="14">
        <v>0</v>
      </c>
    </row>
    <row r="102" spans="1:5" x14ac:dyDescent="0.25">
      <c r="A102" s="167"/>
      <c r="B102" s="12" t="s">
        <v>81</v>
      </c>
      <c r="C102" s="13">
        <v>2</v>
      </c>
      <c r="D102" s="13">
        <v>1</v>
      </c>
      <c r="E102" s="14">
        <v>1</v>
      </c>
    </row>
    <row r="103" spans="1:5" x14ac:dyDescent="0.25">
      <c r="A103" s="11" t="s">
        <v>74</v>
      </c>
      <c r="B103" s="19"/>
      <c r="C103" s="16">
        <v>1</v>
      </c>
      <c r="D103" s="16">
        <v>2</v>
      </c>
      <c r="E103" s="17">
        <v>-0.5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22</v>
      </c>
      <c r="D108" s="13">
        <v>64</v>
      </c>
      <c r="E108" s="14">
        <v>-0.65625</v>
      </c>
    </row>
    <row r="109" spans="1:5" x14ac:dyDescent="0.25">
      <c r="A109" s="167"/>
      <c r="B109" s="12" t="s">
        <v>87</v>
      </c>
      <c r="C109" s="13">
        <v>139</v>
      </c>
      <c r="D109" s="13">
        <v>121</v>
      </c>
      <c r="E109" s="14">
        <v>0.14876033057851201</v>
      </c>
    </row>
    <row r="110" spans="1:5" x14ac:dyDescent="0.25">
      <c r="A110" s="165" t="s">
        <v>89</v>
      </c>
      <c r="B110" s="12" t="s">
        <v>86</v>
      </c>
      <c r="C110" s="13">
        <v>665</v>
      </c>
      <c r="D110" s="13">
        <v>738</v>
      </c>
      <c r="E110" s="14">
        <v>-9.8915989159891596E-2</v>
      </c>
    </row>
    <row r="111" spans="1:5" x14ac:dyDescent="0.25">
      <c r="A111" s="167"/>
      <c r="B111" s="12" t="s">
        <v>87</v>
      </c>
      <c r="C111" s="13">
        <v>1109</v>
      </c>
      <c r="D111" s="13">
        <v>1092</v>
      </c>
      <c r="E111" s="14">
        <v>1.5567765567765599E-2</v>
      </c>
    </row>
    <row r="112" spans="1:5" x14ac:dyDescent="0.25">
      <c r="A112" s="165" t="s">
        <v>90</v>
      </c>
      <c r="B112" s="12" t="s">
        <v>86</v>
      </c>
      <c r="C112" s="13">
        <v>275</v>
      </c>
      <c r="D112" s="13">
        <v>299</v>
      </c>
      <c r="E112" s="14">
        <v>-8.0267558528428096E-2</v>
      </c>
    </row>
    <row r="113" spans="1:5" x14ac:dyDescent="0.25">
      <c r="A113" s="167"/>
      <c r="B113" s="15" t="s">
        <v>87</v>
      </c>
      <c r="C113" s="16">
        <v>556</v>
      </c>
      <c r="D113" s="16">
        <v>94</v>
      </c>
      <c r="E113" s="17">
        <v>4.9148936170212796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32</v>
      </c>
      <c r="D116" s="13">
        <v>29</v>
      </c>
      <c r="E116" s="14">
        <v>0.10344827586206901</v>
      </c>
    </row>
    <row r="117" spans="1:5" x14ac:dyDescent="0.25">
      <c r="A117" s="167"/>
      <c r="B117" s="12" t="s">
        <v>94</v>
      </c>
      <c r="C117" s="13">
        <v>0</v>
      </c>
      <c r="D117" s="13">
        <v>0</v>
      </c>
      <c r="E117" s="14">
        <v>0</v>
      </c>
    </row>
    <row r="118" spans="1:5" x14ac:dyDescent="0.25">
      <c r="A118" s="165" t="s">
        <v>95</v>
      </c>
      <c r="B118" s="12" t="s">
        <v>93</v>
      </c>
      <c r="C118" s="13">
        <v>1</v>
      </c>
      <c r="D118" s="13">
        <v>0</v>
      </c>
      <c r="E118" s="14">
        <v>0</v>
      </c>
    </row>
    <row r="119" spans="1:5" x14ac:dyDescent="0.25">
      <c r="A119" s="167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1</v>
      </c>
      <c r="D120" s="13">
        <v>1</v>
      </c>
      <c r="E120" s="14">
        <v>0</v>
      </c>
    </row>
    <row r="121" spans="1:5" x14ac:dyDescent="0.25">
      <c r="A121" s="167"/>
      <c r="B121" s="15" t="s">
        <v>97</v>
      </c>
      <c r="C121" s="16">
        <v>0</v>
      </c>
      <c r="D121" s="16">
        <v>1</v>
      </c>
      <c r="E121" s="17">
        <v>-1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48</v>
      </c>
      <c r="D124" s="13">
        <v>49</v>
      </c>
      <c r="E124" s="14">
        <v>-2.04081632653061E-2</v>
      </c>
    </row>
    <row r="125" spans="1:5" x14ac:dyDescent="0.25">
      <c r="A125" s="165" t="s">
        <v>100</v>
      </c>
      <c r="B125" s="12" t="s">
        <v>101</v>
      </c>
      <c r="C125" s="13">
        <v>0</v>
      </c>
      <c r="D125" s="13">
        <v>0</v>
      </c>
      <c r="E125" s="14">
        <v>0</v>
      </c>
    </row>
    <row r="126" spans="1:5" x14ac:dyDescent="0.25">
      <c r="A126" s="166"/>
      <c r="B126" s="12" t="s">
        <v>102</v>
      </c>
      <c r="C126" s="13">
        <v>14</v>
      </c>
      <c r="D126" s="13">
        <v>25</v>
      </c>
      <c r="E126" s="14">
        <v>-0.44</v>
      </c>
    </row>
    <row r="127" spans="1:5" x14ac:dyDescent="0.25">
      <c r="A127" s="166"/>
      <c r="B127" s="12" t="s">
        <v>103</v>
      </c>
      <c r="C127" s="13">
        <v>10</v>
      </c>
      <c r="D127" s="13">
        <v>6</v>
      </c>
      <c r="E127" s="14">
        <v>0.66666666666666696</v>
      </c>
    </row>
    <row r="128" spans="1:5" x14ac:dyDescent="0.25">
      <c r="A128" s="166"/>
      <c r="B128" s="12" t="s">
        <v>104</v>
      </c>
      <c r="C128" s="13">
        <v>0</v>
      </c>
      <c r="D128" s="13">
        <v>2</v>
      </c>
      <c r="E128" s="14">
        <v>-1</v>
      </c>
    </row>
    <row r="129" spans="1:5" x14ac:dyDescent="0.25">
      <c r="A129" s="166"/>
      <c r="B129" s="12" t="s">
        <v>105</v>
      </c>
      <c r="C129" s="13">
        <v>21</v>
      </c>
      <c r="D129" s="13">
        <v>18</v>
      </c>
      <c r="E129" s="14">
        <v>0.16666666666666699</v>
      </c>
    </row>
    <row r="130" spans="1:5" x14ac:dyDescent="0.25">
      <c r="A130" s="167"/>
      <c r="B130" s="12" t="s">
        <v>106</v>
      </c>
      <c r="C130" s="13">
        <v>3</v>
      </c>
      <c r="D130" s="13">
        <v>0</v>
      </c>
      <c r="E130" s="14">
        <v>0</v>
      </c>
    </row>
    <row r="131" spans="1:5" x14ac:dyDescent="0.25">
      <c r="A131" s="165" t="s">
        <v>107</v>
      </c>
      <c r="B131" s="12" t="s">
        <v>108</v>
      </c>
      <c r="C131" s="13">
        <v>15</v>
      </c>
      <c r="D131" s="13">
        <v>16</v>
      </c>
      <c r="E131" s="14">
        <v>-6.25E-2</v>
      </c>
    </row>
    <row r="132" spans="1:5" x14ac:dyDescent="0.25">
      <c r="A132" s="167"/>
      <c r="B132" s="12" t="s">
        <v>109</v>
      </c>
      <c r="C132" s="13">
        <v>38</v>
      </c>
      <c r="D132" s="13">
        <v>30</v>
      </c>
      <c r="E132" s="14">
        <v>0.266666666666667</v>
      </c>
    </row>
    <row r="133" spans="1:5" x14ac:dyDescent="0.25">
      <c r="A133" s="165" t="s">
        <v>110</v>
      </c>
      <c r="B133" s="12" t="s">
        <v>16</v>
      </c>
      <c r="C133" s="13">
        <v>8</v>
      </c>
      <c r="D133" s="13">
        <v>3</v>
      </c>
      <c r="E133" s="14">
        <v>1.6666666666666701</v>
      </c>
    </row>
    <row r="134" spans="1:5" x14ac:dyDescent="0.25">
      <c r="A134" s="167"/>
      <c r="B134" s="12" t="s">
        <v>20</v>
      </c>
      <c r="C134" s="13">
        <v>3</v>
      </c>
      <c r="D134" s="13">
        <v>3</v>
      </c>
      <c r="E134" s="14">
        <v>0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259</v>
      </c>
      <c r="D138" s="13">
        <v>260</v>
      </c>
      <c r="E138" s="14">
        <v>-3.8461538461538498E-3</v>
      </c>
    </row>
    <row r="139" spans="1:5" x14ac:dyDescent="0.25">
      <c r="A139" s="166"/>
      <c r="B139" s="12" t="s">
        <v>115</v>
      </c>
      <c r="C139" s="13">
        <v>99</v>
      </c>
      <c r="D139" s="13">
        <v>127</v>
      </c>
      <c r="E139" s="14">
        <v>-0.220472440944882</v>
      </c>
    </row>
    <row r="140" spans="1:5" x14ac:dyDescent="0.25">
      <c r="A140" s="166"/>
      <c r="B140" s="12" t="s">
        <v>116</v>
      </c>
      <c r="C140" s="13">
        <v>277</v>
      </c>
      <c r="D140" s="13">
        <v>286</v>
      </c>
      <c r="E140" s="14">
        <v>-3.1468531468531499E-2</v>
      </c>
    </row>
    <row r="141" spans="1:5" x14ac:dyDescent="0.25">
      <c r="A141" s="166"/>
      <c r="B141" s="12" t="s">
        <v>117</v>
      </c>
      <c r="C141" s="13">
        <v>63</v>
      </c>
      <c r="D141" s="13">
        <v>61</v>
      </c>
      <c r="E141" s="14">
        <v>3.2786885245901599E-2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8</v>
      </c>
      <c r="D143" s="13">
        <v>10</v>
      </c>
      <c r="E143" s="14">
        <v>-0.2</v>
      </c>
    </row>
    <row r="144" spans="1:5" x14ac:dyDescent="0.25">
      <c r="A144" s="166"/>
      <c r="B144" s="12" t="s">
        <v>120</v>
      </c>
      <c r="C144" s="13">
        <v>146</v>
      </c>
      <c r="D144" s="13">
        <v>218</v>
      </c>
      <c r="E144" s="14">
        <v>-0.33027522935779802</v>
      </c>
    </row>
    <row r="145" spans="1:5" x14ac:dyDescent="0.25">
      <c r="A145" s="166"/>
      <c r="B145" s="12" t="s">
        <v>121</v>
      </c>
      <c r="C145" s="13">
        <v>1</v>
      </c>
      <c r="D145" s="13">
        <v>2</v>
      </c>
      <c r="E145" s="14">
        <v>-0.5</v>
      </c>
    </row>
    <row r="146" spans="1:5" x14ac:dyDescent="0.25">
      <c r="A146" s="166"/>
      <c r="B146" s="12" t="s">
        <v>122</v>
      </c>
      <c r="C146" s="13">
        <v>136</v>
      </c>
      <c r="D146" s="13">
        <v>137</v>
      </c>
      <c r="E146" s="14">
        <v>-7.2992700729926996E-3</v>
      </c>
    </row>
    <row r="147" spans="1:5" x14ac:dyDescent="0.25">
      <c r="A147" s="166"/>
      <c r="B147" s="12" t="s">
        <v>123</v>
      </c>
      <c r="C147" s="13">
        <v>319</v>
      </c>
      <c r="D147" s="13">
        <v>341</v>
      </c>
      <c r="E147" s="14">
        <v>-6.4516129032258104E-2</v>
      </c>
    </row>
    <row r="148" spans="1:5" x14ac:dyDescent="0.25">
      <c r="A148" s="166"/>
      <c r="B148" s="12" t="s">
        <v>124</v>
      </c>
      <c r="C148" s="13">
        <v>107</v>
      </c>
      <c r="D148" s="13">
        <v>93</v>
      </c>
      <c r="E148" s="14">
        <v>0.15053763440860199</v>
      </c>
    </row>
    <row r="149" spans="1:5" x14ac:dyDescent="0.25">
      <c r="A149" s="166"/>
      <c r="B149" s="12" t="s">
        <v>125</v>
      </c>
      <c r="C149" s="13">
        <v>492</v>
      </c>
      <c r="D149" s="13">
        <v>443</v>
      </c>
      <c r="E149" s="14">
        <v>0.11060948081264101</v>
      </c>
    </row>
    <row r="150" spans="1:5" x14ac:dyDescent="0.25">
      <c r="A150" s="166"/>
      <c r="B150" s="12" t="s">
        <v>126</v>
      </c>
      <c r="C150" s="13">
        <v>1</v>
      </c>
      <c r="D150" s="13">
        <v>1</v>
      </c>
      <c r="E150" s="14">
        <v>0</v>
      </c>
    </row>
    <row r="151" spans="1:5" x14ac:dyDescent="0.25">
      <c r="A151" s="166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6"/>
      <c r="B152" s="12" t="s">
        <v>128</v>
      </c>
      <c r="C152" s="13">
        <v>6</v>
      </c>
      <c r="D152" s="13">
        <v>7</v>
      </c>
      <c r="E152" s="14">
        <v>-0.14285714285714299</v>
      </c>
    </row>
    <row r="153" spans="1:5" x14ac:dyDescent="0.25">
      <c r="A153" s="166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0</v>
      </c>
      <c r="D154" s="13">
        <v>0</v>
      </c>
      <c r="E154" s="14">
        <v>0</v>
      </c>
    </row>
    <row r="155" spans="1:5" x14ac:dyDescent="0.25">
      <c r="A155" s="165" t="s">
        <v>131</v>
      </c>
      <c r="B155" s="12" t="s">
        <v>114</v>
      </c>
      <c r="C155" s="13">
        <v>455</v>
      </c>
      <c r="D155" s="13">
        <v>414</v>
      </c>
      <c r="E155" s="14">
        <v>9.9033816425120796E-2</v>
      </c>
    </row>
    <row r="156" spans="1:5" x14ac:dyDescent="0.25">
      <c r="A156" s="166"/>
      <c r="B156" s="12" t="s">
        <v>115</v>
      </c>
      <c r="C156" s="13">
        <v>168</v>
      </c>
      <c r="D156" s="13">
        <v>175</v>
      </c>
      <c r="E156" s="14">
        <v>-0.04</v>
      </c>
    </row>
    <row r="157" spans="1:5" x14ac:dyDescent="0.25">
      <c r="A157" s="166"/>
      <c r="B157" s="12" t="s">
        <v>116</v>
      </c>
      <c r="C157" s="13">
        <v>431</v>
      </c>
      <c r="D157" s="13">
        <v>341</v>
      </c>
      <c r="E157" s="14">
        <v>0.26392961876832799</v>
      </c>
    </row>
    <row r="158" spans="1:5" x14ac:dyDescent="0.25">
      <c r="A158" s="166"/>
      <c r="B158" s="12" t="s">
        <v>117</v>
      </c>
      <c r="C158" s="13">
        <v>120</v>
      </c>
      <c r="D158" s="13">
        <v>100</v>
      </c>
      <c r="E158" s="14">
        <v>0.2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12</v>
      </c>
      <c r="D160" s="13">
        <v>19</v>
      </c>
      <c r="E160" s="14">
        <v>-0.36842105263157898</v>
      </c>
    </row>
    <row r="161" spans="1:5" x14ac:dyDescent="0.25">
      <c r="A161" s="166"/>
      <c r="B161" s="12" t="s">
        <v>120</v>
      </c>
      <c r="C161" s="13">
        <v>331</v>
      </c>
      <c r="D161" s="13">
        <v>402</v>
      </c>
      <c r="E161" s="14">
        <v>-0.17661691542288599</v>
      </c>
    </row>
    <row r="162" spans="1:5" x14ac:dyDescent="0.25">
      <c r="A162" s="166"/>
      <c r="B162" s="12" t="s">
        <v>121</v>
      </c>
      <c r="C162" s="13">
        <v>1</v>
      </c>
      <c r="D162" s="13">
        <v>4</v>
      </c>
      <c r="E162" s="14">
        <v>-0.75</v>
      </c>
    </row>
    <row r="163" spans="1:5" x14ac:dyDescent="0.25">
      <c r="A163" s="166"/>
      <c r="B163" s="12" t="s">
        <v>122</v>
      </c>
      <c r="C163" s="13">
        <v>186</v>
      </c>
      <c r="D163" s="13">
        <v>282</v>
      </c>
      <c r="E163" s="14">
        <v>-0.340425531914894</v>
      </c>
    </row>
    <row r="164" spans="1:5" x14ac:dyDescent="0.25">
      <c r="A164" s="166"/>
      <c r="B164" s="12" t="s">
        <v>123</v>
      </c>
      <c r="C164" s="13">
        <v>502</v>
      </c>
      <c r="D164" s="13">
        <v>675</v>
      </c>
      <c r="E164" s="14">
        <v>-0.25629629629629602</v>
      </c>
    </row>
    <row r="165" spans="1:5" x14ac:dyDescent="0.25">
      <c r="A165" s="166"/>
      <c r="B165" s="12" t="s">
        <v>124</v>
      </c>
      <c r="C165" s="13">
        <v>166</v>
      </c>
      <c r="D165" s="13">
        <v>144</v>
      </c>
      <c r="E165" s="14">
        <v>0.15277777777777801</v>
      </c>
    </row>
    <row r="166" spans="1:5" x14ac:dyDescent="0.25">
      <c r="A166" s="166"/>
      <c r="B166" s="12" t="s">
        <v>125</v>
      </c>
      <c r="C166" s="13">
        <v>697</v>
      </c>
      <c r="D166" s="13">
        <v>631</v>
      </c>
      <c r="E166" s="14">
        <v>0.10459587955626</v>
      </c>
    </row>
    <row r="167" spans="1:5" x14ac:dyDescent="0.25">
      <c r="A167" s="166"/>
      <c r="B167" s="12" t="s">
        <v>126</v>
      </c>
      <c r="C167" s="13">
        <v>1</v>
      </c>
      <c r="D167" s="13">
        <v>2</v>
      </c>
      <c r="E167" s="14">
        <v>-0.5</v>
      </c>
    </row>
    <row r="168" spans="1:5" x14ac:dyDescent="0.25">
      <c r="A168" s="166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6"/>
      <c r="B169" s="12" t="s">
        <v>128</v>
      </c>
      <c r="C169" s="13">
        <v>6</v>
      </c>
      <c r="D169" s="13">
        <v>17</v>
      </c>
      <c r="E169" s="14">
        <v>-0.64705882352941202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1</v>
      </c>
      <c r="D171" s="13">
        <v>1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388</v>
      </c>
      <c r="D175" s="13">
        <v>397</v>
      </c>
      <c r="E175" s="14">
        <v>-2.2670025188916899E-2</v>
      </c>
    </row>
    <row r="176" spans="1:5" x14ac:dyDescent="0.25">
      <c r="A176" s="11" t="s">
        <v>135</v>
      </c>
      <c r="B176" s="18"/>
      <c r="C176" s="13">
        <v>78</v>
      </c>
      <c r="D176" s="13">
        <v>102</v>
      </c>
      <c r="E176" s="14">
        <v>-0.23529411764705899</v>
      </c>
    </row>
    <row r="177" spans="1:5" x14ac:dyDescent="0.25">
      <c r="A177" s="11" t="s">
        <v>136</v>
      </c>
      <c r="B177" s="19"/>
      <c r="C177" s="16">
        <v>76</v>
      </c>
      <c r="D177" s="16">
        <v>75</v>
      </c>
      <c r="E177" s="17">
        <v>1.3333333333333299E-2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86</v>
      </c>
      <c r="D180" s="13">
        <v>113</v>
      </c>
      <c r="E180" s="14">
        <v>-0.238938053097345</v>
      </c>
    </row>
    <row r="181" spans="1:5" x14ac:dyDescent="0.25">
      <c r="A181" s="166"/>
      <c r="B181" s="12" t="s">
        <v>16</v>
      </c>
      <c r="C181" s="13">
        <v>6</v>
      </c>
      <c r="D181" s="13">
        <v>2</v>
      </c>
      <c r="E181" s="14">
        <v>2</v>
      </c>
    </row>
    <row r="182" spans="1:5" x14ac:dyDescent="0.25">
      <c r="A182" s="167"/>
      <c r="B182" s="12" t="s">
        <v>20</v>
      </c>
      <c r="C182" s="13">
        <v>0</v>
      </c>
      <c r="D182" s="13">
        <v>5</v>
      </c>
      <c r="E182" s="14">
        <v>-1</v>
      </c>
    </row>
    <row r="183" spans="1:5" x14ac:dyDescent="0.25">
      <c r="A183" s="165" t="s">
        <v>140</v>
      </c>
      <c r="B183" s="12" t="s">
        <v>141</v>
      </c>
      <c r="C183" s="13">
        <v>45</v>
      </c>
      <c r="D183" s="13">
        <v>64</v>
      </c>
      <c r="E183" s="14">
        <v>-0.296875</v>
      </c>
    </row>
    <row r="184" spans="1:5" x14ac:dyDescent="0.25">
      <c r="A184" s="166"/>
      <c r="B184" s="12" t="s">
        <v>142</v>
      </c>
      <c r="C184" s="13">
        <v>48</v>
      </c>
      <c r="D184" s="13">
        <v>51</v>
      </c>
      <c r="E184" s="14">
        <v>-5.8823529411764698E-2</v>
      </c>
    </row>
    <row r="185" spans="1:5" x14ac:dyDescent="0.25">
      <c r="A185" s="167"/>
      <c r="B185" s="12" t="s">
        <v>143</v>
      </c>
      <c r="C185" s="13">
        <v>0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40</v>
      </c>
      <c r="D186" s="16">
        <v>34</v>
      </c>
      <c r="E186" s="17">
        <v>0.17647058823529399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</v>
      </c>
      <c r="D189" s="13">
        <v>19</v>
      </c>
      <c r="E189" s="14">
        <v>-0.78947368421052599</v>
      </c>
    </row>
    <row r="190" spans="1:5" x14ac:dyDescent="0.25">
      <c r="A190" s="165" t="s">
        <v>147</v>
      </c>
      <c r="B190" s="12" t="s">
        <v>148</v>
      </c>
      <c r="C190" s="13">
        <v>0</v>
      </c>
      <c r="D190" s="13">
        <v>0</v>
      </c>
      <c r="E190" s="14">
        <v>0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0</v>
      </c>
      <c r="D192" s="13">
        <v>1</v>
      </c>
      <c r="E192" s="14">
        <v>-1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7</v>
      </c>
      <c r="D194" s="13">
        <v>6</v>
      </c>
      <c r="E194" s="14">
        <v>0.16666666666666699</v>
      </c>
    </row>
    <row r="195" spans="1:5" x14ac:dyDescent="0.25">
      <c r="A195" s="11" t="s">
        <v>106</v>
      </c>
      <c r="B195" s="19"/>
      <c r="C195" s="16">
        <v>13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</v>
      </c>
      <c r="D198" s="13">
        <v>9</v>
      </c>
      <c r="E198" s="14">
        <v>-0.88888888888888895</v>
      </c>
    </row>
    <row r="199" spans="1:5" x14ac:dyDescent="0.25">
      <c r="A199" s="165" t="s">
        <v>64</v>
      </c>
      <c r="B199" s="12" t="s">
        <v>155</v>
      </c>
      <c r="C199" s="13">
        <v>35</v>
      </c>
      <c r="D199" s="13">
        <v>3</v>
      </c>
      <c r="E199" s="14">
        <v>10.6666666666667</v>
      </c>
    </row>
    <row r="200" spans="1:5" x14ac:dyDescent="0.25">
      <c r="A200" s="167"/>
      <c r="B200" s="12" t="s">
        <v>106</v>
      </c>
      <c r="C200" s="13">
        <v>0</v>
      </c>
      <c r="D200" s="13">
        <v>67</v>
      </c>
      <c r="E200" s="14">
        <v>-1</v>
      </c>
    </row>
    <row r="201" spans="1:5" x14ac:dyDescent="0.25">
      <c r="A201" s="11" t="s">
        <v>156</v>
      </c>
      <c r="B201" s="18"/>
      <c r="C201" s="13">
        <v>1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6</v>
      </c>
      <c r="D202" s="13">
        <v>2</v>
      </c>
      <c r="E202" s="14">
        <v>2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67"/>
      <c r="B207" s="12" t="s">
        <v>162</v>
      </c>
      <c r="C207" s="13">
        <v>0</v>
      </c>
      <c r="D207" s="13">
        <v>0</v>
      </c>
      <c r="E207" s="14">
        <v>0</v>
      </c>
    </row>
    <row r="208" spans="1:5" x14ac:dyDescent="0.25">
      <c r="A208" s="11" t="s">
        <v>163</v>
      </c>
      <c r="B208" s="18"/>
      <c r="C208" s="13">
        <v>7</v>
      </c>
      <c r="D208" s="13">
        <v>8</v>
      </c>
      <c r="E208" s="14">
        <v>-0.125</v>
      </c>
    </row>
    <row r="209" spans="1:5" x14ac:dyDescent="0.25">
      <c r="A209" s="11" t="s">
        <v>164</v>
      </c>
      <c r="B209" s="19"/>
      <c r="C209" s="16">
        <v>6</v>
      </c>
      <c r="D209" s="16">
        <v>6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17</v>
      </c>
      <c r="D217" s="13">
        <v>17</v>
      </c>
      <c r="E217" s="23">
        <v>7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1</v>
      </c>
      <c r="D219" s="13">
        <v>2</v>
      </c>
      <c r="E219" s="23">
        <v>1</v>
      </c>
    </row>
    <row r="220" spans="1:5" x14ac:dyDescent="0.25">
      <c r="A220" s="166"/>
      <c r="B220" s="12" t="s">
        <v>175</v>
      </c>
      <c r="C220" s="13">
        <v>5</v>
      </c>
      <c r="D220" s="13">
        <v>7</v>
      </c>
      <c r="E220" s="23">
        <v>0</v>
      </c>
    </row>
    <row r="221" spans="1:5" x14ac:dyDescent="0.25">
      <c r="A221" s="166"/>
      <c r="B221" s="12" t="s">
        <v>176</v>
      </c>
      <c r="C221" s="13">
        <v>58</v>
      </c>
      <c r="D221" s="13">
        <v>122</v>
      </c>
      <c r="E221" s="23">
        <v>42</v>
      </c>
    </row>
    <row r="222" spans="1:5" x14ac:dyDescent="0.25">
      <c r="A222" s="166"/>
      <c r="B222" s="12" t="s">
        <v>177</v>
      </c>
      <c r="C222" s="13">
        <v>105</v>
      </c>
      <c r="D222" s="13">
        <v>106</v>
      </c>
      <c r="E222" s="23">
        <v>0</v>
      </c>
    </row>
    <row r="223" spans="1:5" x14ac:dyDescent="0.25">
      <c r="A223" s="166"/>
      <c r="B223" s="12" t="s">
        <v>178</v>
      </c>
      <c r="C223" s="13">
        <v>58</v>
      </c>
      <c r="D223" s="13">
        <v>103</v>
      </c>
      <c r="E223" s="23">
        <v>29</v>
      </c>
    </row>
    <row r="224" spans="1:5" x14ac:dyDescent="0.25">
      <c r="A224" s="166"/>
      <c r="B224" s="12" t="s">
        <v>179</v>
      </c>
      <c r="C224" s="13">
        <v>38</v>
      </c>
      <c r="D224" s="13">
        <v>27</v>
      </c>
      <c r="E224" s="23">
        <v>0</v>
      </c>
    </row>
    <row r="225" spans="1:5" x14ac:dyDescent="0.25">
      <c r="A225" s="166"/>
      <c r="B225" s="12" t="s">
        <v>180</v>
      </c>
      <c r="C225" s="13">
        <v>0</v>
      </c>
      <c r="D225" s="13">
        <v>0</v>
      </c>
      <c r="E225" s="23">
        <v>0</v>
      </c>
    </row>
    <row r="226" spans="1:5" x14ac:dyDescent="0.25">
      <c r="A226" s="166"/>
      <c r="B226" s="12" t="s">
        <v>181</v>
      </c>
      <c r="C226" s="13">
        <v>64</v>
      </c>
      <c r="D226" s="13">
        <v>16</v>
      </c>
      <c r="E226" s="23">
        <v>41</v>
      </c>
    </row>
    <row r="227" spans="1:5" x14ac:dyDescent="0.25">
      <c r="A227" s="166"/>
      <c r="B227" s="12" t="s">
        <v>182</v>
      </c>
      <c r="C227" s="13">
        <v>75</v>
      </c>
      <c r="D227" s="13">
        <v>156</v>
      </c>
      <c r="E227" s="23">
        <v>64</v>
      </c>
    </row>
    <row r="228" spans="1:5" x14ac:dyDescent="0.25">
      <c r="A228" s="166"/>
      <c r="B228" s="12" t="s">
        <v>183</v>
      </c>
      <c r="C228" s="13">
        <v>17</v>
      </c>
      <c r="D228" s="13">
        <v>13</v>
      </c>
      <c r="E228" s="23">
        <v>0</v>
      </c>
    </row>
    <row r="229" spans="1:5" x14ac:dyDescent="0.25">
      <c r="A229" s="166"/>
      <c r="B229" s="12" t="s">
        <v>184</v>
      </c>
      <c r="C229" s="13">
        <v>1</v>
      </c>
      <c r="D229" s="13">
        <v>0</v>
      </c>
      <c r="E229" s="23">
        <v>0</v>
      </c>
    </row>
    <row r="230" spans="1:5" x14ac:dyDescent="0.25">
      <c r="A230" s="166"/>
      <c r="B230" s="12" t="s">
        <v>185</v>
      </c>
      <c r="C230" s="13">
        <v>4</v>
      </c>
      <c r="D230" s="13">
        <v>1</v>
      </c>
      <c r="E230" s="23">
        <v>1</v>
      </c>
    </row>
    <row r="231" spans="1:5" x14ac:dyDescent="0.25">
      <c r="A231" s="167"/>
      <c r="B231" s="12" t="s">
        <v>186</v>
      </c>
      <c r="C231" s="13">
        <v>1</v>
      </c>
      <c r="D231" s="13">
        <v>1</v>
      </c>
      <c r="E231" s="23">
        <v>0</v>
      </c>
    </row>
    <row r="232" spans="1:5" x14ac:dyDescent="0.25">
      <c r="A232" s="172" t="s">
        <v>187</v>
      </c>
      <c r="B232" s="173"/>
      <c r="C232" s="24">
        <v>444</v>
      </c>
      <c r="D232" s="24">
        <v>571</v>
      </c>
      <c r="E232" s="25">
        <v>185</v>
      </c>
    </row>
    <row r="233" spans="1:5" x14ac:dyDescent="0.25">
      <c r="A233" s="165" t="s">
        <v>188</v>
      </c>
      <c r="B233" s="12" t="s">
        <v>189</v>
      </c>
      <c r="C233" s="13">
        <v>0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8</v>
      </c>
      <c r="D234" s="13">
        <v>17</v>
      </c>
      <c r="E234" s="23">
        <v>4</v>
      </c>
    </row>
    <row r="235" spans="1:5" x14ac:dyDescent="0.25">
      <c r="A235" s="167"/>
      <c r="B235" s="12" t="s">
        <v>191</v>
      </c>
      <c r="C235" s="13">
        <v>0</v>
      </c>
      <c r="D235" s="13">
        <v>0</v>
      </c>
      <c r="E235" s="23">
        <v>0</v>
      </c>
    </row>
    <row r="236" spans="1:5" x14ac:dyDescent="0.25">
      <c r="A236" s="172" t="s">
        <v>187</v>
      </c>
      <c r="B236" s="173"/>
      <c r="C236" s="24">
        <v>8</v>
      </c>
      <c r="D236" s="24">
        <v>17</v>
      </c>
      <c r="E236" s="25">
        <v>4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7</v>
      </c>
      <c r="D241" s="13">
        <v>10</v>
      </c>
      <c r="E241" s="23">
        <v>0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4</v>
      </c>
      <c r="D244" s="13">
        <v>7</v>
      </c>
      <c r="E244" s="23">
        <v>0</v>
      </c>
    </row>
    <row r="245" spans="1:5" x14ac:dyDescent="0.25">
      <c r="A245" s="166"/>
      <c r="B245" s="12" t="s">
        <v>201</v>
      </c>
      <c r="C245" s="13">
        <v>1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2</v>
      </c>
      <c r="D246" s="13">
        <v>1</v>
      </c>
      <c r="E246" s="23">
        <v>0</v>
      </c>
    </row>
    <row r="247" spans="1:5" x14ac:dyDescent="0.25">
      <c r="A247" s="166"/>
      <c r="B247" s="12" t="s">
        <v>203</v>
      </c>
      <c r="C247" s="13">
        <v>1</v>
      </c>
      <c r="D247" s="13">
        <v>3</v>
      </c>
      <c r="E247" s="23">
        <v>0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0</v>
      </c>
      <c r="D250" s="13">
        <v>0</v>
      </c>
      <c r="E250" s="23">
        <v>0</v>
      </c>
    </row>
    <row r="251" spans="1:5" x14ac:dyDescent="0.25">
      <c r="A251" s="166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1</v>
      </c>
      <c r="E254" s="23">
        <v>0</v>
      </c>
    </row>
    <row r="255" spans="1:5" x14ac:dyDescent="0.25">
      <c r="A255" s="166"/>
      <c r="B255" s="12" t="s">
        <v>211</v>
      </c>
      <c r="C255" s="13">
        <v>1</v>
      </c>
      <c r="D255" s="13">
        <v>0</v>
      </c>
      <c r="E255" s="23">
        <v>0</v>
      </c>
    </row>
    <row r="256" spans="1:5" x14ac:dyDescent="0.25">
      <c r="A256" s="166"/>
      <c r="B256" s="12" t="s">
        <v>212</v>
      </c>
      <c r="C256" s="13">
        <v>0</v>
      </c>
      <c r="D256" s="13">
        <v>0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3</v>
      </c>
      <c r="D258" s="13">
        <v>3</v>
      </c>
      <c r="E258" s="23">
        <v>1</v>
      </c>
    </row>
    <row r="259" spans="1:5" x14ac:dyDescent="0.25">
      <c r="A259" s="166"/>
      <c r="B259" s="12" t="s">
        <v>215</v>
      </c>
      <c r="C259" s="13">
        <v>0</v>
      </c>
      <c r="D259" s="13">
        <v>1</v>
      </c>
      <c r="E259" s="23">
        <v>0</v>
      </c>
    </row>
    <row r="260" spans="1:5" x14ac:dyDescent="0.25">
      <c r="A260" s="166"/>
      <c r="B260" s="12" t="s">
        <v>216</v>
      </c>
      <c r="C260" s="13">
        <v>18</v>
      </c>
      <c r="D260" s="13">
        <v>37</v>
      </c>
      <c r="E260" s="23">
        <v>0</v>
      </c>
    </row>
    <row r="261" spans="1:5" x14ac:dyDescent="0.25">
      <c r="A261" s="166"/>
      <c r="B261" s="12" t="s">
        <v>217</v>
      </c>
      <c r="C261" s="13">
        <v>10</v>
      </c>
      <c r="D261" s="13">
        <v>9</v>
      </c>
      <c r="E261" s="23">
        <v>3</v>
      </c>
    </row>
    <row r="262" spans="1:5" x14ac:dyDescent="0.25">
      <c r="A262" s="166"/>
      <c r="B262" s="12" t="s">
        <v>218</v>
      </c>
      <c r="C262" s="13">
        <v>0</v>
      </c>
      <c r="D262" s="13">
        <v>0</v>
      </c>
      <c r="E262" s="23">
        <v>0</v>
      </c>
    </row>
    <row r="263" spans="1:5" x14ac:dyDescent="0.25">
      <c r="A263" s="166"/>
      <c r="B263" s="12" t="s">
        <v>219</v>
      </c>
      <c r="C263" s="13">
        <v>0</v>
      </c>
      <c r="D263" s="13">
        <v>0</v>
      </c>
      <c r="E263" s="23">
        <v>0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0</v>
      </c>
      <c r="D269" s="13">
        <v>6</v>
      </c>
      <c r="E269" s="23">
        <v>0</v>
      </c>
    </row>
    <row r="270" spans="1:5" x14ac:dyDescent="0.25">
      <c r="A270" s="172" t="s">
        <v>187</v>
      </c>
      <c r="B270" s="173"/>
      <c r="C270" s="24">
        <v>47</v>
      </c>
      <c r="D270" s="24">
        <v>78</v>
      </c>
      <c r="E270" s="25">
        <v>4</v>
      </c>
    </row>
    <row r="271" spans="1:5" x14ac:dyDescent="0.25">
      <c r="A271" s="11" t="s">
        <v>226</v>
      </c>
      <c r="B271" s="12" t="s">
        <v>227</v>
      </c>
      <c r="C271" s="13">
        <v>1</v>
      </c>
      <c r="D271" s="13">
        <v>1</v>
      </c>
      <c r="E271" s="23">
        <v>1</v>
      </c>
    </row>
    <row r="272" spans="1:5" x14ac:dyDescent="0.25">
      <c r="A272" s="172" t="s">
        <v>187</v>
      </c>
      <c r="B272" s="173"/>
      <c r="C272" s="24">
        <v>1</v>
      </c>
      <c r="D272" s="24">
        <v>1</v>
      </c>
      <c r="E272" s="25">
        <v>1</v>
      </c>
    </row>
    <row r="273" spans="1:5" x14ac:dyDescent="0.25">
      <c r="A273" s="165" t="s">
        <v>228</v>
      </c>
      <c r="B273" s="12" t="s">
        <v>229</v>
      </c>
      <c r="C273" s="13">
        <v>4</v>
      </c>
      <c r="D273" s="13">
        <v>8</v>
      </c>
      <c r="E273" s="23">
        <v>0</v>
      </c>
    </row>
    <row r="274" spans="1:5" x14ac:dyDescent="0.25">
      <c r="A274" s="166"/>
      <c r="B274" s="12" t="s">
        <v>230</v>
      </c>
      <c r="C274" s="13">
        <v>0</v>
      </c>
      <c r="D274" s="13">
        <v>1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1</v>
      </c>
      <c r="D276" s="13">
        <v>1</v>
      </c>
      <c r="E276" s="23">
        <v>0</v>
      </c>
    </row>
    <row r="277" spans="1:5" x14ac:dyDescent="0.25">
      <c r="A277" s="166"/>
      <c r="B277" s="12" t="s">
        <v>233</v>
      </c>
      <c r="C277" s="13">
        <v>1</v>
      </c>
      <c r="D277" s="13">
        <v>1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6</v>
      </c>
      <c r="D282" s="24">
        <v>11</v>
      </c>
      <c r="E282" s="25">
        <v>0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0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0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0</v>
      </c>
      <c r="D287" s="13">
        <v>0</v>
      </c>
      <c r="E287" s="23">
        <v>0</v>
      </c>
    </row>
    <row r="288" spans="1:5" x14ac:dyDescent="0.25">
      <c r="A288" s="166"/>
      <c r="B288" s="12" t="s">
        <v>243</v>
      </c>
      <c r="C288" s="13">
        <v>1</v>
      </c>
      <c r="D288" s="13">
        <v>1</v>
      </c>
      <c r="E288" s="23">
        <v>0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1</v>
      </c>
      <c r="D295" s="13">
        <v>4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2</v>
      </c>
      <c r="D298" s="24">
        <v>5</v>
      </c>
      <c r="E298" s="25">
        <v>0</v>
      </c>
    </row>
    <row r="299" spans="1:5" x14ac:dyDescent="0.25">
      <c r="A299" s="165" t="s">
        <v>253</v>
      </c>
      <c r="B299" s="12" t="s">
        <v>254</v>
      </c>
      <c r="C299" s="13">
        <v>61</v>
      </c>
      <c r="D299" s="13">
        <v>32</v>
      </c>
      <c r="E299" s="23">
        <v>5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10</v>
      </c>
      <c r="D301" s="13">
        <v>11</v>
      </c>
      <c r="E301" s="23">
        <v>0</v>
      </c>
    </row>
    <row r="302" spans="1:5" x14ac:dyDescent="0.25">
      <c r="A302" s="172" t="s">
        <v>187</v>
      </c>
      <c r="B302" s="173"/>
      <c r="C302" s="24">
        <v>71</v>
      </c>
      <c r="D302" s="24">
        <v>43</v>
      </c>
      <c r="E302" s="25">
        <v>5</v>
      </c>
    </row>
    <row r="303" spans="1:5" x14ac:dyDescent="0.25">
      <c r="A303" s="165" t="s">
        <v>257</v>
      </c>
      <c r="B303" s="12" t="s">
        <v>258</v>
      </c>
      <c r="C303" s="13">
        <v>0</v>
      </c>
      <c r="D303" s="13">
        <v>0</v>
      </c>
      <c r="E303" s="23">
        <v>0</v>
      </c>
    </row>
    <row r="304" spans="1:5" x14ac:dyDescent="0.25">
      <c r="A304" s="166"/>
      <c r="B304" s="12" t="s">
        <v>259</v>
      </c>
      <c r="C304" s="13">
        <v>0</v>
      </c>
      <c r="D304" s="13">
        <v>0</v>
      </c>
      <c r="E304" s="23">
        <v>0</v>
      </c>
    </row>
    <row r="305" spans="1:5" x14ac:dyDescent="0.25">
      <c r="A305" s="167"/>
      <c r="B305" s="12" t="s">
        <v>260</v>
      </c>
      <c r="C305" s="13">
        <v>6</v>
      </c>
      <c r="D305" s="13">
        <v>7</v>
      </c>
      <c r="E305" s="23">
        <v>0</v>
      </c>
    </row>
    <row r="306" spans="1:5" x14ac:dyDescent="0.25">
      <c r="A306" s="172" t="s">
        <v>187</v>
      </c>
      <c r="B306" s="173"/>
      <c r="C306" s="24">
        <v>6</v>
      </c>
      <c r="D306" s="24">
        <v>7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19</v>
      </c>
      <c r="D308" s="13">
        <v>0</v>
      </c>
      <c r="E308" s="23">
        <v>0</v>
      </c>
    </row>
    <row r="309" spans="1:5" x14ac:dyDescent="0.25">
      <c r="A309" s="166"/>
      <c r="B309" s="12" t="s">
        <v>264</v>
      </c>
      <c r="C309" s="13">
        <v>0</v>
      </c>
      <c r="D309" s="13">
        <v>0</v>
      </c>
      <c r="E309" s="23">
        <v>0</v>
      </c>
    </row>
    <row r="310" spans="1:5" x14ac:dyDescent="0.25">
      <c r="A310" s="166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7</v>
      </c>
      <c r="D312" s="13">
        <v>8</v>
      </c>
      <c r="E312" s="23">
        <v>0</v>
      </c>
    </row>
    <row r="313" spans="1:5" x14ac:dyDescent="0.25">
      <c r="A313" s="166"/>
      <c r="B313" s="12" t="s">
        <v>267</v>
      </c>
      <c r="C313" s="13">
        <v>2</v>
      </c>
      <c r="D313" s="13">
        <v>0</v>
      </c>
      <c r="E313" s="23">
        <v>0</v>
      </c>
    </row>
    <row r="314" spans="1:5" x14ac:dyDescent="0.25">
      <c r="A314" s="166"/>
      <c r="B314" s="12" t="s">
        <v>268</v>
      </c>
      <c r="C314" s="13">
        <v>21</v>
      </c>
      <c r="D314" s="13">
        <v>33</v>
      </c>
      <c r="E314" s="23">
        <v>0</v>
      </c>
    </row>
    <row r="315" spans="1:5" x14ac:dyDescent="0.25">
      <c r="A315" s="166"/>
      <c r="B315" s="12" t="s">
        <v>269</v>
      </c>
      <c r="C315" s="13">
        <v>0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49</v>
      </c>
      <c r="D320" s="24">
        <v>41</v>
      </c>
      <c r="E320" s="25">
        <v>0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25</v>
      </c>
      <c r="D322" s="13">
        <v>34</v>
      </c>
      <c r="E322" s="23">
        <v>0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77</v>
      </c>
      <c r="D324" s="13">
        <v>110</v>
      </c>
      <c r="E324" s="23">
        <v>0</v>
      </c>
    </row>
    <row r="325" spans="1:5" x14ac:dyDescent="0.25">
      <c r="A325" s="166"/>
      <c r="B325" s="12" t="s">
        <v>201</v>
      </c>
      <c r="C325" s="13">
        <v>0</v>
      </c>
      <c r="D325" s="13">
        <v>6</v>
      </c>
      <c r="E325" s="23">
        <v>0</v>
      </c>
    </row>
    <row r="326" spans="1:5" x14ac:dyDescent="0.25">
      <c r="A326" s="166"/>
      <c r="B326" s="12" t="s">
        <v>202</v>
      </c>
      <c r="C326" s="13">
        <v>7</v>
      </c>
      <c r="D326" s="13">
        <v>23</v>
      </c>
      <c r="E326" s="23">
        <v>0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66"/>
      <c r="B329" s="12" t="s">
        <v>279</v>
      </c>
      <c r="C329" s="13">
        <v>3</v>
      </c>
      <c r="D329" s="13">
        <v>2</v>
      </c>
      <c r="E329" s="23">
        <v>0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0</v>
      </c>
      <c r="D332" s="13">
        <v>0</v>
      </c>
      <c r="E332" s="23">
        <v>0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136</v>
      </c>
      <c r="D334" s="13">
        <v>176</v>
      </c>
      <c r="E334" s="23">
        <v>98</v>
      </c>
    </row>
    <row r="335" spans="1:5" x14ac:dyDescent="0.25">
      <c r="A335" s="166"/>
      <c r="B335" s="12" t="s">
        <v>282</v>
      </c>
      <c r="C335" s="13">
        <v>193</v>
      </c>
      <c r="D335" s="13">
        <v>173</v>
      </c>
      <c r="E335" s="23">
        <v>0</v>
      </c>
    </row>
    <row r="336" spans="1:5" x14ac:dyDescent="0.25">
      <c r="A336" s="166"/>
      <c r="B336" s="12" t="s">
        <v>283</v>
      </c>
      <c r="C336" s="13">
        <v>0</v>
      </c>
      <c r="D336" s="13">
        <v>0</v>
      </c>
      <c r="E336" s="23">
        <v>0</v>
      </c>
    </row>
    <row r="337" spans="1:5" x14ac:dyDescent="0.25">
      <c r="A337" s="166"/>
      <c r="B337" s="12" t="s">
        <v>217</v>
      </c>
      <c r="C337" s="13">
        <v>0</v>
      </c>
      <c r="D337" s="13">
        <v>0</v>
      </c>
      <c r="E337" s="23">
        <v>0</v>
      </c>
    </row>
    <row r="338" spans="1:5" x14ac:dyDescent="0.25">
      <c r="A338" s="166"/>
      <c r="B338" s="12" t="s">
        <v>284</v>
      </c>
      <c r="C338" s="13">
        <v>0</v>
      </c>
      <c r="D338" s="13">
        <v>0</v>
      </c>
      <c r="E338" s="23">
        <v>0</v>
      </c>
    </row>
    <row r="339" spans="1:5" x14ac:dyDescent="0.25">
      <c r="A339" s="166"/>
      <c r="B339" s="12" t="s">
        <v>285</v>
      </c>
      <c r="C339" s="13">
        <v>1</v>
      </c>
      <c r="D339" s="13">
        <v>2</v>
      </c>
      <c r="E339" s="23">
        <v>2</v>
      </c>
    </row>
    <row r="340" spans="1:5" x14ac:dyDescent="0.25">
      <c r="A340" s="166"/>
      <c r="B340" s="12" t="s">
        <v>286</v>
      </c>
      <c r="C340" s="13">
        <v>3</v>
      </c>
      <c r="D340" s="13">
        <v>3</v>
      </c>
      <c r="E340" s="23">
        <v>0</v>
      </c>
    </row>
    <row r="341" spans="1:5" x14ac:dyDescent="0.25">
      <c r="A341" s="166"/>
      <c r="B341" s="12" t="s">
        <v>222</v>
      </c>
      <c r="C341" s="13">
        <v>0</v>
      </c>
      <c r="D341" s="13">
        <v>0</v>
      </c>
      <c r="E341" s="23">
        <v>0</v>
      </c>
    </row>
    <row r="342" spans="1:5" x14ac:dyDescent="0.25">
      <c r="A342" s="167"/>
      <c r="B342" s="12" t="s">
        <v>287</v>
      </c>
      <c r="C342" s="13">
        <v>162</v>
      </c>
      <c r="D342" s="13">
        <v>472</v>
      </c>
      <c r="E342" s="23">
        <v>0</v>
      </c>
    </row>
    <row r="343" spans="1:5" x14ac:dyDescent="0.25">
      <c r="A343" s="172" t="s">
        <v>187</v>
      </c>
      <c r="B343" s="173"/>
      <c r="C343" s="26">
        <v>607</v>
      </c>
      <c r="D343" s="26">
        <v>1001</v>
      </c>
      <c r="E343" s="27">
        <v>100</v>
      </c>
    </row>
  </sheetData>
  <sheetProtection algorithmName="SHA-512" hashValue="CVSJzUyx7ah3+DeTEwYlQYRJECvTLByFCf+eb3l0w06PuSx3rwRVF49TRXyQ5/yCBP8OQson4G6K0kMCXeD4lw==" saltValue="lsnP8HKWQcCNfgyZpX3v6Q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1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1034</v>
      </c>
      <c r="C2" s="80" t="s">
        <v>1022</v>
      </c>
      <c r="D2" s="80" t="s">
        <v>907</v>
      </c>
      <c r="E2" s="80" t="s">
        <v>907</v>
      </c>
      <c r="F2" s="80" t="s">
        <v>848</v>
      </c>
      <c r="G2" s="80" t="s">
        <v>908</v>
      </c>
      <c r="H2" s="80" t="s">
        <v>908</v>
      </c>
      <c r="I2" s="80" t="s">
        <v>907</v>
      </c>
      <c r="J2" s="80" t="s">
        <v>907</v>
      </c>
      <c r="K2" s="80" t="s">
        <v>907</v>
      </c>
      <c r="L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D2" s="80" t="s">
        <v>476</v>
      </c>
      <c r="AE2" s="80" t="s">
        <v>848</v>
      </c>
      <c r="AF2" s="80" t="s">
        <v>754</v>
      </c>
      <c r="AI2" s="80" t="s">
        <v>172</v>
      </c>
      <c r="AL2" s="80" t="s">
        <v>476</v>
      </c>
      <c r="AM2" s="80" t="s">
        <v>477</v>
      </c>
      <c r="AN2" s="80" t="s">
        <v>477</v>
      </c>
      <c r="AO2" s="80" t="s">
        <v>477</v>
      </c>
      <c r="AT2" s="80" t="s">
        <v>481</v>
      </c>
      <c r="AV2" s="80" t="s">
        <v>477</v>
      </c>
      <c r="AW2" s="80" t="s">
        <v>851</v>
      </c>
      <c r="AX2" s="80" t="s">
        <v>851</v>
      </c>
      <c r="AY2" s="80" t="s">
        <v>17</v>
      </c>
      <c r="AZ2" s="80" t="s">
        <v>676</v>
      </c>
      <c r="BA2" s="80" t="s">
        <v>77</v>
      </c>
      <c r="BC2" s="80" t="s">
        <v>647</v>
      </c>
      <c r="BD2" s="80" t="s">
        <v>311</v>
      </c>
      <c r="BE2" s="80" t="s">
        <v>943</v>
      </c>
      <c r="BF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1035</v>
      </c>
      <c r="C3" s="80" t="s">
        <v>1023</v>
      </c>
      <c r="D3" s="80" t="s">
        <v>908</v>
      </c>
      <c r="E3" s="80" t="s">
        <v>908</v>
      </c>
      <c r="F3" s="80" t="s">
        <v>106</v>
      </c>
      <c r="G3" s="80" t="s">
        <v>922</v>
      </c>
      <c r="H3" s="80" t="s">
        <v>909</v>
      </c>
      <c r="I3" s="80" t="s">
        <v>908</v>
      </c>
      <c r="J3" s="80" t="s">
        <v>643</v>
      </c>
      <c r="K3" s="80" t="s">
        <v>910</v>
      </c>
      <c r="L3" s="80" t="s">
        <v>908</v>
      </c>
      <c r="O3" s="80" t="s">
        <v>908</v>
      </c>
      <c r="Q3" s="80" t="s">
        <v>957</v>
      </c>
      <c r="R3" s="80" t="s">
        <v>709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D3" s="80" t="s">
        <v>477</v>
      </c>
      <c r="AE3" s="80" t="s">
        <v>849</v>
      </c>
      <c r="AF3" s="80" t="s">
        <v>858</v>
      </c>
      <c r="AI3" s="80" t="s">
        <v>176</v>
      </c>
      <c r="AL3" s="80" t="s">
        <v>477</v>
      </c>
      <c r="AM3" s="80" t="s">
        <v>480</v>
      </c>
      <c r="AN3" s="80" t="s">
        <v>480</v>
      </c>
      <c r="AO3" s="80" t="s">
        <v>480</v>
      </c>
      <c r="AV3" s="80" t="s">
        <v>480</v>
      </c>
      <c r="AW3" s="80" t="s">
        <v>852</v>
      </c>
      <c r="AX3" s="80" t="s">
        <v>459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631</v>
      </c>
      <c r="BE3" s="80" t="s">
        <v>944</v>
      </c>
      <c r="BH3" s="80" t="s">
        <v>810</v>
      </c>
      <c r="BI3" s="80" t="s">
        <v>813</v>
      </c>
    </row>
    <row r="4" spans="1:61" x14ac:dyDescent="0.2">
      <c r="A4" s="80" t="s">
        <v>1042</v>
      </c>
      <c r="B4" s="80" t="s">
        <v>105</v>
      </c>
      <c r="C4" s="80" t="s">
        <v>1024</v>
      </c>
      <c r="D4" s="80" t="s">
        <v>909</v>
      </c>
      <c r="E4" s="80" t="s">
        <v>643</v>
      </c>
      <c r="G4" s="80" t="s">
        <v>106</v>
      </c>
      <c r="H4" s="80" t="s">
        <v>643</v>
      </c>
      <c r="I4" s="80" t="s">
        <v>643</v>
      </c>
      <c r="J4" s="80" t="s">
        <v>106</v>
      </c>
      <c r="K4" s="80" t="s">
        <v>911</v>
      </c>
      <c r="L4" s="80" t="s">
        <v>909</v>
      </c>
      <c r="O4" s="80" t="s">
        <v>643</v>
      </c>
      <c r="R4" s="80" t="s">
        <v>710</v>
      </c>
      <c r="S4" s="80" t="s">
        <v>957</v>
      </c>
      <c r="T4" s="80" t="s">
        <v>954</v>
      </c>
      <c r="V4" s="80" t="s">
        <v>28</v>
      </c>
      <c r="W4" s="80" t="s">
        <v>1049</v>
      </c>
      <c r="AA4" s="80" t="s">
        <v>799</v>
      </c>
      <c r="AD4" s="80" t="s">
        <v>480</v>
      </c>
      <c r="AE4" s="80" t="s">
        <v>850</v>
      </c>
      <c r="AF4" s="80" t="s">
        <v>859</v>
      </c>
      <c r="AI4" s="80" t="s">
        <v>177</v>
      </c>
      <c r="AL4" s="80" t="s">
        <v>480</v>
      </c>
      <c r="AM4" s="80" t="s">
        <v>481</v>
      </c>
      <c r="AN4" s="80" t="s">
        <v>481</v>
      </c>
      <c r="AO4" s="80" t="s">
        <v>481</v>
      </c>
      <c r="AV4" s="80" t="s">
        <v>481</v>
      </c>
      <c r="AX4" s="80" t="s">
        <v>852</v>
      </c>
      <c r="AY4" s="80" t="s">
        <v>672</v>
      </c>
      <c r="AZ4" s="80" t="s">
        <v>679</v>
      </c>
      <c r="BA4" s="80" t="s">
        <v>1081</v>
      </c>
      <c r="BC4" s="80" t="s">
        <v>1082</v>
      </c>
      <c r="BD4" s="80" t="s">
        <v>632</v>
      </c>
      <c r="BE4" s="80" t="s">
        <v>945</v>
      </c>
    </row>
    <row r="5" spans="1:61" x14ac:dyDescent="0.2">
      <c r="A5" s="80" t="s">
        <v>698</v>
      </c>
      <c r="B5" s="80" t="s">
        <v>106</v>
      </c>
      <c r="C5" s="80" t="s">
        <v>147</v>
      </c>
      <c r="D5" s="80" t="s">
        <v>915</v>
      </c>
      <c r="E5" s="80" t="s">
        <v>920</v>
      </c>
      <c r="H5" s="80" t="s">
        <v>920</v>
      </c>
      <c r="I5" s="80" t="s">
        <v>106</v>
      </c>
      <c r="L5" s="80" t="s">
        <v>911</v>
      </c>
      <c r="O5" s="80" t="s">
        <v>922</v>
      </c>
      <c r="R5" s="80" t="s">
        <v>711</v>
      </c>
      <c r="T5" s="80" t="s">
        <v>957</v>
      </c>
      <c r="V5" s="80" t="s">
        <v>30</v>
      </c>
      <c r="AD5" s="80" t="s">
        <v>481</v>
      </c>
      <c r="AE5" s="80" t="s">
        <v>851</v>
      </c>
      <c r="AI5" s="80" t="s">
        <v>178</v>
      </c>
      <c r="AL5" s="80" t="s">
        <v>481</v>
      </c>
      <c r="AY5" s="80" t="s">
        <v>673</v>
      </c>
      <c r="AZ5" s="80" t="s">
        <v>674</v>
      </c>
      <c r="BC5" s="80" t="s">
        <v>653</v>
      </c>
      <c r="BD5" s="80" t="s">
        <v>633</v>
      </c>
      <c r="BE5" s="80" t="s">
        <v>1086</v>
      </c>
    </row>
    <row r="6" spans="1:61" x14ac:dyDescent="0.2">
      <c r="C6" s="80" t="s">
        <v>1025</v>
      </c>
      <c r="D6" s="80" t="s">
        <v>643</v>
      </c>
      <c r="E6" s="80" t="s">
        <v>921</v>
      </c>
      <c r="H6" s="80" t="s">
        <v>921</v>
      </c>
      <c r="O6" s="80" t="s">
        <v>106</v>
      </c>
      <c r="R6" s="80" t="s">
        <v>712</v>
      </c>
      <c r="AD6" s="80" t="s">
        <v>482</v>
      </c>
      <c r="AI6" s="80" t="s">
        <v>179</v>
      </c>
      <c r="AL6" s="80" t="s">
        <v>482</v>
      </c>
      <c r="AY6" s="80" t="s">
        <v>674</v>
      </c>
      <c r="BC6" s="80" t="s">
        <v>654</v>
      </c>
      <c r="BD6" s="80" t="s">
        <v>408</v>
      </c>
      <c r="BE6" s="80" t="s">
        <v>688</v>
      </c>
    </row>
    <row r="7" spans="1:61" x14ac:dyDescent="0.2">
      <c r="C7" s="80" t="s">
        <v>1027</v>
      </c>
      <c r="D7" s="80" t="s">
        <v>922</v>
      </c>
      <c r="E7" s="80" t="s">
        <v>925</v>
      </c>
      <c r="H7" s="80" t="s">
        <v>922</v>
      </c>
      <c r="R7" s="80" t="s">
        <v>713</v>
      </c>
      <c r="AI7" s="80" t="s">
        <v>181</v>
      </c>
      <c r="BC7" s="80" t="s">
        <v>1083</v>
      </c>
      <c r="BD7" s="80" t="s">
        <v>636</v>
      </c>
      <c r="BE7" s="80" t="s">
        <v>948</v>
      </c>
    </row>
    <row r="8" spans="1:61" x14ac:dyDescent="0.2">
      <c r="C8" s="80" t="s">
        <v>254</v>
      </c>
      <c r="D8" s="80" t="s">
        <v>925</v>
      </c>
      <c r="E8" s="80" t="s">
        <v>930</v>
      </c>
      <c r="H8" s="80" t="s">
        <v>925</v>
      </c>
      <c r="R8" s="80" t="s">
        <v>716</v>
      </c>
      <c r="AI8" s="80" t="s">
        <v>182</v>
      </c>
      <c r="BC8" s="80" t="s">
        <v>645</v>
      </c>
      <c r="BD8" s="80" t="s">
        <v>637</v>
      </c>
    </row>
    <row r="9" spans="1:61" x14ac:dyDescent="0.2">
      <c r="C9" s="80" t="s">
        <v>1028</v>
      </c>
      <c r="D9" s="80" t="s">
        <v>931</v>
      </c>
      <c r="E9" s="80" t="s">
        <v>931</v>
      </c>
      <c r="H9" s="80" t="s">
        <v>106</v>
      </c>
      <c r="AI9" s="80" t="s">
        <v>183</v>
      </c>
      <c r="BD9" s="80" t="s">
        <v>106</v>
      </c>
    </row>
    <row r="10" spans="1:61" x14ac:dyDescent="0.2">
      <c r="C10" s="80" t="s">
        <v>261</v>
      </c>
      <c r="D10" s="80" t="s">
        <v>106</v>
      </c>
      <c r="AI10" s="80" t="s">
        <v>106</v>
      </c>
      <c r="BD10" s="80" t="s">
        <v>640</v>
      </c>
    </row>
    <row r="11" spans="1:61" x14ac:dyDescent="0.2">
      <c r="C11" s="80" t="s">
        <v>1029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202</v>
      </c>
      <c r="D4" s="88">
        <f>SUM(DatosViolenciaGénero!D57:D63)</f>
        <v>44</v>
      </c>
    </row>
    <row r="5" spans="2:4" x14ac:dyDescent="0.2">
      <c r="B5" s="87" t="s">
        <v>909</v>
      </c>
      <c r="C5" s="88">
        <f>SUM(DatosViolenciaGénero!C64:C67)</f>
        <v>5</v>
      </c>
      <c r="D5" s="88">
        <f>SUM(DatosViolenciaGénero!D64:D67)</f>
        <v>11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0</v>
      </c>
      <c r="D7" s="88">
        <f>SUM(DatosViolenciaGénero!D69:D71)</f>
        <v>2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0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0</v>
      </c>
    </row>
    <row r="10" spans="2:4" ht="12.75" customHeight="1" x14ac:dyDescent="0.2">
      <c r="B10" s="87" t="s">
        <v>957</v>
      </c>
      <c r="C10" s="88">
        <f>SUM(DatosViolenciaGénero!C73:C74)</f>
        <v>42</v>
      </c>
      <c r="D10" s="88">
        <f>SUM(DatosViolenciaGénero!D73:D74)</f>
        <v>23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5</v>
      </c>
    </row>
    <row r="16" spans="2:4" ht="13.5" thickBot="1" x14ac:dyDescent="0.25">
      <c r="B16" s="91" t="s">
        <v>960</v>
      </c>
      <c r="C16" s="92">
        <f>DatosViolenciaGénero!C36</f>
        <v>100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23</v>
      </c>
      <c r="D4" s="88">
        <f>SUM(DatosViolenciaDoméstica!D45:D51)</f>
        <v>7</v>
      </c>
    </row>
    <row r="5" spans="2:4" x14ac:dyDescent="0.2">
      <c r="B5" s="87" t="s">
        <v>909</v>
      </c>
      <c r="C5" s="88">
        <f>SUM(DatosViolenciaDoméstica!C52:C55)</f>
        <v>0</v>
      </c>
      <c r="D5" s="88">
        <f>SUM(DatosViolenciaDoméstica!D52:D55)</f>
        <v>0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0</v>
      </c>
      <c r="D7" s="88">
        <f>SUM(DatosViolenciaDoméstica!D57:D59)</f>
        <v>0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0</v>
      </c>
      <c r="D10" s="88">
        <f>SUM(DatosViolenciaDoméstica!D61:D62)</f>
        <v>1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2</v>
      </c>
    </row>
    <row r="16" spans="2:4" ht="13.5" thickBot="1" x14ac:dyDescent="0.25">
      <c r="B16" s="91" t="s">
        <v>960</v>
      </c>
      <c r="C16" s="92">
        <f>DatosViolenciaDoméstica!C32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38</v>
      </c>
    </row>
    <row r="5" spans="2:3" x14ac:dyDescent="0.2">
      <c r="B5" s="81" t="s">
        <v>944</v>
      </c>
      <c r="C5" s="83">
        <f>DatosMenores!C66</f>
        <v>4</v>
      </c>
    </row>
    <row r="6" spans="2:3" x14ac:dyDescent="0.2">
      <c r="B6" s="81" t="s">
        <v>945</v>
      </c>
      <c r="C6" s="83">
        <f>DatosMenores!C67</f>
        <v>11</v>
      </c>
    </row>
    <row r="7" spans="2:3" ht="25.5" x14ac:dyDescent="0.2">
      <c r="B7" s="81" t="s">
        <v>946</v>
      </c>
      <c r="C7" s="83">
        <f>DatosMenores!C70</f>
        <v>0</v>
      </c>
    </row>
    <row r="8" spans="2:3" ht="25.5" x14ac:dyDescent="0.2">
      <c r="B8" s="81" t="s">
        <v>688</v>
      </c>
      <c r="C8" s="83">
        <f>DatosMenores!C71</f>
        <v>8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0</v>
      </c>
    </row>
    <row r="11" spans="2:3" x14ac:dyDescent="0.2">
      <c r="B11" s="81" t="s">
        <v>948</v>
      </c>
      <c r="C11" s="83">
        <f>DatosMenores!C73</f>
        <v>4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0</v>
      </c>
    </row>
    <row r="14" spans="2:3" ht="25.5" x14ac:dyDescent="0.2">
      <c r="B14" s="81" t="s">
        <v>951</v>
      </c>
      <c r="C14" s="83">
        <f>DatosMenores!C69</f>
        <v>18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2072</v>
      </c>
      <c r="E11" s="66">
        <f>DatosDelitos!G5+DatosDelitos!G13-DatosDelitos!G17</f>
        <v>61</v>
      </c>
      <c r="F11" s="66">
        <f>DatosDelitos!H5+DatosDelitos!H13-DatosDelitos!H17</f>
        <v>54</v>
      </c>
      <c r="G11" s="66">
        <f>DatosDelitos!I5+DatosDelitos!I13-DatosDelitos!I17</f>
        <v>3</v>
      </c>
      <c r="H11" s="67">
        <f>DatosDelitos!J5+DatosDelitos!J13-DatosDelitos!J17</f>
        <v>1</v>
      </c>
      <c r="I11" s="67">
        <f>DatosDelitos!K5+DatosDelitos!K13-DatosDelitos!K17</f>
        <v>0</v>
      </c>
      <c r="J11" s="67">
        <f>DatosDelitos!L5+DatosDelitos!L13-DatosDelitos!L17</f>
        <v>0</v>
      </c>
      <c r="K11" s="67">
        <f>DatosDelitos!N5+DatosDelitos!N13-DatosDelitos!N17</f>
        <v>5</v>
      </c>
      <c r="L11" s="68">
        <f>DatosDelitos!O5+DatosDelitos!O13-DatosDelitos!O17</f>
        <v>76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0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291</v>
      </c>
      <c r="E15" s="70">
        <f>DatosDelitos!G17+DatosDelitos!G44</f>
        <v>52</v>
      </c>
      <c r="F15" s="70">
        <f>DatosDelitos!H16+DatosDelitos!H44</f>
        <v>15</v>
      </c>
      <c r="G15" s="70">
        <f>DatosDelitos!I17+DatosDelitos!I44</f>
        <v>0</v>
      </c>
      <c r="H15" s="70">
        <f>DatosDelitos!J17+DatosDelitos!J44</f>
        <v>2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3</v>
      </c>
      <c r="L15" s="71">
        <f>DatosDelitos!O17+DatosDelitos!O44</f>
        <v>56</v>
      </c>
    </row>
    <row r="16" spans="2:13" ht="13.15" customHeight="1" x14ac:dyDescent="0.2">
      <c r="B16" s="198" t="s">
        <v>909</v>
      </c>
      <c r="C16" s="198"/>
      <c r="D16" s="69">
        <f>DatosDelitos!B30</f>
        <v>310</v>
      </c>
      <c r="E16" s="70">
        <f>DatosDelitos!G30</f>
        <v>12</v>
      </c>
      <c r="F16" s="70">
        <f>DatosDelitos!H30</f>
        <v>20</v>
      </c>
      <c r="G16" s="70">
        <f>DatosDelitos!I30</f>
        <v>0</v>
      </c>
      <c r="H16" s="70">
        <f>DatosDelitos!J30</f>
        <v>2</v>
      </c>
      <c r="I16" s="70">
        <f>DatosDelitos!K30</f>
        <v>0</v>
      </c>
      <c r="J16" s="70">
        <f>DatosDelitos!L30</f>
        <v>0</v>
      </c>
      <c r="K16" s="70">
        <f>DatosDelitos!N30</f>
        <v>0</v>
      </c>
      <c r="L16" s="71">
        <f>DatosDelitos!O30</f>
        <v>46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8</v>
      </c>
      <c r="E17" s="70">
        <f>DatosDelitos!G42-DatosDelitos!G44</f>
        <v>0</v>
      </c>
      <c r="F17" s="70">
        <f>DatosDelitos!H42-DatosDelitos!H44</f>
        <v>1</v>
      </c>
      <c r="G17" s="70">
        <f>DatosDelitos!I42-DatosDelitos!I44</f>
        <v>1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0</v>
      </c>
    </row>
    <row r="18" spans="2:12" ht="13.15" customHeight="1" x14ac:dyDescent="0.2">
      <c r="B18" s="198" t="s">
        <v>911</v>
      </c>
      <c r="C18" s="198"/>
      <c r="D18" s="69">
        <f>DatosDelitos!B50</f>
        <v>40</v>
      </c>
      <c r="E18" s="70">
        <f>DatosDelitos!G50</f>
        <v>18</v>
      </c>
      <c r="F18" s="70">
        <f>DatosDelitos!H50</f>
        <v>8</v>
      </c>
      <c r="G18" s="70">
        <f>DatosDelitos!I50</f>
        <v>2</v>
      </c>
      <c r="H18" s="70">
        <f>DatosDelitos!J50</f>
        <v>3</v>
      </c>
      <c r="I18" s="70">
        <f>DatosDelitos!K50</f>
        <v>0</v>
      </c>
      <c r="J18" s="70">
        <f>DatosDelitos!L50</f>
        <v>0</v>
      </c>
      <c r="K18" s="70">
        <f>DatosDelitos!N50</f>
        <v>0</v>
      </c>
      <c r="L18" s="71">
        <f>DatosDelitos!O50</f>
        <v>16</v>
      </c>
    </row>
    <row r="19" spans="2:12" ht="13.15" customHeight="1" x14ac:dyDescent="0.2">
      <c r="B19" s="198" t="s">
        <v>912</v>
      </c>
      <c r="C19" s="198"/>
      <c r="D19" s="69">
        <f>DatosDelitos!B72</f>
        <v>2</v>
      </c>
      <c r="E19" s="70">
        <f>DatosDelitos!G72</f>
        <v>1</v>
      </c>
      <c r="F19" s="70">
        <f>DatosDelitos!H72</f>
        <v>0</v>
      </c>
      <c r="G19" s="70">
        <f>DatosDelitos!I72</f>
        <v>0</v>
      </c>
      <c r="H19" s="70">
        <f>DatosDelitos!J72</f>
        <v>0</v>
      </c>
      <c r="I19" s="70">
        <f>DatosDelitos!K72</f>
        <v>0</v>
      </c>
      <c r="J19" s="70">
        <f>DatosDelitos!L72</f>
        <v>0</v>
      </c>
      <c r="K19" s="70">
        <f>DatosDelitos!N72</f>
        <v>0</v>
      </c>
      <c r="L19" s="71">
        <f>DatosDelitos!O72</f>
        <v>1</v>
      </c>
    </row>
    <row r="20" spans="2:12" ht="27" customHeight="1" x14ac:dyDescent="0.2">
      <c r="B20" s="198" t="s">
        <v>913</v>
      </c>
      <c r="C20" s="198"/>
      <c r="D20" s="69">
        <f>DatosDelitos!B74</f>
        <v>13</v>
      </c>
      <c r="E20" s="70">
        <f>DatosDelitos!G74</f>
        <v>4</v>
      </c>
      <c r="F20" s="70">
        <f>DatosDelitos!H74</f>
        <v>0</v>
      </c>
      <c r="G20" s="70">
        <f>DatosDelitos!I74</f>
        <v>0</v>
      </c>
      <c r="H20" s="70">
        <f>DatosDelitos!J74</f>
        <v>0</v>
      </c>
      <c r="I20" s="70">
        <f>DatosDelitos!K74</f>
        <v>0</v>
      </c>
      <c r="J20" s="70">
        <f>DatosDelitos!L74</f>
        <v>0</v>
      </c>
      <c r="K20" s="70">
        <f>DatosDelitos!N74</f>
        <v>0</v>
      </c>
      <c r="L20" s="71">
        <f>DatosDelitos!O74</f>
        <v>1</v>
      </c>
    </row>
    <row r="21" spans="2:12" ht="13.15" customHeight="1" x14ac:dyDescent="0.2">
      <c r="B21" s="199" t="s">
        <v>914</v>
      </c>
      <c r="C21" s="199"/>
      <c r="D21" s="69">
        <f>DatosDelitos!B82</f>
        <v>72</v>
      </c>
      <c r="E21" s="70">
        <f>DatosDelitos!G82</f>
        <v>0</v>
      </c>
      <c r="F21" s="70">
        <f>DatosDelitos!H82</f>
        <v>1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1</v>
      </c>
    </row>
    <row r="22" spans="2:12" ht="13.15" customHeight="1" x14ac:dyDescent="0.2">
      <c r="B22" s="198" t="s">
        <v>915</v>
      </c>
      <c r="C22" s="198"/>
      <c r="D22" s="69">
        <f>DatosDelitos!B85</f>
        <v>104</v>
      </c>
      <c r="E22" s="70">
        <f>DatosDelitos!G85</f>
        <v>29</v>
      </c>
      <c r="F22" s="70">
        <f>DatosDelitos!H85</f>
        <v>22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16</v>
      </c>
    </row>
    <row r="23" spans="2:12" ht="13.15" customHeight="1" x14ac:dyDescent="0.2">
      <c r="B23" s="198" t="s">
        <v>643</v>
      </c>
      <c r="C23" s="198"/>
      <c r="D23" s="69">
        <f>DatosDelitos!B97</f>
        <v>1321</v>
      </c>
      <c r="E23" s="70">
        <f>DatosDelitos!G97</f>
        <v>153</v>
      </c>
      <c r="F23" s="70">
        <f>DatosDelitos!H97</f>
        <v>102</v>
      </c>
      <c r="G23" s="70">
        <f>DatosDelitos!I97</f>
        <v>0</v>
      </c>
      <c r="H23" s="70">
        <f>DatosDelitos!J97</f>
        <v>0</v>
      </c>
      <c r="I23" s="70">
        <f>DatosDelitos!K97</f>
        <v>0</v>
      </c>
      <c r="J23" s="70">
        <f>DatosDelitos!L97</f>
        <v>0</v>
      </c>
      <c r="K23" s="70">
        <f>DatosDelitos!N97</f>
        <v>5</v>
      </c>
      <c r="L23" s="71">
        <f>DatosDelitos!O97</f>
        <v>100</v>
      </c>
    </row>
    <row r="24" spans="2:12" ht="27" customHeight="1" x14ac:dyDescent="0.2">
      <c r="B24" s="198" t="s">
        <v>916</v>
      </c>
      <c r="C24" s="198"/>
      <c r="D24" s="69">
        <f>DatosDelitos!B131</f>
        <v>2</v>
      </c>
      <c r="E24" s="70">
        <f>DatosDelitos!G131</f>
        <v>4</v>
      </c>
      <c r="F24" s="70">
        <f>DatosDelitos!H131</f>
        <v>1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2</v>
      </c>
    </row>
    <row r="25" spans="2:12" ht="13.15" customHeight="1" x14ac:dyDescent="0.2">
      <c r="B25" s="198" t="s">
        <v>917</v>
      </c>
      <c r="C25" s="198"/>
      <c r="D25" s="69">
        <f>DatosDelitos!B137</f>
        <v>15</v>
      </c>
      <c r="E25" s="70">
        <f>DatosDelitos!G137</f>
        <v>0</v>
      </c>
      <c r="F25" s="70">
        <f>DatosDelitos!H137</f>
        <v>0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2</v>
      </c>
    </row>
    <row r="26" spans="2:12" ht="13.15" customHeight="1" x14ac:dyDescent="0.2">
      <c r="B26" s="199" t="s">
        <v>918</v>
      </c>
      <c r="C26" s="199"/>
      <c r="D26" s="69">
        <f>DatosDelitos!B144</f>
        <v>3</v>
      </c>
      <c r="E26" s="70">
        <f>DatosDelitos!G144</f>
        <v>0</v>
      </c>
      <c r="F26" s="70">
        <f>DatosDelitos!H144</f>
        <v>0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20</v>
      </c>
      <c r="E27" s="70">
        <f>DatosDelitos!G147</f>
        <v>5</v>
      </c>
      <c r="F27" s="70">
        <f>DatosDelitos!H147</f>
        <v>6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4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78</v>
      </c>
      <c r="E28" s="70">
        <f>DatosDelitos!G156+SUM(DatosDelitos!G167:G172)</f>
        <v>12</v>
      </c>
      <c r="F28" s="70">
        <f>DatosDelitos!H156+SUM(DatosDelitos!H167:H172)</f>
        <v>1</v>
      </c>
      <c r="G28" s="70">
        <f>DatosDelitos!I156+SUM(DatosDelitos!I167:I172)</f>
        <v>0</v>
      </c>
      <c r="H28" s="70">
        <f>DatosDelitos!J156+SUM(DatosDelitos!J167:J172)</f>
        <v>0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4</v>
      </c>
      <c r="L28" s="70">
        <f>DatosDelitos!O156+SUM(DatosDelitos!O167:P172)</f>
        <v>0</v>
      </c>
    </row>
    <row r="29" spans="2:12" ht="13.15" customHeight="1" x14ac:dyDescent="0.2">
      <c r="B29" s="198" t="s">
        <v>921</v>
      </c>
      <c r="C29" s="198"/>
      <c r="D29" s="69">
        <f>SUM(DatosDelitos!B173:B177)</f>
        <v>56</v>
      </c>
      <c r="E29" s="70">
        <f>SUM(DatosDelitos!G173:G177)</f>
        <v>18</v>
      </c>
      <c r="F29" s="70">
        <f>SUM(DatosDelitos!H173:H177)</f>
        <v>19</v>
      </c>
      <c r="G29" s="70">
        <f>SUM(DatosDelitos!I173:I177)</f>
        <v>0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9</v>
      </c>
      <c r="L29" s="70">
        <f>SUM(DatosDelitos!O173:O177)</f>
        <v>13</v>
      </c>
    </row>
    <row r="30" spans="2:12" ht="13.15" customHeight="1" x14ac:dyDescent="0.2">
      <c r="B30" s="198" t="s">
        <v>922</v>
      </c>
      <c r="C30" s="198"/>
      <c r="D30" s="69">
        <f>DatosDelitos!B178</f>
        <v>125</v>
      </c>
      <c r="E30" s="70">
        <f>DatosDelitos!G178</f>
        <v>46</v>
      </c>
      <c r="F30" s="70">
        <f>DatosDelitos!H178</f>
        <v>38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0</v>
      </c>
      <c r="L30" s="70">
        <f>DatosDelitos!O178</f>
        <v>265</v>
      </c>
    </row>
    <row r="31" spans="2:12" ht="13.15" customHeight="1" x14ac:dyDescent="0.2">
      <c r="B31" s="198" t="s">
        <v>923</v>
      </c>
      <c r="C31" s="198"/>
      <c r="D31" s="69">
        <f>DatosDelitos!B186</f>
        <v>90</v>
      </c>
      <c r="E31" s="70">
        <f>DatosDelitos!G186</f>
        <v>9</v>
      </c>
      <c r="F31" s="70">
        <f>DatosDelitos!H186</f>
        <v>11</v>
      </c>
      <c r="G31" s="70">
        <f>DatosDelitos!I186</f>
        <v>0</v>
      </c>
      <c r="H31" s="70">
        <f>DatosDelitos!J186</f>
        <v>0</v>
      </c>
      <c r="I31" s="70">
        <f>DatosDelitos!K186</f>
        <v>0</v>
      </c>
      <c r="J31" s="70">
        <f>DatosDelitos!L186</f>
        <v>0</v>
      </c>
      <c r="K31" s="70">
        <f>DatosDelitos!N186</f>
        <v>0</v>
      </c>
      <c r="L31" s="70">
        <f>DatosDelitos!O186</f>
        <v>10</v>
      </c>
    </row>
    <row r="32" spans="2:12" ht="13.15" customHeight="1" x14ac:dyDescent="0.2">
      <c r="B32" s="198" t="s">
        <v>924</v>
      </c>
      <c r="C32" s="198"/>
      <c r="D32" s="69">
        <f>DatosDelitos!B201</f>
        <v>28</v>
      </c>
      <c r="E32" s="70">
        <f>DatosDelitos!G201</f>
        <v>2</v>
      </c>
      <c r="F32" s="70">
        <f>DatosDelitos!H201</f>
        <v>3</v>
      </c>
      <c r="G32" s="70">
        <f>DatosDelitos!I201</f>
        <v>0</v>
      </c>
      <c r="H32" s="70">
        <f>DatosDelitos!J201</f>
        <v>0</v>
      </c>
      <c r="I32" s="70">
        <f>DatosDelitos!K201</f>
        <v>0</v>
      </c>
      <c r="J32" s="70">
        <f>DatosDelitos!L201</f>
        <v>0</v>
      </c>
      <c r="K32" s="70">
        <f>DatosDelitos!N201</f>
        <v>0</v>
      </c>
      <c r="L32" s="70">
        <f>DatosDelitos!O201</f>
        <v>3</v>
      </c>
    </row>
    <row r="33" spans="2:13" ht="13.15" customHeight="1" x14ac:dyDescent="0.2">
      <c r="B33" s="198" t="s">
        <v>925</v>
      </c>
      <c r="C33" s="198"/>
      <c r="D33" s="69">
        <f>DatosDelitos!B221</f>
        <v>121</v>
      </c>
      <c r="E33" s="70">
        <f>DatosDelitos!G221</f>
        <v>30</v>
      </c>
      <c r="F33" s="70">
        <f>DatosDelitos!H221</f>
        <v>29</v>
      </c>
      <c r="G33" s="70">
        <f>DatosDelitos!I221</f>
        <v>0</v>
      </c>
      <c r="H33" s="70">
        <f>DatosDelitos!J221</f>
        <v>0</v>
      </c>
      <c r="I33" s="70">
        <f>DatosDelitos!K221</f>
        <v>0</v>
      </c>
      <c r="J33" s="70">
        <f>DatosDelitos!L221</f>
        <v>0</v>
      </c>
      <c r="K33" s="70">
        <f>DatosDelitos!N221</f>
        <v>4</v>
      </c>
      <c r="L33" s="70">
        <f>DatosDelitos!O221</f>
        <v>39</v>
      </c>
    </row>
    <row r="34" spans="2:13" ht="13.15" customHeight="1" x14ac:dyDescent="0.2">
      <c r="B34" s="198" t="s">
        <v>926</v>
      </c>
      <c r="C34" s="198"/>
      <c r="D34" s="69">
        <f>DatosDelitos!B242</f>
        <v>2</v>
      </c>
      <c r="E34" s="70">
        <f>DatosDelitos!G242</f>
        <v>0</v>
      </c>
      <c r="F34" s="70">
        <f>DatosDelitos!H242</f>
        <v>0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0</v>
      </c>
    </row>
    <row r="35" spans="2:13" ht="13.15" customHeight="1" x14ac:dyDescent="0.2">
      <c r="B35" s="198" t="s">
        <v>927</v>
      </c>
      <c r="C35" s="198"/>
      <c r="D35" s="69">
        <f>DatosDelitos!B269</f>
        <v>44</v>
      </c>
      <c r="E35" s="70">
        <f>DatosDelitos!G269</f>
        <v>39</v>
      </c>
      <c r="F35" s="70">
        <f>DatosDelitos!H269</f>
        <v>26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0</v>
      </c>
      <c r="K35" s="70">
        <f>DatosDelitos!N269</f>
        <v>0</v>
      </c>
      <c r="L35" s="70">
        <f>DatosDelitos!O269</f>
        <v>38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6</v>
      </c>
      <c r="E38" s="70">
        <f>DatosDelitos!G310+DatosDelitos!G316+DatosDelitos!G318</f>
        <v>1</v>
      </c>
      <c r="F38" s="70">
        <f>DatosDelitos!H310+DatosDelitos!H316+DatosDelitos!H318</f>
        <v>1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1</v>
      </c>
      <c r="L38" s="70">
        <f>DatosDelitos!O310+DatosDelitos!O316+DatosDelitos!O318</f>
        <v>1</v>
      </c>
    </row>
    <row r="39" spans="2:13" ht="13.15" customHeight="1" x14ac:dyDescent="0.2">
      <c r="B39" s="198" t="s">
        <v>931</v>
      </c>
      <c r="C39" s="198"/>
      <c r="D39" s="69">
        <f>DatosDelitos!B321</f>
        <v>2056</v>
      </c>
      <c r="E39" s="70">
        <f>DatosDelitos!G321</f>
        <v>39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2</v>
      </c>
      <c r="L39" s="70">
        <f>DatosDelitos!O321</f>
        <v>0</v>
      </c>
    </row>
    <row r="40" spans="2:13" ht="13.15" customHeight="1" x14ac:dyDescent="0.2">
      <c r="B40" s="198" t="s">
        <v>932</v>
      </c>
      <c r="C40" s="198"/>
      <c r="D40" s="69">
        <f>DatosDelitos!B323</f>
        <v>4</v>
      </c>
      <c r="E40" s="69">
        <f>DatosDelitos!G323</f>
        <v>0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0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6883</v>
      </c>
      <c r="E42" s="72">
        <f t="shared" si="0"/>
        <v>535</v>
      </c>
      <c r="F42" s="72">
        <f t="shared" si="0"/>
        <v>358</v>
      </c>
      <c r="G42" s="72">
        <f t="shared" si="0"/>
        <v>6</v>
      </c>
      <c r="H42" s="72">
        <f t="shared" si="0"/>
        <v>8</v>
      </c>
      <c r="I42" s="72">
        <f t="shared" si="0"/>
        <v>0</v>
      </c>
      <c r="J42" s="72">
        <f t="shared" si="0"/>
        <v>0</v>
      </c>
      <c r="K42" s="72">
        <f t="shared" si="0"/>
        <v>33</v>
      </c>
      <c r="L42" s="72">
        <f t="shared" si="0"/>
        <v>690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3</v>
      </c>
      <c r="E49" s="75">
        <f>DatosDelitos!F13-DatosDelitos!F17</f>
        <v>7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77</v>
      </c>
      <c r="E53" s="75">
        <f>DatosDelitos!F17+DatosDelitos!F44</f>
        <v>22</v>
      </c>
    </row>
    <row r="54" spans="2:5" ht="13.15" customHeight="1" x14ac:dyDescent="0.25">
      <c r="B54" s="200" t="s">
        <v>909</v>
      </c>
      <c r="C54" s="200"/>
      <c r="D54" s="75">
        <f>DatosDelitos!E30</f>
        <v>4</v>
      </c>
      <c r="E54" s="75">
        <f>DatosDelitos!F30</f>
        <v>16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0</v>
      </c>
      <c r="E56" s="75">
        <f>DatosDelitos!F50</f>
        <v>0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1</v>
      </c>
      <c r="E58" s="75">
        <f>DatosDelitos!F74</f>
        <v>0</v>
      </c>
    </row>
    <row r="59" spans="2:5" ht="13.15" customHeight="1" x14ac:dyDescent="0.25">
      <c r="B59" s="200" t="s">
        <v>914</v>
      </c>
      <c r="C59" s="200"/>
      <c r="D59" s="75">
        <f>DatosDelitos!E82</f>
        <v>1</v>
      </c>
      <c r="E59" s="75">
        <f>DatosDelitos!F82</f>
        <v>2</v>
      </c>
    </row>
    <row r="60" spans="2:5" ht="13.15" customHeight="1" x14ac:dyDescent="0.25">
      <c r="B60" s="200" t="s">
        <v>915</v>
      </c>
      <c r="C60" s="200"/>
      <c r="D60" s="75">
        <f>DatosDelitos!E85</f>
        <v>0</v>
      </c>
      <c r="E60" s="75">
        <f>DatosDelitos!F85</f>
        <v>0</v>
      </c>
    </row>
    <row r="61" spans="2:5" ht="13.15" customHeight="1" x14ac:dyDescent="0.25">
      <c r="B61" s="200" t="s">
        <v>643</v>
      </c>
      <c r="C61" s="200"/>
      <c r="D61" s="75">
        <f>DatosDelitos!E97</f>
        <v>13</v>
      </c>
      <c r="E61" s="75">
        <f>DatosDelitos!F97</f>
        <v>16</v>
      </c>
    </row>
    <row r="62" spans="2:5" ht="27" customHeight="1" x14ac:dyDescent="0.25">
      <c r="B62" s="200" t="s">
        <v>937</v>
      </c>
      <c r="C62" s="200"/>
      <c r="D62" s="75">
        <f>DatosDelitos!E131</f>
        <v>1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1</v>
      </c>
      <c r="E65" s="75">
        <f>DatosDelitos!F147</f>
        <v>1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1</v>
      </c>
      <c r="E66" s="75">
        <f>DatosDelitos!F156+SUM(DatosDelitos!F167:G172)</f>
        <v>11</v>
      </c>
    </row>
    <row r="67" spans="2:5" ht="13.15" customHeight="1" x14ac:dyDescent="0.25">
      <c r="B67" s="200" t="s">
        <v>921</v>
      </c>
      <c r="C67" s="200"/>
      <c r="D67" s="75">
        <f>SUM(DatosDelitos!E173:F177)</f>
        <v>3</v>
      </c>
      <c r="E67" s="75">
        <f>SUM(DatosDelitos!F173:G177)</f>
        <v>20</v>
      </c>
    </row>
    <row r="68" spans="2:5" ht="13.15" customHeight="1" x14ac:dyDescent="0.25">
      <c r="B68" s="200" t="s">
        <v>922</v>
      </c>
      <c r="C68" s="200"/>
      <c r="D68" s="75">
        <f>DatosDelitos!E178</f>
        <v>236</v>
      </c>
      <c r="E68" s="75">
        <f>DatosDelitos!F178</f>
        <v>237</v>
      </c>
    </row>
    <row r="69" spans="2:5" ht="13.15" customHeight="1" x14ac:dyDescent="0.25">
      <c r="B69" s="200" t="s">
        <v>923</v>
      </c>
      <c r="C69" s="200"/>
      <c r="D69" s="75">
        <f>DatosDelitos!E186</f>
        <v>2</v>
      </c>
      <c r="E69" s="75">
        <f>DatosDelitos!F186</f>
        <v>1</v>
      </c>
    </row>
    <row r="70" spans="2:5" ht="13.15" customHeight="1" x14ac:dyDescent="0.25">
      <c r="B70" s="200" t="s">
        <v>924</v>
      </c>
      <c r="C70" s="200"/>
      <c r="D70" s="75">
        <f>DatosDelitos!E201</f>
        <v>0</v>
      </c>
      <c r="E70" s="75">
        <f>DatosDelitos!F201</f>
        <v>1</v>
      </c>
    </row>
    <row r="71" spans="2:5" ht="13.15" customHeight="1" x14ac:dyDescent="0.25">
      <c r="B71" s="200" t="s">
        <v>925</v>
      </c>
      <c r="C71" s="200"/>
      <c r="D71" s="75">
        <f>DatosDelitos!E221</f>
        <v>36</v>
      </c>
      <c r="E71" s="75">
        <f>DatosDelitos!F221</f>
        <v>19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4</v>
      </c>
      <c r="E73" s="75">
        <f>DatosDelitos!F269</f>
        <v>7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9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392</v>
      </c>
      <c r="E80" s="75">
        <f>SUM(E48:E79)</f>
        <v>360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2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1</v>
      </c>
    </row>
    <row r="90" spans="2:13" ht="13.15" customHeight="1" x14ac:dyDescent="0.25">
      <c r="B90" s="200" t="s">
        <v>909</v>
      </c>
      <c r="C90" s="200"/>
      <c r="D90" s="75">
        <f>DatosDelitos!M30</f>
        <v>1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0</v>
      </c>
    </row>
    <row r="92" spans="2:13" ht="13.15" customHeight="1" x14ac:dyDescent="0.25">
      <c r="B92" s="200" t="s">
        <v>911</v>
      </c>
      <c r="C92" s="200"/>
      <c r="D92" s="75">
        <f>DatosDelitos!M50</f>
        <v>1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2</v>
      </c>
    </row>
    <row r="95" spans="2:13" ht="13.15" customHeight="1" x14ac:dyDescent="0.25">
      <c r="B95" s="200" t="s">
        <v>914</v>
      </c>
      <c r="C95" s="200"/>
      <c r="D95" s="75">
        <f>DatosDelitos!M82</f>
        <v>1</v>
      </c>
    </row>
    <row r="96" spans="2:13" ht="13.15" customHeight="1" x14ac:dyDescent="0.25">
      <c r="B96" s="200" t="s">
        <v>915</v>
      </c>
      <c r="C96" s="200"/>
      <c r="D96" s="75">
        <f>DatosDelitos!M85</f>
        <v>0</v>
      </c>
    </row>
    <row r="97" spans="2:4" ht="13.15" customHeight="1" x14ac:dyDescent="0.25">
      <c r="B97" s="200" t="s">
        <v>643</v>
      </c>
      <c r="C97" s="200"/>
      <c r="D97" s="75">
        <f>DatosDelitos!M97</f>
        <v>5</v>
      </c>
    </row>
    <row r="98" spans="2:4" ht="27" customHeight="1" x14ac:dyDescent="0.25">
      <c r="B98" s="200" t="s">
        <v>937</v>
      </c>
      <c r="C98" s="200"/>
      <c r="D98" s="75">
        <f>DatosDelitos!M131</f>
        <v>1</v>
      </c>
    </row>
    <row r="99" spans="2:4" ht="13.15" customHeight="1" x14ac:dyDescent="0.25">
      <c r="B99" s="200" t="s">
        <v>917</v>
      </c>
      <c r="C99" s="200"/>
      <c r="D99" s="75">
        <f>DatosDelitos!M137</f>
        <v>0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1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1</v>
      </c>
    </row>
    <row r="103" spans="2:4" ht="13.15" customHeight="1" x14ac:dyDescent="0.25">
      <c r="B103" s="200" t="s">
        <v>848</v>
      </c>
      <c r="C103" s="200"/>
      <c r="D103" s="75">
        <f>SUM(DatosDelitos!M151:N155)</f>
        <v>11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4</v>
      </c>
    </row>
    <row r="105" spans="2:4" ht="13.15" customHeight="1" x14ac:dyDescent="0.25">
      <c r="B105" s="200" t="s">
        <v>941</v>
      </c>
      <c r="C105" s="200"/>
      <c r="D105" s="75">
        <f>SUM(DatosDelitos!M161:N165)</f>
        <v>0</v>
      </c>
    </row>
    <row r="106" spans="2:4" ht="13.15" customHeight="1" x14ac:dyDescent="0.25">
      <c r="B106" s="200" t="s">
        <v>921</v>
      </c>
      <c r="C106" s="200"/>
      <c r="D106" s="75">
        <f>SUM(DatosDelitos!M173:N177)</f>
        <v>9</v>
      </c>
    </row>
    <row r="107" spans="2:4" ht="13.15" customHeight="1" x14ac:dyDescent="0.25">
      <c r="B107" s="200" t="s">
        <v>922</v>
      </c>
      <c r="C107" s="200"/>
      <c r="D107" s="75">
        <f>DatosDelitos!M178</f>
        <v>2</v>
      </c>
    </row>
    <row r="108" spans="2:4" ht="13.15" customHeight="1" x14ac:dyDescent="0.25">
      <c r="B108" s="200" t="s">
        <v>923</v>
      </c>
      <c r="C108" s="200"/>
      <c r="D108" s="75">
        <f>DatosDelitos!M186</f>
        <v>3</v>
      </c>
    </row>
    <row r="109" spans="2:4" ht="13.15" customHeight="1" x14ac:dyDescent="0.25">
      <c r="B109" s="200" t="s">
        <v>924</v>
      </c>
      <c r="C109" s="200"/>
      <c r="D109" s="75">
        <f>DatosDelitos!M201</f>
        <v>10</v>
      </c>
    </row>
    <row r="110" spans="2:4" ht="13.15" customHeight="1" x14ac:dyDescent="0.25">
      <c r="B110" s="200" t="s">
        <v>925</v>
      </c>
      <c r="C110" s="200"/>
      <c r="D110" s="75">
        <f>DatosDelitos!M221</f>
        <v>0</v>
      </c>
    </row>
    <row r="111" spans="2:4" ht="13.15" customHeight="1" x14ac:dyDescent="0.25">
      <c r="B111" s="200" t="s">
        <v>926</v>
      </c>
      <c r="C111" s="200"/>
      <c r="D111" s="75">
        <f>DatosDelitos!M242</f>
        <v>0</v>
      </c>
    </row>
    <row r="112" spans="2:4" ht="13.15" customHeight="1" x14ac:dyDescent="0.25">
      <c r="B112" s="200" t="s">
        <v>927</v>
      </c>
      <c r="C112" s="200"/>
      <c r="D112" s="75">
        <f>DatosDelitos!M269</f>
        <v>0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0</v>
      </c>
    </row>
    <row r="116" spans="2:4" ht="13.15" customHeight="1" x14ac:dyDescent="0.25">
      <c r="B116" s="200" t="s">
        <v>614</v>
      </c>
      <c r="C116" s="200"/>
      <c r="D116" s="75">
        <f>DatosDelitos!M316</f>
        <v>6</v>
      </c>
    </row>
    <row r="117" spans="2:4" ht="13.9" customHeight="1" x14ac:dyDescent="0.25">
      <c r="B117" s="200" t="s">
        <v>931</v>
      </c>
      <c r="C117" s="200"/>
      <c r="D117" s="75">
        <f>DatosDelitos!M321</f>
        <v>0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61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8</v>
      </c>
      <c r="C5" s="29">
        <v>0</v>
      </c>
      <c r="D5" s="30">
        <v>0</v>
      </c>
      <c r="E5" s="29">
        <v>0</v>
      </c>
      <c r="F5" s="29">
        <v>0</v>
      </c>
      <c r="G5" s="29">
        <v>0</v>
      </c>
      <c r="H5" s="29">
        <v>2</v>
      </c>
      <c r="I5" s="29">
        <v>2</v>
      </c>
      <c r="J5" s="29">
        <v>1</v>
      </c>
      <c r="K5" s="29">
        <v>0</v>
      </c>
      <c r="L5" s="29">
        <v>0</v>
      </c>
      <c r="M5" s="29">
        <v>0</v>
      </c>
      <c r="N5" s="29">
        <v>3</v>
      </c>
      <c r="O5" s="29">
        <v>4</v>
      </c>
    </row>
    <row r="6" spans="1:15" x14ac:dyDescent="0.25">
      <c r="A6" s="12" t="s">
        <v>304</v>
      </c>
      <c r="B6" s="13">
        <v>4</v>
      </c>
      <c r="C6" s="13">
        <v>0</v>
      </c>
      <c r="D6" s="31">
        <v>0</v>
      </c>
      <c r="E6" s="13">
        <v>0</v>
      </c>
      <c r="F6" s="13">
        <v>0</v>
      </c>
      <c r="G6" s="13">
        <v>0</v>
      </c>
      <c r="H6" s="13">
        <v>0</v>
      </c>
      <c r="I6" s="13">
        <v>2</v>
      </c>
      <c r="J6" s="13">
        <v>1</v>
      </c>
      <c r="K6" s="13">
        <v>0</v>
      </c>
      <c r="L6" s="13">
        <v>0</v>
      </c>
      <c r="M6" s="13">
        <v>0</v>
      </c>
      <c r="N6" s="13">
        <v>3</v>
      </c>
      <c r="O6" s="23">
        <v>0</v>
      </c>
    </row>
    <row r="7" spans="1:15" x14ac:dyDescent="0.25">
      <c r="A7" s="12" t="s">
        <v>305</v>
      </c>
      <c r="B7" s="13">
        <v>0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306</v>
      </c>
      <c r="B8" s="13">
        <v>4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4</v>
      </c>
    </row>
    <row r="9" spans="1:15" x14ac:dyDescent="0.25">
      <c r="A9" s="12" t="s">
        <v>307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1</v>
      </c>
      <c r="D10" s="30">
        <v>-1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0</v>
      </c>
      <c r="C11" s="13">
        <v>1</v>
      </c>
      <c r="D11" s="31">
        <v>-1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2198</v>
      </c>
      <c r="C13" s="29">
        <v>2015</v>
      </c>
      <c r="D13" s="30">
        <v>9.0818858560793997E-2</v>
      </c>
      <c r="E13" s="29">
        <v>17</v>
      </c>
      <c r="F13" s="29">
        <v>22</v>
      </c>
      <c r="G13" s="29">
        <v>83</v>
      </c>
      <c r="H13" s="29">
        <v>72</v>
      </c>
      <c r="I13" s="29">
        <v>1</v>
      </c>
      <c r="J13" s="29">
        <v>0</v>
      </c>
      <c r="K13" s="29">
        <v>0</v>
      </c>
      <c r="L13" s="29">
        <v>0</v>
      </c>
      <c r="M13" s="29">
        <v>2</v>
      </c>
      <c r="N13" s="29">
        <v>4</v>
      </c>
      <c r="O13" s="29">
        <v>122</v>
      </c>
    </row>
    <row r="14" spans="1:15" x14ac:dyDescent="0.25">
      <c r="A14" s="12" t="s">
        <v>311</v>
      </c>
      <c r="B14" s="13">
        <v>1481</v>
      </c>
      <c r="C14" s="13">
        <v>1336</v>
      </c>
      <c r="D14" s="31">
        <v>0.10853293413173699</v>
      </c>
      <c r="E14" s="13">
        <v>1</v>
      </c>
      <c r="F14" s="13">
        <v>6</v>
      </c>
      <c r="G14" s="13">
        <v>47</v>
      </c>
      <c r="H14" s="13">
        <v>40</v>
      </c>
      <c r="I14" s="13">
        <v>1</v>
      </c>
      <c r="J14" s="13">
        <v>0</v>
      </c>
      <c r="K14" s="13">
        <v>0</v>
      </c>
      <c r="L14" s="13">
        <v>0</v>
      </c>
      <c r="M14" s="13">
        <v>2</v>
      </c>
      <c r="N14" s="13">
        <v>2</v>
      </c>
      <c r="O14" s="23">
        <v>62</v>
      </c>
    </row>
    <row r="15" spans="1:15" x14ac:dyDescent="0.25">
      <c r="A15" s="12" t="s">
        <v>312</v>
      </c>
      <c r="B15" s="13">
        <v>0</v>
      </c>
      <c r="C15" s="13">
        <v>1</v>
      </c>
      <c r="D15" s="31">
        <v>-1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313</v>
      </c>
      <c r="B16" s="13">
        <v>583</v>
      </c>
      <c r="C16" s="13">
        <v>580</v>
      </c>
      <c r="D16" s="31">
        <v>5.1724137931034499E-3</v>
      </c>
      <c r="E16" s="13">
        <v>2</v>
      </c>
      <c r="F16" s="13">
        <v>1</v>
      </c>
      <c r="G16" s="13">
        <v>14</v>
      </c>
      <c r="H16" s="13">
        <v>12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10</v>
      </c>
    </row>
    <row r="17" spans="1:15" x14ac:dyDescent="0.25">
      <c r="A17" s="12" t="s">
        <v>314</v>
      </c>
      <c r="B17" s="13">
        <v>134</v>
      </c>
      <c r="C17" s="13">
        <v>97</v>
      </c>
      <c r="D17" s="31">
        <v>0.38144329896907198</v>
      </c>
      <c r="E17" s="13">
        <v>14</v>
      </c>
      <c r="F17" s="13">
        <v>15</v>
      </c>
      <c r="G17" s="13">
        <v>22</v>
      </c>
      <c r="H17" s="13">
        <v>20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2</v>
      </c>
      <c r="O17" s="23">
        <v>50</v>
      </c>
    </row>
    <row r="18" spans="1:15" x14ac:dyDescent="0.25">
      <c r="A18" s="12" t="s">
        <v>315</v>
      </c>
      <c r="B18" s="13">
        <v>0</v>
      </c>
      <c r="C18" s="13">
        <v>0</v>
      </c>
      <c r="D18" s="31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1</v>
      </c>
      <c r="D19" s="31">
        <v>-1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0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310</v>
      </c>
      <c r="C30" s="29">
        <v>263</v>
      </c>
      <c r="D30" s="30">
        <v>0.17870722433460101</v>
      </c>
      <c r="E30" s="29">
        <v>4</v>
      </c>
      <c r="F30" s="29">
        <v>16</v>
      </c>
      <c r="G30" s="29">
        <v>12</v>
      </c>
      <c r="H30" s="29">
        <v>20</v>
      </c>
      <c r="I30" s="29">
        <v>0</v>
      </c>
      <c r="J30" s="29">
        <v>2</v>
      </c>
      <c r="K30" s="29">
        <v>0</v>
      </c>
      <c r="L30" s="29">
        <v>0</v>
      </c>
      <c r="M30" s="29">
        <v>1</v>
      </c>
      <c r="N30" s="29">
        <v>0</v>
      </c>
      <c r="O30" s="29">
        <v>46</v>
      </c>
    </row>
    <row r="31" spans="1:15" x14ac:dyDescent="0.25">
      <c r="A31" s="12" t="s">
        <v>328</v>
      </c>
      <c r="B31" s="13">
        <v>3</v>
      </c>
      <c r="C31" s="13">
        <v>1</v>
      </c>
      <c r="D31" s="31">
        <v>2</v>
      </c>
      <c r="E31" s="13">
        <v>0</v>
      </c>
      <c r="F31" s="13">
        <v>0</v>
      </c>
      <c r="G31" s="13">
        <v>2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329</v>
      </c>
      <c r="B32" s="13">
        <v>1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216</v>
      </c>
      <c r="C33" s="13">
        <v>190</v>
      </c>
      <c r="D33" s="31">
        <v>0.13684210526315799</v>
      </c>
      <c r="E33" s="13">
        <v>1</v>
      </c>
      <c r="F33" s="13">
        <v>10</v>
      </c>
      <c r="G33" s="13">
        <v>5</v>
      </c>
      <c r="H33" s="13">
        <v>6</v>
      </c>
      <c r="I33" s="13">
        <v>0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23">
        <v>24</v>
      </c>
    </row>
    <row r="34" spans="1:15" x14ac:dyDescent="0.25">
      <c r="A34" s="12" t="s">
        <v>331</v>
      </c>
      <c r="B34" s="13">
        <v>1</v>
      </c>
      <c r="C34" s="13">
        <v>0</v>
      </c>
      <c r="D34" s="31">
        <v>0</v>
      </c>
      <c r="E34" s="13">
        <v>0</v>
      </c>
      <c r="F34" s="13">
        <v>0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332</v>
      </c>
      <c r="B35" s="13">
        <v>62</v>
      </c>
      <c r="C35" s="13">
        <v>46</v>
      </c>
      <c r="D35" s="31">
        <v>0.34782608695652201</v>
      </c>
      <c r="E35" s="13">
        <v>0</v>
      </c>
      <c r="F35" s="13">
        <v>0</v>
      </c>
      <c r="G35" s="13">
        <v>4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3">
        <v>3</v>
      </c>
    </row>
    <row r="36" spans="1:15" x14ac:dyDescent="0.25">
      <c r="A36" s="12" t="s">
        <v>333</v>
      </c>
      <c r="B36" s="13">
        <v>13</v>
      </c>
      <c r="C36" s="13">
        <v>8</v>
      </c>
      <c r="D36" s="31">
        <v>0.625</v>
      </c>
      <c r="E36" s="13">
        <v>3</v>
      </c>
      <c r="F36" s="13">
        <v>2</v>
      </c>
      <c r="G36" s="13">
        <v>0</v>
      </c>
      <c r="H36" s="13">
        <v>8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23">
        <v>14</v>
      </c>
    </row>
    <row r="37" spans="1:15" x14ac:dyDescent="0.25">
      <c r="A37" s="12" t="s">
        <v>334</v>
      </c>
      <c r="B37" s="13">
        <v>1</v>
      </c>
      <c r="C37" s="13">
        <v>2</v>
      </c>
      <c r="D37" s="31">
        <v>-0.5</v>
      </c>
      <c r="E37" s="13">
        <v>0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1</v>
      </c>
    </row>
    <row r="38" spans="1:15" x14ac:dyDescent="0.25">
      <c r="A38" s="12" t="s">
        <v>335</v>
      </c>
      <c r="B38" s="13">
        <v>1</v>
      </c>
      <c r="C38" s="13">
        <v>2</v>
      </c>
      <c r="D38" s="31">
        <v>-0.5</v>
      </c>
      <c r="E38" s="13">
        <v>0</v>
      </c>
      <c r="F38" s="13">
        <v>0</v>
      </c>
      <c r="G38" s="13">
        <v>0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12</v>
      </c>
      <c r="C41" s="13">
        <v>14</v>
      </c>
      <c r="D41" s="31">
        <v>-0.14285714285714299</v>
      </c>
      <c r="E41" s="13">
        <v>0</v>
      </c>
      <c r="F41" s="13">
        <v>2</v>
      </c>
      <c r="G41" s="13">
        <v>1</v>
      </c>
      <c r="H41" s="13">
        <v>1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3">
        <v>4</v>
      </c>
    </row>
    <row r="42" spans="1:15" x14ac:dyDescent="0.25">
      <c r="A42" s="47" t="s">
        <v>339</v>
      </c>
      <c r="B42" s="29">
        <v>165</v>
      </c>
      <c r="C42" s="29">
        <v>186</v>
      </c>
      <c r="D42" s="30">
        <v>-0.112903225806452</v>
      </c>
      <c r="E42" s="29">
        <v>63</v>
      </c>
      <c r="F42" s="29">
        <v>7</v>
      </c>
      <c r="G42" s="29">
        <v>30</v>
      </c>
      <c r="H42" s="29">
        <v>4</v>
      </c>
      <c r="I42" s="29">
        <v>1</v>
      </c>
      <c r="J42" s="29">
        <v>2</v>
      </c>
      <c r="K42" s="29">
        <v>0</v>
      </c>
      <c r="L42" s="29">
        <v>0</v>
      </c>
      <c r="M42" s="29">
        <v>1</v>
      </c>
      <c r="N42" s="29">
        <v>1</v>
      </c>
      <c r="O42" s="29">
        <v>6</v>
      </c>
    </row>
    <row r="43" spans="1:15" x14ac:dyDescent="0.25">
      <c r="A43" s="12" t="s">
        <v>340</v>
      </c>
      <c r="B43" s="13">
        <v>1</v>
      </c>
      <c r="C43" s="13">
        <v>5</v>
      </c>
      <c r="D43" s="31">
        <v>-0.8</v>
      </c>
      <c r="E43" s="13">
        <v>0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157</v>
      </c>
      <c r="C44" s="13">
        <v>178</v>
      </c>
      <c r="D44" s="31">
        <v>-0.117977528089888</v>
      </c>
      <c r="E44" s="13">
        <v>63</v>
      </c>
      <c r="F44" s="13">
        <v>7</v>
      </c>
      <c r="G44" s="13">
        <v>30</v>
      </c>
      <c r="H44" s="13">
        <v>3</v>
      </c>
      <c r="I44" s="13">
        <v>0</v>
      </c>
      <c r="J44" s="13">
        <v>2</v>
      </c>
      <c r="K44" s="13">
        <v>0</v>
      </c>
      <c r="L44" s="13">
        <v>0</v>
      </c>
      <c r="M44" s="13">
        <v>1</v>
      </c>
      <c r="N44" s="13">
        <v>1</v>
      </c>
      <c r="O44" s="23">
        <v>6</v>
      </c>
    </row>
    <row r="45" spans="1:15" x14ac:dyDescent="0.25">
      <c r="A45" s="12" t="s">
        <v>342</v>
      </c>
      <c r="B45" s="13">
        <v>0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2</v>
      </c>
      <c r="C46" s="13">
        <v>0</v>
      </c>
      <c r="D46" s="31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5</v>
      </c>
      <c r="C48" s="13">
        <v>3</v>
      </c>
      <c r="D48" s="31">
        <v>0.66666666666666696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40</v>
      </c>
      <c r="C50" s="29">
        <v>51</v>
      </c>
      <c r="D50" s="30">
        <v>-0.21568627450980399</v>
      </c>
      <c r="E50" s="29">
        <v>0</v>
      </c>
      <c r="F50" s="29">
        <v>0</v>
      </c>
      <c r="G50" s="29">
        <v>18</v>
      </c>
      <c r="H50" s="29">
        <v>8</v>
      </c>
      <c r="I50" s="29">
        <v>2</v>
      </c>
      <c r="J50" s="29">
        <v>3</v>
      </c>
      <c r="K50" s="29">
        <v>0</v>
      </c>
      <c r="L50" s="29">
        <v>0</v>
      </c>
      <c r="M50" s="29">
        <v>1</v>
      </c>
      <c r="N50" s="29">
        <v>0</v>
      </c>
      <c r="O50" s="29">
        <v>16</v>
      </c>
    </row>
    <row r="51" spans="1:15" x14ac:dyDescent="0.25">
      <c r="A51" s="12" t="s">
        <v>348</v>
      </c>
      <c r="B51" s="13">
        <v>6</v>
      </c>
      <c r="C51" s="13">
        <v>7</v>
      </c>
      <c r="D51" s="31">
        <v>-0.14285714285714299</v>
      </c>
      <c r="E51" s="13">
        <v>0</v>
      </c>
      <c r="F51" s="13">
        <v>0</v>
      </c>
      <c r="G51" s="13">
        <v>1</v>
      </c>
      <c r="H51" s="13">
        <v>0</v>
      </c>
      <c r="I51" s="13">
        <v>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3">
        <v>0</v>
      </c>
    </row>
    <row r="52" spans="1:15" x14ac:dyDescent="0.25">
      <c r="A52" s="12" t="s">
        <v>349</v>
      </c>
      <c r="B52" s="13">
        <v>2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350</v>
      </c>
      <c r="B53" s="13">
        <v>17</v>
      </c>
      <c r="C53" s="13">
        <v>23</v>
      </c>
      <c r="D53" s="31">
        <v>-0.26086956521739102</v>
      </c>
      <c r="E53" s="13">
        <v>0</v>
      </c>
      <c r="F53" s="13">
        <v>0</v>
      </c>
      <c r="G53" s="13">
        <v>6</v>
      </c>
      <c r="H53" s="13">
        <v>2</v>
      </c>
      <c r="I53" s="13">
        <v>0</v>
      </c>
      <c r="J53" s="13">
        <v>1</v>
      </c>
      <c r="K53" s="13">
        <v>0</v>
      </c>
      <c r="L53" s="13">
        <v>0</v>
      </c>
      <c r="M53" s="13">
        <v>1</v>
      </c>
      <c r="N53" s="13">
        <v>0</v>
      </c>
      <c r="O53" s="23">
        <v>4</v>
      </c>
    </row>
    <row r="54" spans="1:15" x14ac:dyDescent="0.25">
      <c r="A54" s="12" t="s">
        <v>351</v>
      </c>
      <c r="B54" s="13">
        <v>2</v>
      </c>
      <c r="C54" s="13">
        <v>0</v>
      </c>
      <c r="D54" s="3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3">
        <v>2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3</v>
      </c>
      <c r="C56" s="13">
        <v>1</v>
      </c>
      <c r="D56" s="31">
        <v>2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354</v>
      </c>
      <c r="B57" s="13">
        <v>1</v>
      </c>
      <c r="C57" s="13">
        <v>2</v>
      </c>
      <c r="D57" s="31">
        <v>-0.5</v>
      </c>
      <c r="E57" s="13">
        <v>0</v>
      </c>
      <c r="F57" s="13">
        <v>0</v>
      </c>
      <c r="G57" s="13">
        <v>2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1">
        <v>0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1</v>
      </c>
    </row>
    <row r="59" spans="1:15" x14ac:dyDescent="0.25">
      <c r="A59" s="12" t="s">
        <v>356</v>
      </c>
      <c r="B59" s="13">
        <v>1</v>
      </c>
      <c r="C59" s="13">
        <v>3</v>
      </c>
      <c r="D59" s="31">
        <v>-0.66666666666666696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1</v>
      </c>
      <c r="C60" s="13">
        <v>4</v>
      </c>
      <c r="D60" s="31">
        <v>-0.75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358</v>
      </c>
      <c r="B61" s="13">
        <v>2</v>
      </c>
      <c r="C61" s="13">
        <v>3</v>
      </c>
      <c r="D61" s="31">
        <v>-0.33333333333333298</v>
      </c>
      <c r="E61" s="13">
        <v>0</v>
      </c>
      <c r="F61" s="13">
        <v>0</v>
      </c>
      <c r="G61" s="13">
        <v>4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359</v>
      </c>
      <c r="B62" s="13">
        <v>0</v>
      </c>
      <c r="C62" s="13">
        <v>1</v>
      </c>
      <c r="D62" s="31">
        <v>-1</v>
      </c>
      <c r="E62" s="13">
        <v>0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3</v>
      </c>
    </row>
    <row r="63" spans="1:15" x14ac:dyDescent="0.25">
      <c r="A63" s="12" t="s">
        <v>360</v>
      </c>
      <c r="B63" s="13">
        <v>3</v>
      </c>
      <c r="C63" s="13">
        <v>2</v>
      </c>
      <c r="D63" s="31">
        <v>0.5</v>
      </c>
      <c r="E63" s="13">
        <v>0</v>
      </c>
      <c r="F63" s="13">
        <v>0</v>
      </c>
      <c r="G63" s="13">
        <v>2</v>
      </c>
      <c r="H63" s="13">
        <v>2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3">
        <v>6</v>
      </c>
    </row>
    <row r="64" spans="1:15" x14ac:dyDescent="0.25">
      <c r="A64" s="12" t="s">
        <v>361</v>
      </c>
      <c r="B64" s="13">
        <v>1</v>
      </c>
      <c r="C64" s="13">
        <v>0</v>
      </c>
      <c r="D64" s="31">
        <v>0</v>
      </c>
      <c r="E64" s="13">
        <v>0</v>
      </c>
      <c r="F64" s="13">
        <v>0</v>
      </c>
      <c r="G64" s="13">
        <v>0</v>
      </c>
      <c r="H64" s="13">
        <v>1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362</v>
      </c>
      <c r="B65" s="13">
        <v>0</v>
      </c>
      <c r="C65" s="13">
        <v>4</v>
      </c>
      <c r="D65" s="31">
        <v>-1</v>
      </c>
      <c r="E65" s="13">
        <v>0</v>
      </c>
      <c r="F65" s="13">
        <v>0</v>
      </c>
      <c r="G65" s="13">
        <v>2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1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0</v>
      </c>
      <c r="C69" s="13">
        <v>1</v>
      </c>
      <c r="D69" s="31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2</v>
      </c>
      <c r="C72" s="29">
        <v>2</v>
      </c>
      <c r="D72" s="30">
        <v>0</v>
      </c>
      <c r="E72" s="29">
        <v>0</v>
      </c>
      <c r="F72" s="29">
        <v>0</v>
      </c>
      <c r="G72" s="29">
        <v>1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1</v>
      </c>
    </row>
    <row r="73" spans="1:15" x14ac:dyDescent="0.25">
      <c r="A73" s="12" t="s">
        <v>370</v>
      </c>
      <c r="B73" s="13">
        <v>2</v>
      </c>
      <c r="C73" s="13">
        <v>2</v>
      </c>
      <c r="D73" s="31">
        <v>0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1</v>
      </c>
    </row>
    <row r="74" spans="1:15" x14ac:dyDescent="0.25">
      <c r="A74" s="47" t="s">
        <v>371</v>
      </c>
      <c r="B74" s="29">
        <v>13</v>
      </c>
      <c r="C74" s="29">
        <v>17</v>
      </c>
      <c r="D74" s="30">
        <v>-0.23529411764705899</v>
      </c>
      <c r="E74" s="29">
        <v>1</v>
      </c>
      <c r="F74" s="29">
        <v>0</v>
      </c>
      <c r="G74" s="29">
        <v>4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2</v>
      </c>
      <c r="N74" s="29">
        <v>0</v>
      </c>
      <c r="O74" s="29">
        <v>1</v>
      </c>
    </row>
    <row r="75" spans="1:15" x14ac:dyDescent="0.25">
      <c r="A75" s="12" t="s">
        <v>372</v>
      </c>
      <c r="B75" s="13">
        <v>10</v>
      </c>
      <c r="C75" s="13">
        <v>5</v>
      </c>
      <c r="D75" s="31">
        <v>1</v>
      </c>
      <c r="E75" s="13">
        <v>0</v>
      </c>
      <c r="F75" s="13">
        <v>0</v>
      </c>
      <c r="G75" s="13">
        <v>2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1</v>
      </c>
    </row>
    <row r="76" spans="1:15" x14ac:dyDescent="0.25">
      <c r="A76" s="12" t="s">
        <v>373</v>
      </c>
      <c r="B76" s="13">
        <v>0</v>
      </c>
      <c r="C76" s="13">
        <v>0</v>
      </c>
      <c r="D76" s="31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1</v>
      </c>
      <c r="C77" s="13">
        <v>7</v>
      </c>
      <c r="D77" s="31">
        <v>-0.85714285714285698</v>
      </c>
      <c r="E77" s="13">
        <v>1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2</v>
      </c>
      <c r="C79" s="13">
        <v>5</v>
      </c>
      <c r="D79" s="31">
        <v>-0.6</v>
      </c>
      <c r="E79" s="13">
        <v>0</v>
      </c>
      <c r="F79" s="13">
        <v>0</v>
      </c>
      <c r="G79" s="13">
        <v>2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3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47" t="s">
        <v>379</v>
      </c>
      <c r="B82" s="29">
        <v>72</v>
      </c>
      <c r="C82" s="29">
        <v>40</v>
      </c>
      <c r="D82" s="30">
        <v>0.8</v>
      </c>
      <c r="E82" s="29">
        <v>1</v>
      </c>
      <c r="F82" s="29">
        <v>2</v>
      </c>
      <c r="G82" s="29">
        <v>0</v>
      </c>
      <c r="H82" s="29">
        <v>1</v>
      </c>
      <c r="I82" s="29">
        <v>0</v>
      </c>
      <c r="J82" s="29">
        <v>0</v>
      </c>
      <c r="K82" s="29">
        <v>0</v>
      </c>
      <c r="L82" s="29">
        <v>0</v>
      </c>
      <c r="M82" s="29">
        <v>1</v>
      </c>
      <c r="N82" s="29">
        <v>0</v>
      </c>
      <c r="O82" s="29">
        <v>1</v>
      </c>
    </row>
    <row r="83" spans="1:15" x14ac:dyDescent="0.25">
      <c r="A83" s="12" t="s">
        <v>380</v>
      </c>
      <c r="B83" s="13">
        <v>20</v>
      </c>
      <c r="C83" s="13">
        <v>3</v>
      </c>
      <c r="D83" s="31">
        <v>5.6666666666666696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52</v>
      </c>
      <c r="C84" s="13">
        <v>37</v>
      </c>
      <c r="D84" s="31">
        <v>0.40540540540540498</v>
      </c>
      <c r="E84" s="13">
        <v>1</v>
      </c>
      <c r="F84" s="13">
        <v>2</v>
      </c>
      <c r="G84" s="13">
        <v>0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3">
        <v>1</v>
      </c>
    </row>
    <row r="85" spans="1:15" x14ac:dyDescent="0.25">
      <c r="A85" s="47" t="s">
        <v>382</v>
      </c>
      <c r="B85" s="29">
        <v>104</v>
      </c>
      <c r="C85" s="29">
        <v>102</v>
      </c>
      <c r="D85" s="30">
        <v>1.9607843137254902E-2</v>
      </c>
      <c r="E85" s="29">
        <v>0</v>
      </c>
      <c r="F85" s="29">
        <v>0</v>
      </c>
      <c r="G85" s="29">
        <v>29</v>
      </c>
      <c r="H85" s="29">
        <v>22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16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19</v>
      </c>
      <c r="C89" s="13">
        <v>20</v>
      </c>
      <c r="D89" s="31">
        <v>-0.05</v>
      </c>
      <c r="E89" s="13">
        <v>0</v>
      </c>
      <c r="F89" s="13">
        <v>0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0</v>
      </c>
      <c r="C90" s="13">
        <v>0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4</v>
      </c>
      <c r="C91" s="13">
        <v>2</v>
      </c>
      <c r="D91" s="31">
        <v>1</v>
      </c>
      <c r="E91" s="13">
        <v>0</v>
      </c>
      <c r="F91" s="13">
        <v>0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389</v>
      </c>
      <c r="B92" s="13">
        <v>16</v>
      </c>
      <c r="C92" s="13">
        <v>17</v>
      </c>
      <c r="D92" s="31">
        <v>-5.8823529411764698E-2</v>
      </c>
      <c r="E92" s="13">
        <v>0</v>
      </c>
      <c r="F92" s="13">
        <v>0</v>
      </c>
      <c r="G92" s="13">
        <v>4</v>
      </c>
      <c r="H92" s="13">
        <v>14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3">
        <v>16</v>
      </c>
    </row>
    <row r="93" spans="1:15" x14ac:dyDescent="0.25">
      <c r="A93" s="12" t="s">
        <v>390</v>
      </c>
      <c r="B93" s="13">
        <v>1</v>
      </c>
      <c r="C93" s="13">
        <v>1</v>
      </c>
      <c r="D93" s="31">
        <v>0</v>
      </c>
      <c r="E93" s="13">
        <v>0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391</v>
      </c>
      <c r="B94" s="13">
        <v>61</v>
      </c>
      <c r="C94" s="13">
        <v>61</v>
      </c>
      <c r="D94" s="31">
        <v>0</v>
      </c>
      <c r="E94" s="13">
        <v>0</v>
      </c>
      <c r="F94" s="13">
        <v>0</v>
      </c>
      <c r="G94" s="13">
        <v>17</v>
      </c>
      <c r="H94" s="13">
        <v>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0</v>
      </c>
    </row>
    <row r="95" spans="1:15" x14ac:dyDescent="0.25">
      <c r="A95" s="12" t="s">
        <v>392</v>
      </c>
      <c r="B95" s="13">
        <v>0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3</v>
      </c>
      <c r="C96" s="13">
        <v>1</v>
      </c>
      <c r="D96" s="31">
        <v>2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1321</v>
      </c>
      <c r="C97" s="29">
        <v>1139</v>
      </c>
      <c r="D97" s="30">
        <v>0.15978928884986801</v>
      </c>
      <c r="E97" s="29">
        <v>13</v>
      </c>
      <c r="F97" s="29">
        <v>16</v>
      </c>
      <c r="G97" s="29">
        <v>153</v>
      </c>
      <c r="H97" s="29">
        <v>102</v>
      </c>
      <c r="I97" s="29">
        <v>0</v>
      </c>
      <c r="J97" s="29">
        <v>0</v>
      </c>
      <c r="K97" s="29">
        <v>0</v>
      </c>
      <c r="L97" s="29">
        <v>0</v>
      </c>
      <c r="M97" s="29">
        <v>5</v>
      </c>
      <c r="N97" s="29">
        <v>5</v>
      </c>
      <c r="O97" s="29">
        <v>100</v>
      </c>
    </row>
    <row r="98" spans="1:15" x14ac:dyDescent="0.25">
      <c r="A98" s="12" t="s">
        <v>395</v>
      </c>
      <c r="B98" s="13">
        <v>254</v>
      </c>
      <c r="C98" s="13">
        <v>232</v>
      </c>
      <c r="D98" s="31">
        <v>9.4827586206896602E-2</v>
      </c>
      <c r="E98" s="13">
        <v>2</v>
      </c>
      <c r="F98" s="13">
        <v>4</v>
      </c>
      <c r="G98" s="13">
        <v>28</v>
      </c>
      <c r="H98" s="13">
        <v>16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3">
        <v>22</v>
      </c>
    </row>
    <row r="99" spans="1:15" x14ac:dyDescent="0.25">
      <c r="A99" s="12" t="s">
        <v>396</v>
      </c>
      <c r="B99" s="13">
        <v>125</v>
      </c>
      <c r="C99" s="13">
        <v>123</v>
      </c>
      <c r="D99" s="31">
        <v>1.6260162601626001E-2</v>
      </c>
      <c r="E99" s="13">
        <v>4</v>
      </c>
      <c r="F99" s="13">
        <v>3</v>
      </c>
      <c r="G99" s="13">
        <v>35</v>
      </c>
      <c r="H99" s="13">
        <v>14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3</v>
      </c>
      <c r="O99" s="23">
        <v>20</v>
      </c>
    </row>
    <row r="100" spans="1:15" x14ac:dyDescent="0.25">
      <c r="A100" s="12" t="s">
        <v>397</v>
      </c>
      <c r="B100" s="13">
        <v>7</v>
      </c>
      <c r="C100" s="13">
        <v>5</v>
      </c>
      <c r="D100" s="31">
        <v>0.4</v>
      </c>
      <c r="E100" s="13">
        <v>2</v>
      </c>
      <c r="F100" s="13">
        <v>1</v>
      </c>
      <c r="G100" s="13">
        <v>1</v>
      </c>
      <c r="H100" s="13">
        <v>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2</v>
      </c>
    </row>
    <row r="101" spans="1:15" x14ac:dyDescent="0.25">
      <c r="A101" s="12" t="s">
        <v>398</v>
      </c>
      <c r="B101" s="13">
        <v>38</v>
      </c>
      <c r="C101" s="13">
        <v>24</v>
      </c>
      <c r="D101" s="31">
        <v>0.58333333333333304</v>
      </c>
      <c r="E101" s="13">
        <v>0</v>
      </c>
      <c r="F101" s="13">
        <v>0</v>
      </c>
      <c r="G101" s="13">
        <v>7</v>
      </c>
      <c r="H101" s="13">
        <v>4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23">
        <v>4</v>
      </c>
    </row>
    <row r="102" spans="1:15" x14ac:dyDescent="0.25">
      <c r="A102" s="12" t="s">
        <v>399</v>
      </c>
      <c r="B102" s="13">
        <v>2</v>
      </c>
      <c r="C102" s="13">
        <v>3</v>
      </c>
      <c r="D102" s="31">
        <v>-0.33333333333333298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1</v>
      </c>
    </row>
    <row r="103" spans="1:15" x14ac:dyDescent="0.25">
      <c r="A103" s="12" t="s">
        <v>400</v>
      </c>
      <c r="B103" s="13">
        <v>23</v>
      </c>
      <c r="C103" s="13">
        <v>10</v>
      </c>
      <c r="D103" s="31">
        <v>1.3</v>
      </c>
      <c r="E103" s="13">
        <v>0</v>
      </c>
      <c r="F103" s="13">
        <v>0</v>
      </c>
      <c r="G103" s="13">
        <v>3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0</v>
      </c>
    </row>
    <row r="104" spans="1:15" x14ac:dyDescent="0.25">
      <c r="A104" s="12" t="s">
        <v>401</v>
      </c>
      <c r="B104" s="13">
        <v>35</v>
      </c>
      <c r="C104" s="13">
        <v>36</v>
      </c>
      <c r="D104" s="31">
        <v>-2.7777777777777801E-2</v>
      </c>
      <c r="E104" s="13">
        <v>0</v>
      </c>
      <c r="F104" s="13">
        <v>1</v>
      </c>
      <c r="G104" s="13">
        <v>8</v>
      </c>
      <c r="H104" s="13">
        <v>4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4</v>
      </c>
    </row>
    <row r="105" spans="1:15" x14ac:dyDescent="0.25">
      <c r="A105" s="12" t="s">
        <v>402</v>
      </c>
      <c r="B105" s="13">
        <v>383</v>
      </c>
      <c r="C105" s="13">
        <v>335</v>
      </c>
      <c r="D105" s="31">
        <v>0.143283582089552</v>
      </c>
      <c r="E105" s="13">
        <v>3</v>
      </c>
      <c r="F105" s="13">
        <v>2</v>
      </c>
      <c r="G105" s="13">
        <v>46</v>
      </c>
      <c r="H105" s="13">
        <v>28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1</v>
      </c>
      <c r="O105" s="23">
        <v>19</v>
      </c>
    </row>
    <row r="106" spans="1:15" x14ac:dyDescent="0.25">
      <c r="A106" s="12" t="s">
        <v>403</v>
      </c>
      <c r="B106" s="13">
        <v>117</v>
      </c>
      <c r="C106" s="13">
        <v>75</v>
      </c>
      <c r="D106" s="31">
        <v>0.56000000000000005</v>
      </c>
      <c r="E106" s="13">
        <v>0</v>
      </c>
      <c r="F106" s="13">
        <v>0</v>
      </c>
      <c r="G106" s="13">
        <v>9</v>
      </c>
      <c r="H106" s="13">
        <v>13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3">
        <v>7</v>
      </c>
    </row>
    <row r="107" spans="1:15" x14ac:dyDescent="0.25">
      <c r="A107" s="12" t="s">
        <v>404</v>
      </c>
      <c r="B107" s="13">
        <v>11</v>
      </c>
      <c r="C107" s="13">
        <v>8</v>
      </c>
      <c r="D107" s="31">
        <v>0.375</v>
      </c>
      <c r="E107" s="13">
        <v>0</v>
      </c>
      <c r="F107" s="13">
        <v>1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2</v>
      </c>
    </row>
    <row r="108" spans="1:15" x14ac:dyDescent="0.25">
      <c r="A108" s="12" t="s">
        <v>405</v>
      </c>
      <c r="B108" s="13">
        <v>1</v>
      </c>
      <c r="C108" s="13">
        <v>5</v>
      </c>
      <c r="D108" s="31">
        <v>-0.8</v>
      </c>
      <c r="E108" s="13">
        <v>0</v>
      </c>
      <c r="F108" s="13">
        <v>0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2</v>
      </c>
    </row>
    <row r="109" spans="1:15" x14ac:dyDescent="0.25">
      <c r="A109" s="12" t="s">
        <v>406</v>
      </c>
      <c r="B109" s="13">
        <v>1</v>
      </c>
      <c r="C109" s="13">
        <v>4</v>
      </c>
      <c r="D109" s="31">
        <v>-0.75</v>
      </c>
      <c r="E109" s="13">
        <v>0</v>
      </c>
      <c r="F109" s="13">
        <v>0</v>
      </c>
      <c r="G109" s="13">
        <v>0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0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292</v>
      </c>
      <c r="C111" s="13">
        <v>270</v>
      </c>
      <c r="D111" s="31">
        <v>8.1481481481481502E-2</v>
      </c>
      <c r="E111" s="13">
        <v>1</v>
      </c>
      <c r="F111" s="13">
        <v>3</v>
      </c>
      <c r="G111" s="13">
        <v>11</v>
      </c>
      <c r="H111" s="13">
        <v>13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3">
        <v>14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8</v>
      </c>
      <c r="C114" s="13">
        <v>0</v>
      </c>
      <c r="D114" s="31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0</v>
      </c>
      <c r="C115" s="13">
        <v>0</v>
      </c>
      <c r="D115" s="31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413</v>
      </c>
      <c r="B116" s="13">
        <v>6</v>
      </c>
      <c r="C116" s="13">
        <v>2</v>
      </c>
      <c r="D116" s="31">
        <v>2</v>
      </c>
      <c r="E116" s="13">
        <v>1</v>
      </c>
      <c r="F116" s="13">
        <v>0</v>
      </c>
      <c r="G116" s="13">
        <v>2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0</v>
      </c>
      <c r="C117" s="13">
        <v>2</v>
      </c>
      <c r="D117" s="31">
        <v>-1</v>
      </c>
      <c r="E117" s="13">
        <v>0</v>
      </c>
      <c r="F117" s="13">
        <v>0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1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416</v>
      </c>
      <c r="B119" s="13">
        <v>3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3</v>
      </c>
      <c r="C120" s="13">
        <v>0</v>
      </c>
      <c r="D120" s="31">
        <v>0</v>
      </c>
      <c r="E120" s="13">
        <v>0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0</v>
      </c>
    </row>
    <row r="121" spans="1:15" x14ac:dyDescent="0.25">
      <c r="A121" s="12" t="s">
        <v>418</v>
      </c>
      <c r="B121" s="13">
        <v>6</v>
      </c>
      <c r="C121" s="13">
        <v>4</v>
      </c>
      <c r="D121" s="31">
        <v>0.5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2</v>
      </c>
    </row>
    <row r="122" spans="1:15" x14ac:dyDescent="0.25">
      <c r="A122" s="12" t="s">
        <v>419</v>
      </c>
      <c r="B122" s="13">
        <v>3</v>
      </c>
      <c r="C122" s="13">
        <v>0</v>
      </c>
      <c r="D122" s="31">
        <v>0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3">
        <v>0</v>
      </c>
    </row>
    <row r="123" spans="1:15" x14ac:dyDescent="0.25">
      <c r="A123" s="12" t="s">
        <v>420</v>
      </c>
      <c r="B123" s="13">
        <v>2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1</v>
      </c>
      <c r="C126" s="13">
        <v>1</v>
      </c>
      <c r="D126" s="31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1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1">
        <v>0</v>
      </c>
      <c r="E128" s="13">
        <v>0</v>
      </c>
      <c r="F128" s="13">
        <v>1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1</v>
      </c>
    </row>
    <row r="130" spans="1:15" x14ac:dyDescent="0.25">
      <c r="A130" s="12" t="s">
        <v>427</v>
      </c>
      <c r="B130" s="13">
        <v>0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47" t="s">
        <v>428</v>
      </c>
      <c r="B131" s="29">
        <v>2</v>
      </c>
      <c r="C131" s="29">
        <v>0</v>
      </c>
      <c r="D131" s="30">
        <v>0</v>
      </c>
      <c r="E131" s="29">
        <v>1</v>
      </c>
      <c r="F131" s="29">
        <v>0</v>
      </c>
      <c r="G131" s="29">
        <v>4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1</v>
      </c>
      <c r="N131" s="29">
        <v>0</v>
      </c>
      <c r="O131" s="29">
        <v>2</v>
      </c>
    </row>
    <row r="132" spans="1:15" x14ac:dyDescent="0.25">
      <c r="A132" s="12" t="s">
        <v>429</v>
      </c>
      <c r="B132" s="13">
        <v>2</v>
      </c>
      <c r="C132" s="13">
        <v>0</v>
      </c>
      <c r="D132" s="31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3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0</v>
      </c>
      <c r="C134" s="13">
        <v>0</v>
      </c>
      <c r="D134" s="31">
        <v>0</v>
      </c>
      <c r="E134" s="13">
        <v>1</v>
      </c>
      <c r="F134" s="13">
        <v>0</v>
      </c>
      <c r="G134" s="13">
        <v>4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2</v>
      </c>
    </row>
    <row r="135" spans="1:15" x14ac:dyDescent="0.25">
      <c r="A135" s="12" t="s">
        <v>432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15</v>
      </c>
      <c r="C137" s="29">
        <v>16</v>
      </c>
      <c r="D137" s="30">
        <v>-6.25E-2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2</v>
      </c>
    </row>
    <row r="138" spans="1:15" x14ac:dyDescent="0.25">
      <c r="A138" s="12" t="s">
        <v>435</v>
      </c>
      <c r="B138" s="13">
        <v>3</v>
      </c>
      <c r="C138" s="13">
        <v>1</v>
      </c>
      <c r="D138" s="31">
        <v>2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1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10</v>
      </c>
      <c r="C142" s="13">
        <v>11</v>
      </c>
      <c r="D142" s="31">
        <v>-9.0909090909090898E-2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2</v>
      </c>
    </row>
    <row r="143" spans="1:15" x14ac:dyDescent="0.25">
      <c r="A143" s="12" t="s">
        <v>440</v>
      </c>
      <c r="B143" s="13">
        <v>2</v>
      </c>
      <c r="C143" s="13">
        <v>3</v>
      </c>
      <c r="D143" s="31">
        <v>-0.33333333333333298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47" t="s">
        <v>441</v>
      </c>
      <c r="B144" s="29">
        <v>3</v>
      </c>
      <c r="C144" s="29">
        <v>0</v>
      </c>
      <c r="D144" s="30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3</v>
      </c>
      <c r="C146" s="13">
        <v>0</v>
      </c>
      <c r="D146" s="31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20</v>
      </c>
      <c r="C147" s="29">
        <v>10</v>
      </c>
      <c r="D147" s="30">
        <v>1</v>
      </c>
      <c r="E147" s="29">
        <v>1</v>
      </c>
      <c r="F147" s="29">
        <v>1</v>
      </c>
      <c r="G147" s="29">
        <v>5</v>
      </c>
      <c r="H147" s="29">
        <v>6</v>
      </c>
      <c r="I147" s="29">
        <v>0</v>
      </c>
      <c r="J147" s="29">
        <v>0</v>
      </c>
      <c r="K147" s="29">
        <v>0</v>
      </c>
      <c r="L147" s="29">
        <v>0</v>
      </c>
      <c r="M147" s="29">
        <v>13</v>
      </c>
      <c r="N147" s="29">
        <v>0</v>
      </c>
      <c r="O147" s="29">
        <v>4</v>
      </c>
    </row>
    <row r="148" spans="1:15" x14ac:dyDescent="0.25">
      <c r="A148" s="12" t="s">
        <v>445</v>
      </c>
      <c r="B148" s="13">
        <v>3</v>
      </c>
      <c r="C148" s="13">
        <v>0</v>
      </c>
      <c r="D148" s="31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3">
        <v>0</v>
      </c>
    </row>
    <row r="149" spans="1:15" x14ac:dyDescent="0.25">
      <c r="A149" s="12" t="s">
        <v>446</v>
      </c>
      <c r="B149" s="13">
        <v>0</v>
      </c>
      <c r="C149" s="13">
        <v>0</v>
      </c>
      <c r="D149" s="31">
        <v>0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4</v>
      </c>
      <c r="C151" s="13">
        <v>3</v>
      </c>
      <c r="D151" s="31">
        <v>0.33333333333333298</v>
      </c>
      <c r="E151" s="13">
        <v>0</v>
      </c>
      <c r="F151" s="13">
        <v>0</v>
      </c>
      <c r="G151" s="13">
        <v>3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4</v>
      </c>
      <c r="N151" s="13">
        <v>0</v>
      </c>
      <c r="O151" s="23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1</v>
      </c>
      <c r="C153" s="13">
        <v>0</v>
      </c>
      <c r="D153" s="31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5</v>
      </c>
      <c r="C154" s="13">
        <v>1</v>
      </c>
      <c r="D154" s="31">
        <v>4</v>
      </c>
      <c r="E154" s="13">
        <v>0</v>
      </c>
      <c r="F154" s="13">
        <v>0</v>
      </c>
      <c r="G154" s="13">
        <v>1</v>
      </c>
      <c r="H154" s="13">
        <v>3</v>
      </c>
      <c r="I154" s="13">
        <v>0</v>
      </c>
      <c r="J154" s="13">
        <v>0</v>
      </c>
      <c r="K154" s="13">
        <v>0</v>
      </c>
      <c r="L154" s="13">
        <v>0</v>
      </c>
      <c r="M154" s="13">
        <v>6</v>
      </c>
      <c r="N154" s="13">
        <v>0</v>
      </c>
      <c r="O154" s="23">
        <v>2</v>
      </c>
    </row>
    <row r="155" spans="1:15" x14ac:dyDescent="0.25">
      <c r="A155" s="12" t="s">
        <v>452</v>
      </c>
      <c r="B155" s="13">
        <v>7</v>
      </c>
      <c r="C155" s="13">
        <v>6</v>
      </c>
      <c r="D155" s="31">
        <v>0.16666666666666699</v>
      </c>
      <c r="E155" s="13">
        <v>1</v>
      </c>
      <c r="F155" s="13">
        <v>1</v>
      </c>
      <c r="G155" s="13">
        <v>1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2</v>
      </c>
    </row>
    <row r="156" spans="1:15" x14ac:dyDescent="0.25">
      <c r="A156" s="47" t="s">
        <v>453</v>
      </c>
      <c r="B156" s="29">
        <v>28</v>
      </c>
      <c r="C156" s="29">
        <v>15</v>
      </c>
      <c r="D156" s="30">
        <v>0.86666666666666703</v>
      </c>
      <c r="E156" s="29">
        <v>0</v>
      </c>
      <c r="F156" s="29">
        <v>0</v>
      </c>
      <c r="G156" s="29">
        <v>1</v>
      </c>
      <c r="H156" s="29">
        <v>1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2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1</v>
      </c>
      <c r="C161" s="13">
        <v>4</v>
      </c>
      <c r="D161" s="31">
        <v>-0.75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6</v>
      </c>
      <c r="C162" s="13">
        <v>2</v>
      </c>
      <c r="D162" s="31">
        <v>2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460</v>
      </c>
      <c r="B163" s="13">
        <v>10</v>
      </c>
      <c r="C163" s="13">
        <v>1</v>
      </c>
      <c r="D163" s="31">
        <v>9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4</v>
      </c>
      <c r="C164" s="13">
        <v>3</v>
      </c>
      <c r="D164" s="31">
        <v>0.33333333333333298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5</v>
      </c>
      <c r="C165" s="13">
        <v>5</v>
      </c>
      <c r="D165" s="31">
        <v>0</v>
      </c>
      <c r="E165" s="13">
        <v>0</v>
      </c>
      <c r="F165" s="13">
        <v>0</v>
      </c>
      <c r="G165" s="13">
        <v>0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47" t="s">
        <v>463</v>
      </c>
      <c r="B166" s="29">
        <v>106</v>
      </c>
      <c r="C166" s="29">
        <v>85</v>
      </c>
      <c r="D166" s="30">
        <v>0.247058823529412</v>
      </c>
      <c r="E166" s="29">
        <v>2</v>
      </c>
      <c r="F166" s="29">
        <v>2</v>
      </c>
      <c r="G166" s="29">
        <v>29</v>
      </c>
      <c r="H166" s="29">
        <v>19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13</v>
      </c>
      <c r="O166" s="29">
        <v>13</v>
      </c>
    </row>
    <row r="167" spans="1:15" x14ac:dyDescent="0.25">
      <c r="A167" s="12" t="s">
        <v>464</v>
      </c>
      <c r="B167" s="13">
        <v>50</v>
      </c>
      <c r="C167" s="13">
        <v>37</v>
      </c>
      <c r="D167" s="31">
        <v>0.35135135135135098</v>
      </c>
      <c r="E167" s="13">
        <v>1</v>
      </c>
      <c r="F167" s="13">
        <v>0</v>
      </c>
      <c r="G167" s="13">
        <v>11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4</v>
      </c>
      <c r="O167" s="23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30</v>
      </c>
      <c r="C173" s="13">
        <v>31</v>
      </c>
      <c r="D173" s="31">
        <v>-3.2258064516128997E-2</v>
      </c>
      <c r="E173" s="13">
        <v>1</v>
      </c>
      <c r="F173" s="13">
        <v>0</v>
      </c>
      <c r="G173" s="13">
        <v>13</v>
      </c>
      <c r="H173" s="13">
        <v>7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8</v>
      </c>
      <c r="O173" s="23">
        <v>3</v>
      </c>
    </row>
    <row r="174" spans="1:15" x14ac:dyDescent="0.25">
      <c r="A174" s="12" t="s">
        <v>471</v>
      </c>
      <c r="B174" s="13">
        <v>23</v>
      </c>
      <c r="C174" s="13">
        <v>16</v>
      </c>
      <c r="D174" s="31">
        <v>0.4375</v>
      </c>
      <c r="E174" s="13">
        <v>0</v>
      </c>
      <c r="F174" s="13">
        <v>1</v>
      </c>
      <c r="G174" s="13">
        <v>4</v>
      </c>
      <c r="H174" s="13">
        <v>12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23">
        <v>9</v>
      </c>
    </row>
    <row r="175" spans="1:15" x14ac:dyDescent="0.25">
      <c r="A175" s="12" t="s">
        <v>472</v>
      </c>
      <c r="B175" s="13">
        <v>2</v>
      </c>
      <c r="C175" s="13">
        <v>1</v>
      </c>
      <c r="D175" s="31">
        <v>1</v>
      </c>
      <c r="E175" s="13">
        <v>0</v>
      </c>
      <c r="F175" s="13">
        <v>1</v>
      </c>
      <c r="G175" s="13">
        <v>1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1</v>
      </c>
    </row>
    <row r="176" spans="1:15" x14ac:dyDescent="0.25">
      <c r="A176" s="12" t="s">
        <v>473</v>
      </c>
      <c r="B176" s="13">
        <v>1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125</v>
      </c>
      <c r="C178" s="29">
        <v>97</v>
      </c>
      <c r="D178" s="30">
        <v>0.28865979381443302</v>
      </c>
      <c r="E178" s="29">
        <v>236</v>
      </c>
      <c r="F178" s="29">
        <v>237</v>
      </c>
      <c r="G178" s="29">
        <v>46</v>
      </c>
      <c r="H178" s="29">
        <v>38</v>
      </c>
      <c r="I178" s="29">
        <v>0</v>
      </c>
      <c r="J178" s="29">
        <v>0</v>
      </c>
      <c r="K178" s="29">
        <v>0</v>
      </c>
      <c r="L178" s="29">
        <v>0</v>
      </c>
      <c r="M178" s="29">
        <v>2</v>
      </c>
      <c r="N178" s="29">
        <v>0</v>
      </c>
      <c r="O178" s="29">
        <v>265</v>
      </c>
    </row>
    <row r="179" spans="1:15" x14ac:dyDescent="0.25">
      <c r="A179" s="12" t="s">
        <v>476</v>
      </c>
      <c r="B179" s="13">
        <v>2</v>
      </c>
      <c r="C179" s="13">
        <v>0</v>
      </c>
      <c r="D179" s="31">
        <v>0</v>
      </c>
      <c r="E179" s="13">
        <v>1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0</v>
      </c>
    </row>
    <row r="180" spans="1:15" x14ac:dyDescent="0.25">
      <c r="A180" s="12" t="s">
        <v>477</v>
      </c>
      <c r="B180" s="13">
        <v>83</v>
      </c>
      <c r="C180" s="13">
        <v>64</v>
      </c>
      <c r="D180" s="31">
        <v>0.296875</v>
      </c>
      <c r="E180" s="13">
        <v>131</v>
      </c>
      <c r="F180" s="13">
        <v>129</v>
      </c>
      <c r="G180" s="13">
        <v>23</v>
      </c>
      <c r="H180" s="13">
        <v>21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150</v>
      </c>
    </row>
    <row r="181" spans="1:15" x14ac:dyDescent="0.25">
      <c r="A181" s="12" t="s">
        <v>478</v>
      </c>
      <c r="B181" s="13">
        <v>0</v>
      </c>
      <c r="C181" s="13">
        <v>0</v>
      </c>
      <c r="D181" s="31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1</v>
      </c>
      <c r="C183" s="13">
        <v>3</v>
      </c>
      <c r="D183" s="31">
        <v>-0.66666666666666696</v>
      </c>
      <c r="E183" s="13">
        <v>5</v>
      </c>
      <c r="F183" s="13">
        <v>7</v>
      </c>
      <c r="G183" s="13">
        <v>5</v>
      </c>
      <c r="H183" s="13">
        <v>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10</v>
      </c>
    </row>
    <row r="184" spans="1:15" x14ac:dyDescent="0.25">
      <c r="A184" s="12" t="s">
        <v>481</v>
      </c>
      <c r="B184" s="13">
        <v>34</v>
      </c>
      <c r="C184" s="13">
        <v>29</v>
      </c>
      <c r="D184" s="31">
        <v>0.17241379310344801</v>
      </c>
      <c r="E184" s="13">
        <v>95</v>
      </c>
      <c r="F184" s="13">
        <v>101</v>
      </c>
      <c r="G184" s="13">
        <v>18</v>
      </c>
      <c r="H184" s="13">
        <v>15</v>
      </c>
      <c r="I184" s="13">
        <v>0</v>
      </c>
      <c r="J184" s="13">
        <v>0</v>
      </c>
      <c r="K184" s="13">
        <v>0</v>
      </c>
      <c r="L184" s="13">
        <v>0</v>
      </c>
      <c r="M184" s="13">
        <v>2</v>
      </c>
      <c r="N184" s="13">
        <v>0</v>
      </c>
      <c r="O184" s="23">
        <v>105</v>
      </c>
    </row>
    <row r="185" spans="1:15" x14ac:dyDescent="0.25">
      <c r="A185" s="12" t="s">
        <v>482</v>
      </c>
      <c r="B185" s="13">
        <v>5</v>
      </c>
      <c r="C185" s="13">
        <v>1</v>
      </c>
      <c r="D185" s="31">
        <v>4</v>
      </c>
      <c r="E185" s="13">
        <v>4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90</v>
      </c>
      <c r="C186" s="29">
        <v>52</v>
      </c>
      <c r="D186" s="30">
        <v>0.73076923076923095</v>
      </c>
      <c r="E186" s="29">
        <v>2</v>
      </c>
      <c r="F186" s="29">
        <v>1</v>
      </c>
      <c r="G186" s="29">
        <v>9</v>
      </c>
      <c r="H186" s="29">
        <v>11</v>
      </c>
      <c r="I186" s="29">
        <v>0</v>
      </c>
      <c r="J186" s="29">
        <v>0</v>
      </c>
      <c r="K186" s="29">
        <v>0</v>
      </c>
      <c r="L186" s="29">
        <v>0</v>
      </c>
      <c r="M186" s="29">
        <v>3</v>
      </c>
      <c r="N186" s="29">
        <v>0</v>
      </c>
      <c r="O186" s="29">
        <v>10</v>
      </c>
    </row>
    <row r="187" spans="1:15" x14ac:dyDescent="0.25">
      <c r="A187" s="12" t="s">
        <v>484</v>
      </c>
      <c r="B187" s="13">
        <v>11</v>
      </c>
      <c r="C187" s="13">
        <v>5</v>
      </c>
      <c r="D187" s="31">
        <v>1.2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23</v>
      </c>
      <c r="C189" s="13">
        <v>13</v>
      </c>
      <c r="D189" s="31">
        <v>0.76923076923076905</v>
      </c>
      <c r="E189" s="13">
        <v>0</v>
      </c>
      <c r="F189" s="13">
        <v>1</v>
      </c>
      <c r="G189" s="13">
        <v>4</v>
      </c>
      <c r="H189" s="13">
        <v>4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3">
        <v>1</v>
      </c>
    </row>
    <row r="190" spans="1:15" x14ac:dyDescent="0.25">
      <c r="A190" s="12" t="s">
        <v>487</v>
      </c>
      <c r="B190" s="13">
        <v>0</v>
      </c>
      <c r="C190" s="13">
        <v>0</v>
      </c>
      <c r="D190" s="31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488</v>
      </c>
      <c r="B191" s="13">
        <v>2</v>
      </c>
      <c r="C191" s="13">
        <v>4</v>
      </c>
      <c r="D191" s="31">
        <v>-0.5</v>
      </c>
      <c r="E191" s="13">
        <v>1</v>
      </c>
      <c r="F191" s="13">
        <v>0</v>
      </c>
      <c r="G191" s="13">
        <v>1</v>
      </c>
      <c r="H191" s="13">
        <v>6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6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12</v>
      </c>
      <c r="C193" s="13">
        <v>7</v>
      </c>
      <c r="D193" s="31">
        <v>0.71428571428571397</v>
      </c>
      <c r="E193" s="13">
        <v>0</v>
      </c>
      <c r="F193" s="13">
        <v>0</v>
      </c>
      <c r="G193" s="13">
        <v>2</v>
      </c>
      <c r="H193" s="13">
        <v>1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3">
        <v>2</v>
      </c>
    </row>
    <row r="194" spans="1:15" x14ac:dyDescent="0.25">
      <c r="A194" s="12" t="s">
        <v>491</v>
      </c>
      <c r="B194" s="13">
        <v>3</v>
      </c>
      <c r="C194" s="13">
        <v>1</v>
      </c>
      <c r="D194" s="31">
        <v>2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0</v>
      </c>
      <c r="C196" s="13">
        <v>3</v>
      </c>
      <c r="D196" s="31">
        <v>-1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33</v>
      </c>
      <c r="C197" s="13">
        <v>19</v>
      </c>
      <c r="D197" s="31">
        <v>0.73684210526315796</v>
      </c>
      <c r="E197" s="13">
        <v>1</v>
      </c>
      <c r="F197" s="13">
        <v>0</v>
      </c>
      <c r="G197" s="13">
        <v>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0</v>
      </c>
      <c r="C198" s="13">
        <v>0</v>
      </c>
      <c r="D198" s="31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6</v>
      </c>
      <c r="C199" s="13">
        <v>0</v>
      </c>
      <c r="D199" s="31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2</v>
      </c>
      <c r="N199" s="13">
        <v>0</v>
      </c>
      <c r="O199" s="23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28</v>
      </c>
      <c r="C201" s="29">
        <v>17</v>
      </c>
      <c r="D201" s="30">
        <v>0.64705882352941202</v>
      </c>
      <c r="E201" s="29">
        <v>0</v>
      </c>
      <c r="F201" s="29">
        <v>1</v>
      </c>
      <c r="G201" s="29">
        <v>2</v>
      </c>
      <c r="H201" s="29">
        <v>3</v>
      </c>
      <c r="I201" s="29">
        <v>0</v>
      </c>
      <c r="J201" s="29">
        <v>0</v>
      </c>
      <c r="K201" s="29">
        <v>0</v>
      </c>
      <c r="L201" s="29">
        <v>0</v>
      </c>
      <c r="M201" s="29">
        <v>10</v>
      </c>
      <c r="N201" s="29">
        <v>0</v>
      </c>
      <c r="O201" s="29">
        <v>3</v>
      </c>
    </row>
    <row r="202" spans="1:15" x14ac:dyDescent="0.25">
      <c r="A202" s="12" t="s">
        <v>499</v>
      </c>
      <c r="B202" s="13">
        <v>14</v>
      </c>
      <c r="C202" s="13">
        <v>10</v>
      </c>
      <c r="D202" s="31">
        <v>0.4</v>
      </c>
      <c r="E202" s="13">
        <v>0</v>
      </c>
      <c r="F202" s="13">
        <v>0</v>
      </c>
      <c r="G202" s="13">
        <v>1</v>
      </c>
      <c r="H202" s="13">
        <v>2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1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9</v>
      </c>
      <c r="C206" s="13">
        <v>7</v>
      </c>
      <c r="D206" s="31">
        <v>0.28571428571428598</v>
      </c>
      <c r="E206" s="13">
        <v>0</v>
      </c>
      <c r="F206" s="13">
        <v>1</v>
      </c>
      <c r="G206" s="13">
        <v>1</v>
      </c>
      <c r="H206" s="13">
        <v>1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3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1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3</v>
      </c>
      <c r="C214" s="13">
        <v>0</v>
      </c>
      <c r="D214" s="31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121</v>
      </c>
      <c r="C221" s="29">
        <v>127</v>
      </c>
      <c r="D221" s="30">
        <v>-4.7244094488188997E-2</v>
      </c>
      <c r="E221" s="29">
        <v>36</v>
      </c>
      <c r="F221" s="29">
        <v>19</v>
      </c>
      <c r="G221" s="29">
        <v>30</v>
      </c>
      <c r="H221" s="29">
        <v>29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4</v>
      </c>
      <c r="O221" s="29">
        <v>39</v>
      </c>
    </row>
    <row r="222" spans="1:15" x14ac:dyDescent="0.25">
      <c r="A222" s="12" t="s">
        <v>519</v>
      </c>
      <c r="B222" s="13">
        <v>0</v>
      </c>
      <c r="C222" s="13">
        <v>0</v>
      </c>
      <c r="D222" s="31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1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1</v>
      </c>
    </row>
    <row r="229" spans="1:15" x14ac:dyDescent="0.25">
      <c r="A229" s="12" t="s">
        <v>526</v>
      </c>
      <c r="B229" s="13">
        <v>16</v>
      </c>
      <c r="C229" s="13">
        <v>11</v>
      </c>
      <c r="D229" s="31">
        <v>0.45454545454545497</v>
      </c>
      <c r="E229" s="13">
        <v>0</v>
      </c>
      <c r="F229" s="13">
        <v>0</v>
      </c>
      <c r="G229" s="13">
        <v>5</v>
      </c>
      <c r="H229" s="13">
        <v>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0</v>
      </c>
    </row>
    <row r="230" spans="1:15" x14ac:dyDescent="0.25">
      <c r="A230" s="12" t="s">
        <v>527</v>
      </c>
      <c r="B230" s="13">
        <v>7</v>
      </c>
      <c r="C230" s="13">
        <v>7</v>
      </c>
      <c r="D230" s="31">
        <v>0</v>
      </c>
      <c r="E230" s="13">
        <v>1</v>
      </c>
      <c r="F230" s="13">
        <v>1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3</v>
      </c>
    </row>
    <row r="231" spans="1:15" x14ac:dyDescent="0.25">
      <c r="A231" s="12" t="s">
        <v>528</v>
      </c>
      <c r="B231" s="13">
        <v>10</v>
      </c>
      <c r="C231" s="13">
        <v>5</v>
      </c>
      <c r="D231" s="31">
        <v>1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0</v>
      </c>
    </row>
    <row r="232" spans="1:15" x14ac:dyDescent="0.25">
      <c r="A232" s="12" t="s">
        <v>529</v>
      </c>
      <c r="B232" s="13">
        <v>0</v>
      </c>
      <c r="C232" s="13">
        <v>0</v>
      </c>
      <c r="D232" s="31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530</v>
      </c>
      <c r="B233" s="13">
        <v>1</v>
      </c>
      <c r="C233" s="13">
        <v>2</v>
      </c>
      <c r="D233" s="31">
        <v>-0.5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531</v>
      </c>
      <c r="B234" s="13">
        <v>0</v>
      </c>
      <c r="C234" s="13">
        <v>2</v>
      </c>
      <c r="D234" s="31">
        <v>-1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87</v>
      </c>
      <c r="C236" s="13">
        <v>100</v>
      </c>
      <c r="D236" s="31">
        <v>-0.13</v>
      </c>
      <c r="E236" s="13">
        <v>35</v>
      </c>
      <c r="F236" s="13">
        <v>18</v>
      </c>
      <c r="G236" s="13">
        <v>25</v>
      </c>
      <c r="H236" s="13">
        <v>28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4</v>
      </c>
      <c r="O236" s="23">
        <v>35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2</v>
      </c>
      <c r="C242" s="29">
        <v>0</v>
      </c>
      <c r="D242" s="30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1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1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1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44</v>
      </c>
      <c r="C269" s="29">
        <v>48</v>
      </c>
      <c r="D269" s="30">
        <v>-8.3333333333333301E-2</v>
      </c>
      <c r="E269" s="29">
        <v>4</v>
      </c>
      <c r="F269" s="29">
        <v>7</v>
      </c>
      <c r="G269" s="29">
        <v>39</v>
      </c>
      <c r="H269" s="29">
        <v>26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38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16</v>
      </c>
      <c r="C271" s="13">
        <v>30</v>
      </c>
      <c r="D271" s="31">
        <v>-0.46666666666666701</v>
      </c>
      <c r="E271" s="13">
        <v>3</v>
      </c>
      <c r="F271" s="13">
        <v>3</v>
      </c>
      <c r="G271" s="13">
        <v>20</v>
      </c>
      <c r="H271" s="13">
        <v>17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19</v>
      </c>
    </row>
    <row r="272" spans="1:15" x14ac:dyDescent="0.25">
      <c r="A272" s="12" t="s">
        <v>569</v>
      </c>
      <c r="B272" s="13">
        <v>26</v>
      </c>
      <c r="C272" s="13">
        <v>10</v>
      </c>
      <c r="D272" s="31">
        <v>1.6</v>
      </c>
      <c r="E272" s="13">
        <v>1</v>
      </c>
      <c r="F272" s="13">
        <v>2</v>
      </c>
      <c r="G272" s="13">
        <v>17</v>
      </c>
      <c r="H272" s="13">
        <v>7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18</v>
      </c>
    </row>
    <row r="273" spans="1:15" x14ac:dyDescent="0.25">
      <c r="A273" s="12" t="s">
        <v>570</v>
      </c>
      <c r="B273" s="13">
        <v>0</v>
      </c>
      <c r="C273" s="13">
        <v>1</v>
      </c>
      <c r="D273" s="31">
        <v>-1</v>
      </c>
      <c r="E273" s="13">
        <v>0</v>
      </c>
      <c r="F273" s="13">
        <v>1</v>
      </c>
      <c r="G273" s="13">
        <v>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571</v>
      </c>
      <c r="B274" s="13">
        <v>1</v>
      </c>
      <c r="C274" s="13">
        <v>0</v>
      </c>
      <c r="D274" s="31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1</v>
      </c>
      <c r="C275" s="13">
        <v>0</v>
      </c>
      <c r="D275" s="31">
        <v>0</v>
      </c>
      <c r="E275" s="13">
        <v>0</v>
      </c>
      <c r="F275" s="13">
        <v>0</v>
      </c>
      <c r="G275" s="13">
        <v>0</v>
      </c>
      <c r="H275" s="13">
        <v>1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573</v>
      </c>
      <c r="B276" s="13">
        <v>0</v>
      </c>
      <c r="C276" s="13">
        <v>7</v>
      </c>
      <c r="D276" s="31">
        <v>-1</v>
      </c>
      <c r="E276" s="13">
        <v>0</v>
      </c>
      <c r="F276" s="13">
        <v>0</v>
      </c>
      <c r="G276" s="13">
        <v>2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1</v>
      </c>
    </row>
    <row r="277" spans="1:15" x14ac:dyDescent="0.25">
      <c r="A277" s="12" t="s">
        <v>574</v>
      </c>
      <c r="B277" s="13">
        <v>0</v>
      </c>
      <c r="C277" s="13">
        <v>0</v>
      </c>
      <c r="D277" s="31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1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1</v>
      </c>
      <c r="C310" s="29">
        <v>0</v>
      </c>
      <c r="D310" s="30">
        <v>0</v>
      </c>
      <c r="E310" s="29">
        <v>0</v>
      </c>
      <c r="F310" s="29">
        <v>0</v>
      </c>
      <c r="G310" s="29">
        <v>1</v>
      </c>
      <c r="H310" s="29">
        <v>1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1</v>
      </c>
      <c r="O310" s="29">
        <v>1</v>
      </c>
    </row>
    <row r="311" spans="1:15" x14ac:dyDescent="0.25">
      <c r="A311" s="12" t="s">
        <v>608</v>
      </c>
      <c r="B311" s="13">
        <v>1</v>
      </c>
      <c r="C311" s="13">
        <v>0</v>
      </c>
      <c r="D311" s="31">
        <v>0</v>
      </c>
      <c r="E311" s="13">
        <v>0</v>
      </c>
      <c r="F311" s="13">
        <v>0</v>
      </c>
      <c r="G311" s="13">
        <v>1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</v>
      </c>
      <c r="O311" s="23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5</v>
      </c>
      <c r="C316" s="29">
        <v>0</v>
      </c>
      <c r="D316" s="30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6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5</v>
      </c>
      <c r="C317" s="13">
        <v>0</v>
      </c>
      <c r="D317" s="31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6</v>
      </c>
      <c r="N317" s="13">
        <v>0</v>
      </c>
      <c r="O317" s="23">
        <v>0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2056</v>
      </c>
      <c r="C321" s="29">
        <v>2316</v>
      </c>
      <c r="D321" s="30">
        <v>-0.11226252158894599</v>
      </c>
      <c r="E321" s="29">
        <v>9</v>
      </c>
      <c r="F321" s="29">
        <v>0</v>
      </c>
      <c r="G321" s="29">
        <v>39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2</v>
      </c>
      <c r="O321" s="29">
        <v>0</v>
      </c>
    </row>
    <row r="322" spans="1:15" x14ac:dyDescent="0.25">
      <c r="A322" s="12" t="s">
        <v>619</v>
      </c>
      <c r="B322" s="13">
        <v>2056</v>
      </c>
      <c r="C322" s="13">
        <v>2316</v>
      </c>
      <c r="D322" s="31">
        <v>-0.11226252158894599</v>
      </c>
      <c r="E322" s="13">
        <v>9</v>
      </c>
      <c r="F322" s="13">
        <v>0</v>
      </c>
      <c r="G322" s="13">
        <v>39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2</v>
      </c>
      <c r="O322" s="23">
        <v>0</v>
      </c>
    </row>
    <row r="323" spans="1:15" x14ac:dyDescent="0.25">
      <c r="A323" s="47" t="s">
        <v>620</v>
      </c>
      <c r="B323" s="29">
        <v>4</v>
      </c>
      <c r="C323" s="29">
        <v>0</v>
      </c>
      <c r="D323" s="30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</row>
    <row r="324" spans="1:15" x14ac:dyDescent="0.25">
      <c r="A324" s="12" t="s">
        <v>621</v>
      </c>
      <c r="B324" s="13">
        <v>4</v>
      </c>
      <c r="C324" s="13">
        <v>0</v>
      </c>
      <c r="D324" s="31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6883</v>
      </c>
      <c r="C327" s="29">
        <v>6599</v>
      </c>
      <c r="D327" s="30">
        <v>4.3036823761175902E-2</v>
      </c>
      <c r="E327" s="29">
        <v>390</v>
      </c>
      <c r="F327" s="29">
        <v>331</v>
      </c>
      <c r="G327" s="29">
        <v>535</v>
      </c>
      <c r="H327" s="29">
        <v>366</v>
      </c>
      <c r="I327" s="29">
        <v>6</v>
      </c>
      <c r="J327" s="29">
        <v>8</v>
      </c>
      <c r="K327" s="29">
        <v>0</v>
      </c>
      <c r="L327" s="29">
        <v>0</v>
      </c>
      <c r="M327" s="29">
        <v>48</v>
      </c>
      <c r="N327" s="29">
        <v>33</v>
      </c>
      <c r="O327" s="29">
        <v>690</v>
      </c>
    </row>
  </sheetData>
  <sheetProtection algorithmName="SHA-512" hashValue="nIoft8hCrUfudkai/s5Ux/lOmxyBRRtoWCd93fMtScE5ImeXbLf/NR6JOIpBJpusFFJHpYh4gSKHvUDoZdbZqw==" saltValue="CwjrApzIPULwqEyHOtThB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0</v>
      </c>
    </row>
    <row r="6" spans="1:3" x14ac:dyDescent="0.25">
      <c r="A6" s="166"/>
      <c r="B6" s="12" t="s">
        <v>311</v>
      </c>
      <c r="C6" s="23">
        <v>2</v>
      </c>
    </row>
    <row r="7" spans="1:3" x14ac:dyDescent="0.25">
      <c r="A7" s="166"/>
      <c r="B7" s="12" t="s">
        <v>629</v>
      </c>
      <c r="C7" s="23">
        <v>0</v>
      </c>
    </row>
    <row r="8" spans="1:3" x14ac:dyDescent="0.25">
      <c r="A8" s="166"/>
      <c r="B8" s="12" t="s">
        <v>630</v>
      </c>
      <c r="C8" s="23">
        <v>0</v>
      </c>
    </row>
    <row r="9" spans="1:3" x14ac:dyDescent="0.25">
      <c r="A9" s="166"/>
      <c r="B9" s="12" t="s">
        <v>631</v>
      </c>
      <c r="C9" s="23">
        <v>4</v>
      </c>
    </row>
    <row r="10" spans="1:3" x14ac:dyDescent="0.25">
      <c r="A10" s="166"/>
      <c r="B10" s="12" t="s">
        <v>632</v>
      </c>
      <c r="C10" s="23">
        <v>7</v>
      </c>
    </row>
    <row r="11" spans="1:3" x14ac:dyDescent="0.25">
      <c r="A11" s="166"/>
      <c r="B11" s="12" t="s">
        <v>633</v>
      </c>
      <c r="C11" s="23">
        <v>5</v>
      </c>
    </row>
    <row r="12" spans="1:3" x14ac:dyDescent="0.25">
      <c r="A12" s="166"/>
      <c r="B12" s="12" t="s">
        <v>408</v>
      </c>
      <c r="C12" s="23">
        <v>3</v>
      </c>
    </row>
    <row r="13" spans="1:3" x14ac:dyDescent="0.25">
      <c r="A13" s="166"/>
      <c r="B13" s="12" t="s">
        <v>634</v>
      </c>
      <c r="C13" s="23">
        <v>0</v>
      </c>
    </row>
    <row r="14" spans="1:3" x14ac:dyDescent="0.25">
      <c r="A14" s="166"/>
      <c r="B14" s="12" t="s">
        <v>635</v>
      </c>
      <c r="C14" s="23">
        <v>0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3</v>
      </c>
    </row>
    <row r="17" spans="1:3" x14ac:dyDescent="0.25">
      <c r="A17" s="166"/>
      <c r="B17" s="12" t="s">
        <v>637</v>
      </c>
      <c r="C17" s="23">
        <v>2</v>
      </c>
    </row>
    <row r="18" spans="1:3" x14ac:dyDescent="0.25">
      <c r="A18" s="166"/>
      <c r="B18" s="12" t="s">
        <v>638</v>
      </c>
      <c r="C18" s="23">
        <v>0</v>
      </c>
    </row>
    <row r="19" spans="1:3" x14ac:dyDescent="0.25">
      <c r="A19" s="167"/>
      <c r="B19" s="12" t="s">
        <v>106</v>
      </c>
      <c r="C19" s="23">
        <v>1</v>
      </c>
    </row>
    <row r="20" spans="1:3" x14ac:dyDescent="0.25">
      <c r="A20" s="165" t="s">
        <v>639</v>
      </c>
      <c r="B20" s="12" t="s">
        <v>640</v>
      </c>
      <c r="C20" s="23">
        <v>1</v>
      </c>
    </row>
    <row r="21" spans="1:3" x14ac:dyDescent="0.25">
      <c r="A21" s="167"/>
      <c r="B21" s="12" t="s">
        <v>641</v>
      </c>
      <c r="C21" s="23">
        <v>0</v>
      </c>
    </row>
    <row r="22" spans="1:3" x14ac:dyDescent="0.25">
      <c r="A22" s="165" t="s">
        <v>642</v>
      </c>
      <c r="B22" s="12" t="s">
        <v>643</v>
      </c>
      <c r="C22" s="23">
        <v>9</v>
      </c>
    </row>
    <row r="23" spans="1:3" x14ac:dyDescent="0.25">
      <c r="A23" s="166"/>
      <c r="B23" s="12" t="s">
        <v>644</v>
      </c>
      <c r="C23" s="23">
        <v>14</v>
      </c>
    </row>
    <row r="24" spans="1:3" x14ac:dyDescent="0.25">
      <c r="A24" s="167"/>
      <c r="B24" s="15" t="s">
        <v>645</v>
      </c>
      <c r="C24" s="32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72</v>
      </c>
    </row>
    <row r="28" spans="1:3" x14ac:dyDescent="0.25">
      <c r="A28" s="165" t="s">
        <v>282</v>
      </c>
      <c r="B28" s="12" t="s">
        <v>648</v>
      </c>
      <c r="C28" s="23">
        <v>1</v>
      </c>
    </row>
    <row r="29" spans="1:3" x14ac:dyDescent="0.25">
      <c r="A29" s="166"/>
      <c r="B29" s="12" t="s">
        <v>649</v>
      </c>
      <c r="C29" s="23">
        <v>4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3</v>
      </c>
    </row>
    <row r="32" spans="1:3" x14ac:dyDescent="0.25">
      <c r="A32" s="11" t="s">
        <v>652</v>
      </c>
      <c r="B32" s="18"/>
      <c r="C32" s="23">
        <v>1</v>
      </c>
    </row>
    <row r="33" spans="1:3" x14ac:dyDescent="0.25">
      <c r="A33" s="11" t="s">
        <v>653</v>
      </c>
      <c r="B33" s="18"/>
      <c r="C33" s="23">
        <v>27</v>
      </c>
    </row>
    <row r="34" spans="1:3" x14ac:dyDescent="0.25">
      <c r="A34" s="11" t="s">
        <v>654</v>
      </c>
      <c r="B34" s="18"/>
      <c r="C34" s="23">
        <v>24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0</v>
      </c>
    </row>
    <row r="37" spans="1:3" x14ac:dyDescent="0.25">
      <c r="A37" s="11" t="s">
        <v>657</v>
      </c>
      <c r="B37" s="18"/>
      <c r="C37" s="23">
        <v>1</v>
      </c>
    </row>
    <row r="38" spans="1:3" x14ac:dyDescent="0.25">
      <c r="A38" s="11" t="s">
        <v>645</v>
      </c>
      <c r="B38" s="18"/>
      <c r="C38" s="23">
        <v>11</v>
      </c>
    </row>
    <row r="39" spans="1:3" x14ac:dyDescent="0.25">
      <c r="A39" s="165" t="s">
        <v>658</v>
      </c>
      <c r="B39" s="12" t="s">
        <v>659</v>
      </c>
      <c r="C39" s="23">
        <v>12</v>
      </c>
    </row>
    <row r="40" spans="1:3" x14ac:dyDescent="0.25">
      <c r="A40" s="166"/>
      <c r="B40" s="12" t="s">
        <v>660</v>
      </c>
      <c r="C40" s="23">
        <v>0</v>
      </c>
    </row>
    <row r="41" spans="1:3" x14ac:dyDescent="0.25">
      <c r="A41" s="166"/>
      <c r="B41" s="12" t="s">
        <v>661</v>
      </c>
      <c r="C41" s="23">
        <v>5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5</v>
      </c>
    </row>
    <row r="47" spans="1:3" x14ac:dyDescent="0.25">
      <c r="A47" s="165" t="s">
        <v>76</v>
      </c>
      <c r="B47" s="12" t="s">
        <v>665</v>
      </c>
      <c r="C47" s="23">
        <v>10</v>
      </c>
    </row>
    <row r="48" spans="1:3" x14ac:dyDescent="0.25">
      <c r="A48" s="167"/>
      <c r="B48" s="12" t="s">
        <v>666</v>
      </c>
      <c r="C48" s="23">
        <v>45</v>
      </c>
    </row>
    <row r="49" spans="1:3" x14ac:dyDescent="0.25">
      <c r="A49" s="165" t="s">
        <v>667</v>
      </c>
      <c r="B49" s="12" t="s">
        <v>668</v>
      </c>
      <c r="C49" s="23">
        <v>0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119</v>
      </c>
    </row>
    <row r="54" spans="1:3" x14ac:dyDescent="0.25">
      <c r="A54" s="166"/>
      <c r="B54" s="12" t="s">
        <v>671</v>
      </c>
      <c r="C54" s="23">
        <v>19</v>
      </c>
    </row>
    <row r="55" spans="1:3" x14ac:dyDescent="0.25">
      <c r="A55" s="166"/>
      <c r="B55" s="12" t="s">
        <v>672</v>
      </c>
      <c r="C55" s="23">
        <v>7</v>
      </c>
    </row>
    <row r="56" spans="1:3" x14ac:dyDescent="0.25">
      <c r="A56" s="166"/>
      <c r="B56" s="12" t="s">
        <v>673</v>
      </c>
      <c r="C56" s="23">
        <v>27</v>
      </c>
    </row>
    <row r="57" spans="1:3" x14ac:dyDescent="0.25">
      <c r="A57" s="167"/>
      <c r="B57" s="12" t="s">
        <v>674</v>
      </c>
      <c r="C57" s="23">
        <v>14</v>
      </c>
    </row>
    <row r="58" spans="1:3" x14ac:dyDescent="0.25">
      <c r="A58" s="165" t="s">
        <v>675</v>
      </c>
      <c r="B58" s="12" t="s">
        <v>676</v>
      </c>
      <c r="C58" s="23">
        <v>52</v>
      </c>
    </row>
    <row r="59" spans="1:3" x14ac:dyDescent="0.25">
      <c r="A59" s="166"/>
      <c r="B59" s="12" t="s">
        <v>677</v>
      </c>
      <c r="C59" s="23">
        <v>6</v>
      </c>
    </row>
    <row r="60" spans="1:3" x14ac:dyDescent="0.25">
      <c r="A60" s="166"/>
      <c r="B60" s="12" t="s">
        <v>678</v>
      </c>
      <c r="C60" s="23">
        <v>0</v>
      </c>
    </row>
    <row r="61" spans="1:3" x14ac:dyDescent="0.25">
      <c r="A61" s="166"/>
      <c r="B61" s="12" t="s">
        <v>679</v>
      </c>
      <c r="C61" s="23">
        <v>51</v>
      </c>
    </row>
    <row r="62" spans="1:3" x14ac:dyDescent="0.25">
      <c r="A62" s="167"/>
      <c r="B62" s="15" t="s">
        <v>674</v>
      </c>
      <c r="C62" s="32">
        <v>14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38</v>
      </c>
    </row>
    <row r="66" spans="1:3" x14ac:dyDescent="0.25">
      <c r="A66" s="11" t="s">
        <v>682</v>
      </c>
      <c r="B66" s="18"/>
      <c r="C66" s="23">
        <v>4</v>
      </c>
    </row>
    <row r="67" spans="1:3" x14ac:dyDescent="0.25">
      <c r="A67" s="11" t="s">
        <v>683</v>
      </c>
      <c r="B67" s="18"/>
      <c r="C67" s="23">
        <v>11</v>
      </c>
    </row>
    <row r="68" spans="1:3" x14ac:dyDescent="0.25">
      <c r="A68" s="165" t="s">
        <v>684</v>
      </c>
      <c r="B68" s="12" t="s">
        <v>685</v>
      </c>
      <c r="C68" s="23">
        <v>0</v>
      </c>
    </row>
    <row r="69" spans="1:3" x14ac:dyDescent="0.25">
      <c r="A69" s="167"/>
      <c r="B69" s="12" t="s">
        <v>686</v>
      </c>
      <c r="C69" s="23">
        <v>18</v>
      </c>
    </row>
    <row r="70" spans="1:3" x14ac:dyDescent="0.25">
      <c r="A70" s="11" t="s">
        <v>687</v>
      </c>
      <c r="B70" s="18"/>
      <c r="C70" s="23">
        <v>0</v>
      </c>
    </row>
    <row r="71" spans="1:3" x14ac:dyDescent="0.25">
      <c r="A71" s="11" t="s">
        <v>688</v>
      </c>
      <c r="B71" s="18"/>
      <c r="C71" s="23">
        <v>8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4</v>
      </c>
    </row>
    <row r="74" spans="1:3" x14ac:dyDescent="0.25">
      <c r="A74" s="11" t="s">
        <v>691</v>
      </c>
      <c r="B74" s="18"/>
      <c r="C74" s="23">
        <v>0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8zvk3WlAvIcYGjtn3j9PRngeMgOfQsJ55tT6/blN0KMemHLn2xVjvmkCGBQTa4L7evZKusw48qc0K4CThPEFfQ==" saltValue="VPy51CKJ/1lMGmmm6iaei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0</v>
      </c>
    </row>
    <row r="6" spans="1:3" x14ac:dyDescent="0.25">
      <c r="A6" s="177"/>
      <c r="B6" s="37" t="s">
        <v>289</v>
      </c>
      <c r="C6" s="38">
        <v>37</v>
      </c>
    </row>
    <row r="7" spans="1:3" x14ac:dyDescent="0.25">
      <c r="A7" s="177"/>
      <c r="B7" s="37" t="s">
        <v>697</v>
      </c>
      <c r="C7" s="38">
        <v>2</v>
      </c>
    </row>
    <row r="8" spans="1:3" x14ac:dyDescent="0.25">
      <c r="A8" s="177"/>
      <c r="B8" s="37" t="s">
        <v>698</v>
      </c>
      <c r="C8" s="38">
        <v>0</v>
      </c>
    </row>
    <row r="9" spans="1:3" x14ac:dyDescent="0.25">
      <c r="A9" s="177"/>
      <c r="B9" s="37" t="s">
        <v>699</v>
      </c>
      <c r="C9" s="38">
        <v>0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10</v>
      </c>
    </row>
    <row r="13" spans="1:3" x14ac:dyDescent="0.25">
      <c r="A13" s="177"/>
      <c r="B13" s="37" t="s">
        <v>703</v>
      </c>
      <c r="C13" s="38">
        <v>3</v>
      </c>
    </row>
    <row r="14" spans="1:3" x14ac:dyDescent="0.25">
      <c r="A14" s="177"/>
      <c r="B14" s="37" t="s">
        <v>704</v>
      </c>
      <c r="C14" s="38">
        <v>0</v>
      </c>
    </row>
    <row r="15" spans="1:3" x14ac:dyDescent="0.25">
      <c r="A15" s="178"/>
      <c r="B15" s="39" t="s">
        <v>705</v>
      </c>
      <c r="C15" s="40">
        <v>0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1</v>
      </c>
    </row>
    <row r="19" spans="1:3" x14ac:dyDescent="0.25">
      <c r="A19" s="36" t="s">
        <v>708</v>
      </c>
      <c r="B19" s="18"/>
      <c r="C19" s="38">
        <v>0</v>
      </c>
    </row>
    <row r="20" spans="1:3" x14ac:dyDescent="0.25">
      <c r="A20" s="36" t="s">
        <v>709</v>
      </c>
      <c r="B20" s="18"/>
      <c r="C20" s="38">
        <v>2</v>
      </c>
    </row>
    <row r="21" spans="1:3" x14ac:dyDescent="0.25">
      <c r="A21" s="36" t="s">
        <v>710</v>
      </c>
      <c r="B21" s="18"/>
      <c r="C21" s="38">
        <v>4</v>
      </c>
    </row>
    <row r="22" spans="1:3" x14ac:dyDescent="0.25">
      <c r="A22" s="36" t="s">
        <v>711</v>
      </c>
      <c r="B22" s="18"/>
      <c r="C22" s="38">
        <v>20</v>
      </c>
    </row>
    <row r="23" spans="1:3" x14ac:dyDescent="0.25">
      <c r="A23" s="36" t="s">
        <v>712</v>
      </c>
      <c r="B23" s="18"/>
      <c r="C23" s="38">
        <v>4</v>
      </c>
    </row>
    <row r="24" spans="1:3" x14ac:dyDescent="0.25">
      <c r="A24" s="36" t="s">
        <v>713</v>
      </c>
      <c r="B24" s="18"/>
      <c r="C24" s="38">
        <v>3</v>
      </c>
    </row>
    <row r="25" spans="1:3" x14ac:dyDescent="0.25">
      <c r="A25" s="36" t="s">
        <v>714</v>
      </c>
      <c r="B25" s="18"/>
      <c r="C25" s="38">
        <v>0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3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0</v>
      </c>
    </row>
    <row r="31" spans="1:3" x14ac:dyDescent="0.25">
      <c r="A31" s="36" t="s">
        <v>719</v>
      </c>
      <c r="B31" s="18"/>
      <c r="C31" s="38">
        <v>2</v>
      </c>
    </row>
    <row r="32" spans="1:3" x14ac:dyDescent="0.25">
      <c r="A32" s="36" t="s">
        <v>720</v>
      </c>
      <c r="B32" s="18"/>
      <c r="C32" s="38">
        <v>3</v>
      </c>
    </row>
    <row r="33" spans="1:6" x14ac:dyDescent="0.25">
      <c r="A33" s="36" t="s">
        <v>721</v>
      </c>
      <c r="B33" s="18"/>
      <c r="C33" s="38">
        <v>3</v>
      </c>
    </row>
    <row r="34" spans="1:6" x14ac:dyDescent="0.25">
      <c r="A34" s="36" t="s">
        <v>722</v>
      </c>
      <c r="B34" s="18"/>
      <c r="C34" s="38">
        <v>1</v>
      </c>
    </row>
    <row r="35" spans="1:6" x14ac:dyDescent="0.25">
      <c r="A35" s="36" t="s">
        <v>723</v>
      </c>
      <c r="B35" s="18"/>
      <c r="C35" s="38">
        <v>2</v>
      </c>
    </row>
    <row r="36" spans="1:6" x14ac:dyDescent="0.25">
      <c r="A36" s="36" t="s">
        <v>724</v>
      </c>
      <c r="B36" s="18"/>
      <c r="C36" s="38">
        <v>0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1</v>
      </c>
    </row>
    <row r="41" spans="1:6" x14ac:dyDescent="0.25">
      <c r="A41" s="36" t="s">
        <v>109</v>
      </c>
      <c r="B41" s="18"/>
      <c r="C41" s="38">
        <v>0</v>
      </c>
    </row>
    <row r="42" spans="1:6" x14ac:dyDescent="0.25">
      <c r="A42" s="36" t="s">
        <v>727</v>
      </c>
      <c r="B42" s="19"/>
      <c r="C42" s="40">
        <v>0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6</v>
      </c>
      <c r="D49" s="42">
        <v>2</v>
      </c>
      <c r="E49" s="42">
        <v>0</v>
      </c>
      <c r="F49" s="38">
        <v>0</v>
      </c>
    </row>
    <row r="50" spans="1:6" x14ac:dyDescent="0.25">
      <c r="A50" s="177"/>
      <c r="B50" s="37" t="s">
        <v>734</v>
      </c>
      <c r="C50" s="42">
        <v>12</v>
      </c>
      <c r="D50" s="42">
        <v>5</v>
      </c>
      <c r="E50" s="42">
        <v>0</v>
      </c>
      <c r="F50" s="38">
        <v>2</v>
      </c>
    </row>
    <row r="51" spans="1:6" x14ac:dyDescent="0.25">
      <c r="A51" s="177"/>
      <c r="B51" s="37" t="s">
        <v>735</v>
      </c>
      <c r="C51" s="42">
        <v>5</v>
      </c>
      <c r="D51" s="42">
        <v>0</v>
      </c>
      <c r="E51" s="42">
        <v>0</v>
      </c>
      <c r="F51" s="38">
        <v>1</v>
      </c>
    </row>
    <row r="52" spans="1:6" x14ac:dyDescent="0.25">
      <c r="A52" s="177"/>
      <c r="B52" s="37" t="s">
        <v>736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0</v>
      </c>
      <c r="D54" s="42">
        <v>0</v>
      </c>
      <c r="E54" s="42">
        <v>0</v>
      </c>
      <c r="F54" s="38">
        <v>0</v>
      </c>
    </row>
    <row r="55" spans="1:6" x14ac:dyDescent="0.25">
      <c r="A55" s="177"/>
      <c r="B55" s="37" t="s">
        <v>739</v>
      </c>
      <c r="C55" s="42">
        <v>0</v>
      </c>
      <c r="D55" s="42">
        <v>0</v>
      </c>
      <c r="E55" s="42">
        <v>0</v>
      </c>
      <c r="F55" s="38">
        <v>0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0</v>
      </c>
      <c r="D61" s="42">
        <v>1</v>
      </c>
      <c r="E61" s="42">
        <v>0</v>
      </c>
      <c r="F61" s="38">
        <v>1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23</v>
      </c>
      <c r="D64" s="43">
        <v>8</v>
      </c>
      <c r="E64" s="43">
        <v>0</v>
      </c>
      <c r="F64" s="43">
        <v>4</v>
      </c>
    </row>
    <row r="65" spans="1:6" x14ac:dyDescent="0.25">
      <c r="A65" s="176" t="s">
        <v>642</v>
      </c>
      <c r="B65" s="37" t="s">
        <v>748</v>
      </c>
      <c r="C65" s="42">
        <v>1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1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0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2</v>
      </c>
      <c r="D68" s="43">
        <v>0</v>
      </c>
      <c r="E68" s="43">
        <v>0</v>
      </c>
      <c r="F68" s="43">
        <v>0</v>
      </c>
    </row>
  </sheetData>
  <sheetProtection algorithmName="SHA-512" hashValue="bRNQNr4+HADoH12qj07a9ObhwevEapWFjqKP7uZOh3GJxrDvFhQtsSk+Y76lF2e74aKSYgoO04WYblB3dsTAfA==" saltValue="jjg6YWNfMwOJJRDom0/qV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118</v>
      </c>
    </row>
    <row r="7" spans="1:3" x14ac:dyDescent="0.25">
      <c r="A7" s="166"/>
      <c r="B7" s="12" t="s">
        <v>696</v>
      </c>
      <c r="C7" s="23">
        <v>49</v>
      </c>
    </row>
    <row r="8" spans="1:3" x14ac:dyDescent="0.25">
      <c r="A8" s="166"/>
      <c r="B8" s="12" t="s">
        <v>755</v>
      </c>
      <c r="C8" s="23">
        <v>229</v>
      </c>
    </row>
    <row r="9" spans="1:3" x14ac:dyDescent="0.25">
      <c r="A9" s="166"/>
      <c r="B9" s="12" t="s">
        <v>756</v>
      </c>
      <c r="C9" s="23">
        <v>53</v>
      </c>
    </row>
    <row r="10" spans="1:3" x14ac:dyDescent="0.25">
      <c r="A10" s="166"/>
      <c r="B10" s="12" t="s">
        <v>698</v>
      </c>
      <c r="C10" s="23">
        <v>1</v>
      </c>
    </row>
    <row r="11" spans="1:3" x14ac:dyDescent="0.25">
      <c r="A11" s="166"/>
      <c r="B11" s="12" t="s">
        <v>699</v>
      </c>
      <c r="C11" s="23">
        <v>1</v>
      </c>
    </row>
    <row r="12" spans="1:3" x14ac:dyDescent="0.25">
      <c r="A12" s="166"/>
      <c r="B12" s="12" t="s">
        <v>757</v>
      </c>
      <c r="C12" s="23">
        <v>0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104</v>
      </c>
    </row>
    <row r="17" spans="1:3" x14ac:dyDescent="0.25">
      <c r="A17" s="11" t="s">
        <v>761</v>
      </c>
      <c r="B17" s="18"/>
      <c r="C17" s="23">
        <v>4</v>
      </c>
    </row>
    <row r="18" spans="1:3" x14ac:dyDescent="0.25">
      <c r="A18" s="11" t="s">
        <v>762</v>
      </c>
      <c r="B18" s="18"/>
      <c r="C18" s="23">
        <v>57</v>
      </c>
    </row>
    <row r="19" spans="1:3" x14ac:dyDescent="0.25">
      <c r="A19" s="11" t="s">
        <v>763</v>
      </c>
      <c r="B19" s="19"/>
      <c r="C19" s="32">
        <v>25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0</v>
      </c>
    </row>
    <row r="23" spans="1:3" x14ac:dyDescent="0.25">
      <c r="A23" s="11" t="s">
        <v>766</v>
      </c>
      <c r="B23" s="18"/>
      <c r="C23" s="23">
        <v>0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0</v>
      </c>
    </row>
    <row r="31" spans="1:3" x14ac:dyDescent="0.25">
      <c r="A31" s="11" t="s">
        <v>773</v>
      </c>
      <c r="B31" s="19"/>
      <c r="C31" s="32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9</v>
      </c>
    </row>
    <row r="35" spans="1:3" x14ac:dyDescent="0.25">
      <c r="A35" s="11" t="s">
        <v>775</v>
      </c>
      <c r="B35" s="18"/>
      <c r="C35" s="23">
        <v>5</v>
      </c>
    </row>
    <row r="36" spans="1:3" x14ac:dyDescent="0.25">
      <c r="A36" s="11" t="s">
        <v>776</v>
      </c>
      <c r="B36" s="18"/>
      <c r="C36" s="23">
        <v>100</v>
      </c>
    </row>
    <row r="37" spans="1:3" x14ac:dyDescent="0.25">
      <c r="A37" s="11" t="s">
        <v>777</v>
      </c>
      <c r="B37" s="18"/>
      <c r="C37" s="23">
        <v>32</v>
      </c>
    </row>
    <row r="38" spans="1:3" x14ac:dyDescent="0.25">
      <c r="A38" s="11" t="s">
        <v>778</v>
      </c>
      <c r="B38" s="18"/>
      <c r="C38" s="23">
        <v>40</v>
      </c>
    </row>
    <row r="39" spans="1:3" x14ac:dyDescent="0.25">
      <c r="A39" s="11" t="s">
        <v>779</v>
      </c>
      <c r="B39" s="19"/>
      <c r="C39" s="32">
        <v>26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0</v>
      </c>
    </row>
    <row r="43" spans="1:3" x14ac:dyDescent="0.25">
      <c r="A43" s="11" t="s">
        <v>782</v>
      </c>
      <c r="B43" s="19"/>
      <c r="C43" s="32">
        <v>3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13</v>
      </c>
    </row>
    <row r="47" spans="1:3" x14ac:dyDescent="0.25">
      <c r="A47" s="166"/>
      <c r="B47" s="12" t="s">
        <v>120</v>
      </c>
      <c r="C47" s="23">
        <v>3</v>
      </c>
    </row>
    <row r="48" spans="1:3" x14ac:dyDescent="0.25">
      <c r="A48" s="166"/>
      <c r="B48" s="12" t="s">
        <v>786</v>
      </c>
      <c r="C48" s="23">
        <v>23</v>
      </c>
    </row>
    <row r="49" spans="1:6" x14ac:dyDescent="0.25">
      <c r="A49" s="167"/>
      <c r="B49" s="15" t="s">
        <v>787</v>
      </c>
      <c r="C49" s="32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0</v>
      </c>
    </row>
    <row r="53" spans="1:6" x14ac:dyDescent="0.25">
      <c r="A53" s="11" t="s">
        <v>109</v>
      </c>
      <c r="B53" s="18"/>
      <c r="C53" s="23">
        <v>0</v>
      </c>
    </row>
    <row r="54" spans="1:6" x14ac:dyDescent="0.25">
      <c r="A54" s="11" t="s">
        <v>727</v>
      </c>
      <c r="B54" s="19"/>
      <c r="C54" s="32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0</v>
      </c>
      <c r="D60" s="13">
        <v>0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4</v>
      </c>
      <c r="D61" s="13">
        <v>2</v>
      </c>
      <c r="E61" s="13">
        <v>1</v>
      </c>
      <c r="F61" s="23">
        <v>5</v>
      </c>
    </row>
    <row r="62" spans="1:6" x14ac:dyDescent="0.25">
      <c r="A62" s="166"/>
      <c r="B62" s="12" t="s">
        <v>788</v>
      </c>
      <c r="C62" s="13">
        <v>48</v>
      </c>
      <c r="D62" s="13">
        <v>31</v>
      </c>
      <c r="E62" s="13">
        <v>3</v>
      </c>
      <c r="F62" s="23">
        <v>29</v>
      </c>
    </row>
    <row r="63" spans="1:6" x14ac:dyDescent="0.25">
      <c r="A63" s="166"/>
      <c r="B63" s="12" t="s">
        <v>789</v>
      </c>
      <c r="C63" s="13">
        <v>150</v>
      </c>
      <c r="D63" s="13">
        <v>11</v>
      </c>
      <c r="E63" s="13">
        <v>3</v>
      </c>
      <c r="F63" s="23">
        <v>21</v>
      </c>
    </row>
    <row r="64" spans="1:6" x14ac:dyDescent="0.25">
      <c r="A64" s="166"/>
      <c r="B64" s="12" t="s">
        <v>736</v>
      </c>
      <c r="C64" s="13">
        <v>0</v>
      </c>
      <c r="D64" s="13">
        <v>1</v>
      </c>
      <c r="E64" s="13">
        <v>0</v>
      </c>
      <c r="F64" s="23">
        <v>2</v>
      </c>
    </row>
    <row r="65" spans="1:6" x14ac:dyDescent="0.25">
      <c r="A65" s="166"/>
      <c r="B65" s="12" t="s">
        <v>790</v>
      </c>
      <c r="C65" s="13">
        <v>0</v>
      </c>
      <c r="D65" s="13">
        <v>0</v>
      </c>
      <c r="E65" s="13">
        <v>0</v>
      </c>
      <c r="F65" s="23">
        <v>0</v>
      </c>
    </row>
    <row r="66" spans="1:6" x14ac:dyDescent="0.25">
      <c r="A66" s="166"/>
      <c r="B66" s="12" t="s">
        <v>791</v>
      </c>
      <c r="C66" s="13">
        <v>4</v>
      </c>
      <c r="D66" s="13">
        <v>10</v>
      </c>
      <c r="E66" s="13">
        <v>3</v>
      </c>
      <c r="F66" s="23">
        <v>18</v>
      </c>
    </row>
    <row r="67" spans="1:6" x14ac:dyDescent="0.25">
      <c r="A67" s="166"/>
      <c r="B67" s="12" t="s">
        <v>792</v>
      </c>
      <c r="C67" s="13">
        <v>1</v>
      </c>
      <c r="D67" s="13">
        <v>0</v>
      </c>
      <c r="E67" s="13">
        <v>0</v>
      </c>
      <c r="F67" s="23">
        <v>2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0</v>
      </c>
      <c r="D69" s="13">
        <v>0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0</v>
      </c>
      <c r="D70" s="13">
        <v>2</v>
      </c>
      <c r="E70" s="13">
        <v>0</v>
      </c>
      <c r="F70" s="23">
        <v>0</v>
      </c>
    </row>
    <row r="71" spans="1:6" x14ac:dyDescent="0.25">
      <c r="A71" s="166"/>
      <c r="B71" s="12" t="s">
        <v>742</v>
      </c>
      <c r="C71" s="13">
        <v>0</v>
      </c>
      <c r="D71" s="13">
        <v>0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0</v>
      </c>
      <c r="E72" s="13">
        <v>0</v>
      </c>
      <c r="F72" s="23">
        <v>0</v>
      </c>
    </row>
    <row r="73" spans="1:6" x14ac:dyDescent="0.25">
      <c r="A73" s="166"/>
      <c r="B73" s="12" t="s">
        <v>744</v>
      </c>
      <c r="C73" s="13">
        <v>42</v>
      </c>
      <c r="D73" s="13">
        <v>23</v>
      </c>
      <c r="E73" s="13">
        <v>0</v>
      </c>
      <c r="F73" s="23">
        <v>18</v>
      </c>
    </row>
    <row r="74" spans="1:6" x14ac:dyDescent="0.25">
      <c r="A74" s="166"/>
      <c r="B74" s="12" t="s">
        <v>745</v>
      </c>
      <c r="C74" s="13">
        <v>0</v>
      </c>
      <c r="D74" s="13">
        <v>0</v>
      </c>
      <c r="E74" s="13">
        <v>0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0</v>
      </c>
      <c r="E75" s="13">
        <v>0</v>
      </c>
      <c r="F75" s="23">
        <v>0</v>
      </c>
    </row>
    <row r="76" spans="1:6" x14ac:dyDescent="0.25">
      <c r="A76" s="179" t="s">
        <v>747</v>
      </c>
      <c r="B76" s="180"/>
      <c r="C76" s="29">
        <v>249</v>
      </c>
      <c r="D76" s="29">
        <v>80</v>
      </c>
      <c r="E76" s="29">
        <v>10</v>
      </c>
      <c r="F76" s="29">
        <v>95</v>
      </c>
    </row>
    <row r="77" spans="1:6" x14ac:dyDescent="0.25">
      <c r="A77" s="165" t="s">
        <v>793</v>
      </c>
      <c r="B77" s="12" t="s">
        <v>748</v>
      </c>
      <c r="C77" s="13">
        <v>4</v>
      </c>
      <c r="D77" s="13">
        <v>10</v>
      </c>
      <c r="E77" s="13">
        <v>3</v>
      </c>
      <c r="F77" s="23">
        <v>18</v>
      </c>
    </row>
    <row r="78" spans="1:6" x14ac:dyDescent="0.25">
      <c r="A78" s="166"/>
      <c r="B78" s="12" t="s">
        <v>749</v>
      </c>
      <c r="C78" s="13">
        <v>1</v>
      </c>
      <c r="D78" s="13">
        <v>0</v>
      </c>
      <c r="E78" s="13">
        <v>0</v>
      </c>
      <c r="F78" s="23">
        <v>2</v>
      </c>
    </row>
    <row r="79" spans="1:6" x14ac:dyDescent="0.25">
      <c r="A79" s="167"/>
      <c r="B79" s="12" t="s">
        <v>106</v>
      </c>
      <c r="C79" s="13">
        <v>1</v>
      </c>
      <c r="D79" s="13">
        <v>0</v>
      </c>
      <c r="E79" s="13">
        <v>0</v>
      </c>
      <c r="F79" s="23">
        <v>0</v>
      </c>
    </row>
    <row r="80" spans="1:6" x14ac:dyDescent="0.25">
      <c r="A80" s="179" t="s">
        <v>794</v>
      </c>
      <c r="B80" s="180"/>
      <c r="C80" s="29">
        <v>6</v>
      </c>
      <c r="D80" s="29">
        <v>10</v>
      </c>
      <c r="E80" s="29">
        <v>3</v>
      </c>
      <c r="F80" s="29">
        <v>20</v>
      </c>
    </row>
  </sheetData>
  <sheetProtection algorithmName="SHA-512" hashValue="lGKOhl10wOoNur+NPR7sSsSNeEg5zwMubsMrbPh3nL786BIw98Khou5/pF4l344I2t1lZYo+xYP/sI9JmyBSFQ==" saltValue="LT5CYL11xC4hUdxVewiqi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1</v>
      </c>
    </row>
    <row r="6" spans="1:3" x14ac:dyDescent="0.25">
      <c r="A6" s="11" t="s">
        <v>798</v>
      </c>
      <c r="B6" s="18"/>
      <c r="C6" s="23">
        <v>53</v>
      </c>
    </row>
    <row r="7" spans="1:3" x14ac:dyDescent="0.25">
      <c r="A7" s="11" t="s">
        <v>799</v>
      </c>
      <c r="B7" s="18"/>
      <c r="C7" s="23">
        <v>10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1</v>
      </c>
    </row>
    <row r="13" spans="1:3" x14ac:dyDescent="0.25">
      <c r="A13" s="11" t="s">
        <v>798</v>
      </c>
      <c r="B13" s="18"/>
      <c r="C13" s="23">
        <v>4</v>
      </c>
    </row>
    <row r="14" spans="1:3" x14ac:dyDescent="0.25">
      <c r="A14" s="11" t="s">
        <v>803</v>
      </c>
      <c r="B14" s="18"/>
      <c r="C14" s="23">
        <v>0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0</v>
      </c>
    </row>
    <row r="20" spans="1:3" x14ac:dyDescent="0.25">
      <c r="A20" s="11" t="s">
        <v>805</v>
      </c>
      <c r="B20" s="18"/>
      <c r="C20" s="23">
        <v>0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1</v>
      </c>
    </row>
    <row r="26" spans="1:3" x14ac:dyDescent="0.25">
      <c r="A26" s="11" t="s">
        <v>810</v>
      </c>
      <c r="B26" s="19"/>
      <c r="C26" s="32">
        <v>9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2</v>
      </c>
    </row>
    <row r="30" spans="1:3" x14ac:dyDescent="0.25">
      <c r="A30" s="11" t="s">
        <v>813</v>
      </c>
      <c r="B30" s="19"/>
      <c r="C30" s="32">
        <v>2</v>
      </c>
    </row>
  </sheetData>
  <sheetProtection algorithmName="SHA-512" hashValue="BximVpAKidJx0a1TWQnqt3PMGQF8xb7Iye0TzOTi9uFokpEX6stJGY4RO38TBhTq7Z62nGCVq+wT6yWzUy/sHw==" saltValue="5d4BK46IXrDqDphCqd4gQ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2</v>
      </c>
    </row>
    <row r="6" spans="1:3" x14ac:dyDescent="0.25">
      <c r="A6" s="11" t="s">
        <v>817</v>
      </c>
      <c r="B6" s="18"/>
      <c r="C6" s="23">
        <v>0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0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28</v>
      </c>
    </row>
    <row r="14" spans="1:3" x14ac:dyDescent="0.25">
      <c r="A14" s="11" t="s">
        <v>824</v>
      </c>
      <c r="B14" s="18"/>
      <c r="C14" s="23">
        <v>0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0</v>
      </c>
    </row>
    <row r="19" spans="1:3" x14ac:dyDescent="0.25">
      <c r="A19" s="11" t="s">
        <v>828</v>
      </c>
      <c r="B19" s="18"/>
      <c r="C19" s="23">
        <v>0</v>
      </c>
    </row>
    <row r="20" spans="1:3" x14ac:dyDescent="0.25">
      <c r="A20" s="11" t="s">
        <v>829</v>
      </c>
      <c r="B20" s="19"/>
      <c r="C20" s="32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4</v>
      </c>
    </row>
    <row r="33" spans="1:3" x14ac:dyDescent="0.25">
      <c r="A33" s="11" t="s">
        <v>760</v>
      </c>
      <c r="B33" s="18"/>
      <c r="C33" s="23">
        <v>0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2</v>
      </c>
    </row>
    <row r="41" spans="1:3" x14ac:dyDescent="0.25">
      <c r="A41" s="11" t="s">
        <v>760</v>
      </c>
      <c r="B41" s="18"/>
      <c r="C41" s="23">
        <v>0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zovC6ad7C4Z7lUtrnWLEC3XLF2VNdV67WbSvfQdhEevkoFJShIu5McFl6WBLVvQL0X0ArBPeAEzTfebPurhlRA==" saltValue="onq8YSP/w/ymsT13j89hN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125</v>
      </c>
      <c r="C4" s="29">
        <v>97</v>
      </c>
      <c r="D4" s="30">
        <v>0.28865979381443302</v>
      </c>
      <c r="E4" s="29">
        <v>236</v>
      </c>
      <c r="F4" s="29">
        <v>237</v>
      </c>
      <c r="G4" s="29">
        <v>46</v>
      </c>
      <c r="H4" s="29">
        <v>38</v>
      </c>
      <c r="I4" s="29">
        <v>0</v>
      </c>
      <c r="J4" s="29">
        <v>0</v>
      </c>
      <c r="K4" s="29">
        <v>0</v>
      </c>
      <c r="L4" s="29">
        <v>0</v>
      </c>
      <c r="M4" s="29">
        <v>2</v>
      </c>
      <c r="N4" s="29">
        <v>0</v>
      </c>
      <c r="O4" s="29">
        <v>265</v>
      </c>
    </row>
    <row r="5" spans="1:15" x14ac:dyDescent="0.25">
      <c r="A5" s="12" t="s">
        <v>476</v>
      </c>
      <c r="B5" s="13">
        <v>2</v>
      </c>
      <c r="C5" s="13">
        <v>0</v>
      </c>
      <c r="D5" s="31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0</v>
      </c>
    </row>
    <row r="6" spans="1:15" x14ac:dyDescent="0.25">
      <c r="A6" s="12" t="s">
        <v>477</v>
      </c>
      <c r="B6" s="13">
        <v>83</v>
      </c>
      <c r="C6" s="13">
        <v>64</v>
      </c>
      <c r="D6" s="31">
        <v>0.296875</v>
      </c>
      <c r="E6" s="13">
        <v>131</v>
      </c>
      <c r="F6" s="13">
        <v>129</v>
      </c>
      <c r="G6" s="13">
        <v>23</v>
      </c>
      <c r="H6" s="13">
        <v>21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150</v>
      </c>
    </row>
    <row r="7" spans="1:15" x14ac:dyDescent="0.25">
      <c r="A7" s="12" t="s">
        <v>478</v>
      </c>
      <c r="B7" s="13">
        <v>0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1</v>
      </c>
      <c r="C9" s="13">
        <v>3</v>
      </c>
      <c r="D9" s="31">
        <v>-0.66666666666666696</v>
      </c>
      <c r="E9" s="13">
        <v>5</v>
      </c>
      <c r="F9" s="13">
        <v>7</v>
      </c>
      <c r="G9" s="13">
        <v>5</v>
      </c>
      <c r="H9" s="13">
        <v>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10</v>
      </c>
    </row>
    <row r="10" spans="1:15" x14ac:dyDescent="0.25">
      <c r="A10" s="12" t="s">
        <v>481</v>
      </c>
      <c r="B10" s="13">
        <v>34</v>
      </c>
      <c r="C10" s="13">
        <v>29</v>
      </c>
      <c r="D10" s="31">
        <v>0.17241379310344801</v>
      </c>
      <c r="E10" s="13">
        <v>95</v>
      </c>
      <c r="F10" s="13">
        <v>101</v>
      </c>
      <c r="G10" s="13">
        <v>18</v>
      </c>
      <c r="H10" s="13">
        <v>15</v>
      </c>
      <c r="I10" s="13">
        <v>0</v>
      </c>
      <c r="J10" s="13">
        <v>0</v>
      </c>
      <c r="K10" s="13">
        <v>0</v>
      </c>
      <c r="L10" s="13">
        <v>0</v>
      </c>
      <c r="M10" s="13">
        <v>2</v>
      </c>
      <c r="N10" s="13">
        <v>0</v>
      </c>
      <c r="O10" s="23">
        <v>105</v>
      </c>
    </row>
    <row r="11" spans="1:15" x14ac:dyDescent="0.25">
      <c r="A11" s="15" t="s">
        <v>482</v>
      </c>
      <c r="B11" s="16">
        <v>5</v>
      </c>
      <c r="C11" s="16">
        <v>1</v>
      </c>
      <c r="D11" s="44">
        <v>4</v>
      </c>
      <c r="E11" s="16">
        <v>4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WgblG7FF5A9QuBsSzW3MFWr/ALwziLAc2QgfYsfw/09wpuDHo6u2uwXXryqOS/6J9pBobt39GoZ/D7qDN8gL0w==" saltValue="vAtYmNfWqFlzGBw9VbJp4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2020-05-19T09:39:21Z</dcterms:created>
  <dcterms:modified xsi:type="dcterms:W3CDTF">2020-06-08T09:37:14Z</dcterms:modified>
</cp:coreProperties>
</file>