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kJ3/BwkjnsI/4WHh70iN1T26E2uzE0YOp7/PJ6jmw41/T8kzaDZvgN/ZA59w/cevvzJGBsOsssvTz8yD/GUFYQ==" workbookSaltValue="YMLYnwpg9I33r0KZzU16C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 localSheetId="11">InformeDatosGrales!$Q$4</definedName>
    <definedName name="Calificaciones">#REF!</definedName>
    <definedName name="Civil" localSheetId="11">InformeDatosGrales!$BK$2</definedName>
    <definedName name="Civil">#REF!</definedName>
    <definedName name="ComparecenciasPrision" localSheetId="11">InformeDatosGrales!$AP$4</definedName>
    <definedName name="ComparecenciasPrision">#REF!</definedName>
    <definedName name="DelitosCalificanDilUrgentes" localSheetId="12">InformeDelitos!$M$3</definedName>
    <definedName name="DelitosCalificanDilUrgentes">#REF!</definedName>
    <definedName name="DelitosCalificanJurados" localSheetId="12">InformeDelitos!$AQ$3</definedName>
    <definedName name="DelitosCalificanJurados">#REF!</definedName>
    <definedName name="DelitosCalificanProcAbrev" localSheetId="12">InformeDelitos!$W$3</definedName>
    <definedName name="DelitosCalificanProcAbrev">#REF!</definedName>
    <definedName name="DelitosCalificanSumario" localSheetId="12">InformeDelitos!$AG$3</definedName>
    <definedName name="DelitosCalificanSumario">#REF!</definedName>
    <definedName name="DelitosDilInvestigacion" localSheetId="12">InformeDelitos!$AV$3</definedName>
    <definedName name="DelitosDilInvestigacion">#REF!</definedName>
    <definedName name="DelitosDilPrevias" localSheetId="12">InformeDelitos!$C$3</definedName>
    <definedName name="DelitosDilPrevias">#REF!</definedName>
    <definedName name="DelitosIncoanDilUrgentes" localSheetId="12">InformeDelitos!$H$3</definedName>
    <definedName name="DelitosIncoanDilUrgentes">#REF!</definedName>
    <definedName name="DelitosIncoanJurados" localSheetId="12">InformeDelitos!$AL$3</definedName>
    <definedName name="DelitosIncoanJurados">#REF!</definedName>
    <definedName name="DelitosIncoanProcAbrev" localSheetId="12">InformeDelitos!$R$3</definedName>
    <definedName name="DelitosIncoanProcAbrev">#REF!</definedName>
    <definedName name="DelitosIncoanSumario" localSheetId="12">InformeDelitos!$AB$3</definedName>
    <definedName name="DelitosIncoanSumario">#REF!</definedName>
    <definedName name="DelitosMedidasPrision" localSheetId="12">InformeDelitos!$BA$3</definedName>
    <definedName name="DelitosMedidasPrision">#REF!</definedName>
    <definedName name="DelitosSentencias" localSheetId="12">InformeDelitos!$BF$3</definedName>
    <definedName name="DelitosSentencias">#REF!</definedName>
    <definedName name="DemandasIncapacidad" localSheetId="11">InformeDatosGrales!$CE$4</definedName>
    <definedName name="DemandasIncapacidad">#REF!</definedName>
    <definedName name="DiligenciasInvestigacionI" localSheetId="11">InformeDatosGrales!$AV$3</definedName>
    <definedName name="DiligenciasInvestigacionI">#REF!</definedName>
    <definedName name="DiligenciasInvestigacionII" localSheetId="11">InformeDatosGrales!$BE$4</definedName>
    <definedName name="DiligenciasInvestigacionII">#REF!</definedName>
    <definedName name="DiligenciasPrevias" localSheetId="11">InformeDatosGrales!$C$4</definedName>
    <definedName name="DiligenciasPrevias">#REF!</definedName>
    <definedName name="DiligenciasUrgentes" localSheetId="11">InformeDatosGrales!$I$4</definedName>
    <definedName name="DiligenciasUrgentes">#REF!</definedName>
    <definedName name="juicios_delitos_leves" localSheetId="11">InformeDatosGrales!$CK$4</definedName>
    <definedName name="juicios_delitos_leves">#REF!</definedName>
    <definedName name="MedioAmbDilInvestigacion" localSheetId="18">InformeMedioAmbiente!$C$3</definedName>
    <definedName name="MedioAmbDilInvestigacion">#REF!</definedName>
    <definedName name="MedioAmbProcJudiciales" localSheetId="18">InformeMedioAmbiente!$H$3</definedName>
    <definedName name="MedioAmbProcJudiciales">#REF!</definedName>
    <definedName name="MedioAmbSentencias" localSheetId="18">InformeMedioAmbiente!$M$3</definedName>
    <definedName name="MedioAmbSentencias">#REF!</definedName>
    <definedName name="MenoresDel" localSheetId="13">InformeDatosMenores!$AE$4</definedName>
    <definedName name="MenoresDel">#REF!</definedName>
    <definedName name="MenoresDilyExp" localSheetId="13">InformeDatosMenores!$C$4</definedName>
    <definedName name="MenoresDilyExp">#REF!</definedName>
    <definedName name="MenoresMed" localSheetId="13">InformeDatosMenores!$T$4</definedName>
    <definedName name="MenoresMed">#REF!</definedName>
    <definedName name="MenoresProtec" localSheetId="13">InformeDatosMenores!$AP$4</definedName>
    <definedName name="MenoresProtec">#REF!</definedName>
    <definedName name="MenoresSent" localSheetId="13">InformeDatosMenores!$L$4</definedName>
    <definedName name="MenoresSent">#REF!</definedName>
    <definedName name="RegistroCivil" localSheetId="11">InformeDatosGrales!$BX$4</definedName>
    <definedName name="RegistroCivil">#REF!</definedName>
    <definedName name="SegVialDilInvestigacion" localSheetId="17">InformeSeguridadVial!$AV$3</definedName>
    <definedName name="SegVialDilInvestigacion">#REF!</definedName>
    <definedName name="SegVialDilPrevias" localSheetId="17">InformeSeguridadVial!$C$3</definedName>
    <definedName name="SegVialDilPrevias">#REF!</definedName>
    <definedName name="SegVialDilUrgentesCalificadas" localSheetId="17">InformeSeguridadVial!$M$3</definedName>
    <definedName name="SegVialDilUrgentesCalificadas">#REF!</definedName>
    <definedName name="SegVialDilUrgentesIncoadas" localSheetId="17">InformeSeguridadVial!$H$3</definedName>
    <definedName name="SegVialDilUrgentesIncoadas">#REF!</definedName>
    <definedName name="SegVialJurCalificados" localSheetId="17">InformeSeguridadVial!$AQ$3</definedName>
    <definedName name="SegVialJurCalificados">#REF!</definedName>
    <definedName name="SegVialJurIncoados" localSheetId="17">InformeSeguridadVial!$AL$3</definedName>
    <definedName name="SegVialJurIncoados">#REF!</definedName>
    <definedName name="SegVialMedidasPrision" localSheetId="17">InformeSeguridadVial!$BA$3</definedName>
    <definedName name="SegVialMedidasPrision">#REF!</definedName>
    <definedName name="SegVialPACalificados" localSheetId="17">InformeSeguridadVial!$W$3</definedName>
    <definedName name="SegVialPACalificados">#REF!</definedName>
    <definedName name="SegVialPAIncoados" localSheetId="17">InformeSeguridadVial!$R$3</definedName>
    <definedName name="SegVialPAIncoados">#REF!</definedName>
    <definedName name="SegVialSentencias" localSheetId="17">InformeSeguridadVial!$BF$3</definedName>
    <definedName name="SegVialSentencias">#REF!</definedName>
    <definedName name="SegVialSumCalificados" localSheetId="17">InformeSeguridadVial!$AG$3</definedName>
    <definedName name="SegVialSumCalificados">#REF!</definedName>
    <definedName name="SegVialSumIncoados" localSheetId="17">InformeSeguridadVial!$AB$3</definedName>
    <definedName name="SegVialSumIncoados">#REF!</definedName>
    <definedName name="SentenciasAP" localSheetId="11">InformeDatosGrales!$AH$3</definedName>
    <definedName name="SentenciasAP">#REF!</definedName>
    <definedName name="SentenciasJPenal" localSheetId="11">InformeDatosGrales!$Z$3</definedName>
    <definedName name="SentenciasJPenal">#REF!</definedName>
    <definedName name="SinLaboralDelitosCausasPend" localSheetId="16">InformeSinLaboral!$H$3</definedName>
    <definedName name="SinLaboralDelitosCausasPend">#REF!</definedName>
    <definedName name="SinLaboralDilInvestigacion" localSheetId="16">InformeSinLaboral!$M$3</definedName>
    <definedName name="SinLaboralDilInvestigacion">#REF!</definedName>
    <definedName name="SinLaboralInfracciones" localSheetId="16">InformeSinLaboral!$C$3</definedName>
    <definedName name="SinLaboralInfracciones">#REF!</definedName>
    <definedName name="VDomesticaCalif" localSheetId="14">InformeViolenciaDoméstica!$P$3</definedName>
    <definedName name="VDomesticaCalif">#REF!</definedName>
    <definedName name="VDomesticaIncoa" localSheetId="14">InformeViolenciaDoméstica!$K$3</definedName>
    <definedName name="VDomesticaIncoa">#REF!</definedName>
    <definedName name="VDomesticaMCaut" localSheetId="14">InformeViolenciaDoméstica!$Z$3</definedName>
    <definedName name="VDomesticaMCaut">#REF!</definedName>
    <definedName name="VDomesticaParent" localSheetId="14">InformeViolenciaDoméstica!$U$3</definedName>
    <definedName name="VDomesticaParent">#REF!</definedName>
    <definedName name="VDomesticaProcSent" localSheetId="14">InformeViolenciaDoméstica!$C$1</definedName>
    <definedName name="VDomesticaProcSent">#REF!</definedName>
    <definedName name="VGeneroCalif" localSheetId="15">InformeViolenciaGénero!$P$3</definedName>
    <definedName name="VGeneroCalif">#REF!</definedName>
    <definedName name="VGeneroIncoa" localSheetId="15">InformeViolenciaGénero!$K$3</definedName>
    <definedName name="VGeneroIncoa">#REF!</definedName>
    <definedName name="VGeneroMCaut" localSheetId="15">InformeViolenciaGénero!$Z$3</definedName>
    <definedName name="VGeneroMCaut">#REF!</definedName>
    <definedName name="VGeneroParent" localSheetId="15">InformeViolenciaGénero!$U$3</definedName>
    <definedName name="VGeneroParent">#REF!</definedName>
    <definedName name="VGeneroProcSent" localSheetId="15">InformeViolenciaGénero!$C$1</definedName>
    <definedName name="VGeneroProcSen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L42" i="12"/>
  <c r="K42" i="12"/>
  <c r="J42" i="12"/>
  <c r="I42" i="12"/>
  <c r="H42" i="12"/>
  <c r="G42" i="12"/>
  <c r="F42" i="12"/>
  <c r="E42" i="12"/>
  <c r="D42" i="12"/>
  <c r="D12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<sst xmlns="http://schemas.openxmlformats.org/spreadsheetml/2006/main" count="2044" uniqueCount="1113">
  <si>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</si>
  <si>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</si>
  <si>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</si>
  <si>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</si>
  <si>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</si>
  <si>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</si>
  <si>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A Coruña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</si>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</sst>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9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7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20" fillId="9" borderId="0" xfId="1" applyNumberFormat="1" applyFont="1" applyFill="1"/>
    <xf numFmtId="165" fontId="17" fillId="9" borderId="0" xfId="1" applyNumberFormat="1" applyFill="1"/>
    <xf numFmtId="165" fontId="18" fillId="0" borderId="24" xfId="2" applyNumberFormat="1" applyBorder="1"/>
    <xf numFmtId="165" fontId="20" fillId="10" borderId="0" xfId="2" applyNumberFormat="1" applyFont="1" applyFill="1"/>
    <xf numFmtId="165" fontId="18" fillId="10" borderId="0" xfId="2" applyNumberFormat="1" applyFill="1"/>
    <xf numFmtId="165" fontId="18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31" fillId="0" borderId="0" xfId="1" applyFont="1" applyAlignment="1">
      <alignment wrapText="1"/>
    </xf>
    <xf numFmtId="3" fontId="31" fillId="0" borderId="0" xfId="1" applyNumberFormat="1" applyFont="1"/>
    <xf numFmtId="0" fontId="1" fillId="0" borderId="0" xfId="0" applyFont="1" applyAlignment="1">
      <alignment horizontal="center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5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90-4274-8FC2-A358D6FCDC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90-4274-8FC2-A358D6FCDC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5388</c:v>
                </c:pt>
                <c:pt idx="1">
                  <c:v>16777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0-4274-8FC2-A358D6FCD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5D-4FE1-9A1B-FC6AC8A046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5D-4FE1-9A1B-FC6AC8A046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5D-4FE1-9A1B-FC6AC8A046E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25</c:v>
                </c:pt>
                <c:pt idx="1">
                  <c:v>1631</c:v>
                </c:pt>
                <c:pt idx="2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5D-4FE1-9A1B-FC6AC8A04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01-482E-8375-ABA683C17D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01-482E-8375-ABA683C17D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01-482E-8375-ABA683C17D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4902</c:v>
                </c:pt>
                <c:pt idx="1">
                  <c:v>616</c:v>
                </c:pt>
                <c:pt idx="2">
                  <c:v>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1-482E-8375-ABA683C1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FB-4858-8F99-06F4BA57B4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FB-4858-8F99-06F4BA57B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697</c:v>
                </c:pt>
                <c:pt idx="1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B-4858-8F99-06F4BA57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7C-4408-A39A-831BF0BD00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C-4408-A39A-831BF0BD0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1764</c:v>
                </c:pt>
                <c:pt idx="1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C-4408-A39A-831BF0BD0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1156</c:v>
              </c:pt>
              <c:pt idx="1">
                <c:v>3943</c:v>
              </c:pt>
              <c:pt idx="2">
                <c:v>24</c:v>
              </c:pt>
              <c:pt idx="3">
                <c:v>8</c:v>
              </c:pt>
              <c:pt idx="4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1-D74D-4310-AF5E-8B75C8D9E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5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2378</c:v>
              </c:pt>
              <c:pt idx="1">
                <c:v>3228</c:v>
              </c:pt>
              <c:pt idx="2">
                <c:v>135</c:v>
              </c:pt>
              <c:pt idx="3">
                <c:v>23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DF4D-497A-A2E5-08357EAD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146</c:v>
              </c:pt>
              <c:pt idx="2">
                <c:v>30</c:v>
              </c:pt>
              <c:pt idx="3">
                <c:v>43</c:v>
              </c:pt>
              <c:pt idx="4">
                <c:v>217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248-42B2-8780-71F0696D7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151</c:v>
              </c:pt>
              <c:pt idx="1">
                <c:v>341</c:v>
              </c:pt>
              <c:pt idx="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C745-4F48-90F9-2C2A8F109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4114</c:v>
              </c:pt>
              <c:pt idx="1">
                <c:v>39</c:v>
              </c:pt>
              <c:pt idx="2">
                <c:v>460</c:v>
              </c:pt>
              <c:pt idx="3">
                <c:v>13</c:v>
              </c:pt>
              <c:pt idx="4">
                <c:v>38</c:v>
              </c:pt>
              <c:pt idx="5">
                <c:v>2</c:v>
              </c:pt>
              <c:pt idx="6">
                <c:v>17</c:v>
              </c:pt>
              <c:pt idx="7">
                <c:v>365</c:v>
              </c:pt>
              <c:pt idx="8">
                <c:v>13</c:v>
              </c:pt>
              <c:pt idx="9">
                <c:v>248</c:v>
              </c:pt>
              <c:pt idx="10">
                <c:v>6316</c:v>
              </c:pt>
            </c:numLit>
          </c:val>
          <c:extLst>
            <c:ext xmlns:c16="http://schemas.microsoft.com/office/drawing/2014/chart" uri="{C3380CC4-5D6E-409C-BE32-E72D297353CC}">
              <c16:uniqueId val="{00000001-7A46-49F7-84DC-DE446303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755</c:v>
              </c:pt>
              <c:pt idx="2">
                <c:v>876</c:v>
              </c:pt>
              <c:pt idx="3">
                <c:v>376</c:v>
              </c:pt>
              <c:pt idx="4">
                <c:v>182</c:v>
              </c:pt>
              <c:pt idx="5">
                <c:v>668</c:v>
              </c:pt>
              <c:pt idx="6">
                <c:v>1043</c:v>
              </c:pt>
              <c:pt idx="7">
                <c:v>79</c:v>
              </c:pt>
              <c:pt idx="8">
                <c:v>97</c:v>
              </c:pt>
              <c:pt idx="9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C14C-4D32-8931-D943DB9C8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62-4CC0-923C-005844356D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62-4CC0-923C-005844356D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62-4CC0-923C-005844356D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238</c:v>
                </c:pt>
                <c:pt idx="1">
                  <c:v>345</c:v>
                </c:pt>
                <c:pt idx="2">
                  <c:v>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2-4CC0-923C-005844356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5622</c:v>
              </c:pt>
              <c:pt idx="1">
                <c:v>1782</c:v>
              </c:pt>
              <c:pt idx="2">
                <c:v>1194</c:v>
              </c:pt>
              <c:pt idx="3">
                <c:v>446</c:v>
              </c:pt>
              <c:pt idx="4">
                <c:v>130</c:v>
              </c:pt>
              <c:pt idx="5">
                <c:v>426</c:v>
              </c:pt>
              <c:pt idx="6">
                <c:v>5863</c:v>
              </c:pt>
              <c:pt idx="7">
                <c:v>215</c:v>
              </c:pt>
              <c:pt idx="8">
                <c:v>719</c:v>
              </c:pt>
              <c:pt idx="9">
                <c:v>315</c:v>
              </c:pt>
              <c:pt idx="10">
                <c:v>869</c:v>
              </c:pt>
              <c:pt idx="11">
                <c:v>221</c:v>
              </c:pt>
              <c:pt idx="12">
                <c:v>5608</c:v>
              </c:pt>
              <c:pt idx="13">
                <c:v>502</c:v>
              </c:pt>
            </c:numLit>
          </c:val>
          <c:extLst>
            <c:ext xmlns:c16="http://schemas.microsoft.com/office/drawing/2014/chart" uri="{C3380CC4-5D6E-409C-BE32-E72D297353CC}">
              <c16:uniqueId val="{00000000-86C1-4468-BAD7-563E4EA7C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965</c:v>
              </c:pt>
              <c:pt idx="1">
                <c:v>134</c:v>
              </c:pt>
              <c:pt idx="2">
                <c:v>103</c:v>
              </c:pt>
              <c:pt idx="3">
                <c:v>1883</c:v>
              </c:pt>
              <c:pt idx="4">
                <c:v>181</c:v>
              </c:pt>
              <c:pt idx="5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E794-4BAB-9974-C76D44BF0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49</c:v>
              </c:pt>
              <c:pt idx="1">
                <c:v>243</c:v>
              </c:pt>
              <c:pt idx="2">
                <c:v>125</c:v>
              </c:pt>
              <c:pt idx="3">
                <c:v>88</c:v>
              </c:pt>
              <c:pt idx="4">
                <c:v>16</c:v>
              </c:pt>
              <c:pt idx="5">
                <c:v>102</c:v>
              </c:pt>
              <c:pt idx="6">
                <c:v>1813</c:v>
              </c:pt>
              <c:pt idx="7">
                <c:v>20</c:v>
              </c:pt>
              <c:pt idx="8">
                <c:v>146</c:v>
              </c:pt>
              <c:pt idx="9">
                <c:v>45</c:v>
              </c:pt>
              <c:pt idx="1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76D-4953-A56A-E0B6C7B1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470</c:v>
              </c:pt>
              <c:pt idx="1">
                <c:v>472</c:v>
              </c:pt>
              <c:pt idx="2">
                <c:v>163</c:v>
              </c:pt>
              <c:pt idx="3">
                <c:v>75</c:v>
              </c:pt>
              <c:pt idx="4">
                <c:v>182</c:v>
              </c:pt>
              <c:pt idx="5">
                <c:v>1575</c:v>
              </c:pt>
              <c:pt idx="6">
                <c:v>102</c:v>
              </c:pt>
              <c:pt idx="7">
                <c:v>406</c:v>
              </c:pt>
              <c:pt idx="8">
                <c:v>107</c:v>
              </c:pt>
              <c:pt idx="9">
                <c:v>439</c:v>
              </c:pt>
              <c:pt idx="10">
                <c:v>174</c:v>
              </c:pt>
              <c:pt idx="11">
                <c:v>90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F6BF-466B-B1BB-E7F4C06E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638</c:v>
              </c:pt>
              <c:pt idx="1">
                <c:v>208</c:v>
              </c:pt>
              <c:pt idx="2">
                <c:v>335</c:v>
              </c:pt>
              <c:pt idx="3">
                <c:v>66</c:v>
              </c:pt>
              <c:pt idx="4">
                <c:v>115</c:v>
              </c:pt>
              <c:pt idx="5">
                <c:v>1484</c:v>
              </c:pt>
              <c:pt idx="6">
                <c:v>89</c:v>
              </c:pt>
              <c:pt idx="7">
                <c:v>407</c:v>
              </c:pt>
              <c:pt idx="8">
                <c:v>140</c:v>
              </c:pt>
              <c:pt idx="9">
                <c:v>417</c:v>
              </c:pt>
              <c:pt idx="10">
                <c:v>222</c:v>
              </c:pt>
              <c:pt idx="11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529A-4D2C-B587-97FF4E62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Falsedades</c:v>
                </c:pt>
                <c:pt idx="5">
                  <c:v>Orden público</c:v>
                </c:pt>
                <c:pt idx="6">
                  <c:v>De la trata de seres humanos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2</c:v>
              </c:pt>
              <c:pt idx="2">
                <c:v>23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36-4831-9ED6-E89CCAB2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</c:v>
              </c:pt>
              <c:pt idx="1">
                <c:v>1</c:v>
              </c:pt>
              <c:pt idx="2">
                <c:v>25</c:v>
              </c:pt>
              <c:pt idx="3">
                <c:v>5</c:v>
              </c:pt>
              <c:pt idx="4">
                <c:v>5</c:v>
              </c:pt>
              <c:pt idx="5">
                <c:v>1</c:v>
              </c:pt>
              <c:pt idx="6">
                <c:v>7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1D5-4B8F-9D3F-73AA9661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6B-4233-A4F4-00E55CCA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3B-4A00-98BA-F7EFF85D2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Delitos electorales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19</c:v>
              </c:pt>
              <c:pt idx="1">
                <c:v>28</c:v>
              </c:pt>
              <c:pt idx="2">
                <c:v>21</c:v>
              </c:pt>
              <c:pt idx="3">
                <c:v>36</c:v>
              </c:pt>
              <c:pt idx="4">
                <c:v>69</c:v>
              </c:pt>
              <c:pt idx="5">
                <c:v>22</c:v>
              </c:pt>
              <c:pt idx="6">
                <c:v>24</c:v>
              </c:pt>
              <c:pt idx="7">
                <c:v>28</c:v>
              </c:pt>
              <c:pt idx="8">
                <c:v>32</c:v>
              </c:pt>
              <c:pt idx="9">
                <c:v>37</c:v>
              </c:pt>
              <c:pt idx="10">
                <c:v>46</c:v>
              </c:pt>
              <c:pt idx="11">
                <c:v>14</c:v>
              </c:pt>
              <c:pt idx="12">
                <c:v>46</c:v>
              </c:pt>
              <c:pt idx="13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C2B1-4549-959E-38C9B316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AF-4628-A501-0229B360CE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AF-4628-A501-0229B360CE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1916</c:v>
                </c:pt>
                <c:pt idx="1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F-4628-A501-0229B360C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32</c:v>
              </c:pt>
              <c:pt idx="2">
                <c:v>5</c:v>
              </c:pt>
              <c:pt idx="3">
                <c:v>12</c:v>
              </c:pt>
              <c:pt idx="4">
                <c:v>1</c:v>
              </c:pt>
              <c:pt idx="5">
                <c:v>112</c:v>
              </c:pt>
              <c:pt idx="6">
                <c:v>24</c:v>
              </c:pt>
              <c:pt idx="7">
                <c:v>34</c:v>
              </c:pt>
              <c:pt idx="8">
                <c:v>5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63-40B2-A945-EF9DFEC1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624</c:v>
              </c:pt>
              <c:pt idx="1">
                <c:v>486</c:v>
              </c:pt>
              <c:pt idx="2">
                <c:v>335</c:v>
              </c:pt>
              <c:pt idx="3">
                <c:v>112</c:v>
              </c:pt>
              <c:pt idx="4">
                <c:v>1091</c:v>
              </c:pt>
              <c:pt idx="5">
                <c:v>82</c:v>
              </c:pt>
              <c:pt idx="6">
                <c:v>2102</c:v>
              </c:pt>
              <c:pt idx="7">
                <c:v>87</c:v>
              </c:pt>
              <c:pt idx="8">
                <c:v>429</c:v>
              </c:pt>
              <c:pt idx="9">
                <c:v>234</c:v>
              </c:pt>
              <c:pt idx="10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0F38-45F3-8B0D-3C7859CE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C4-4C8F-BBB2-49F0AF0BD3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C4-4C8F-BBB2-49F0AF0BD3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C4-4C8F-BBB2-49F0AF0BD3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C4-4C8F-BBB2-49F0AF0BD3D6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C4-4C8F-BBB2-49F0AF0BD3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C4-4C8F-BBB2-49F0AF0BD3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12</c:v>
                </c:pt>
                <c:pt idx="1">
                  <c:v>52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C4-4C8F-BBB2-49F0AF0BD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60-4113-A05A-C7A049757F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60-4113-A05A-C7A049757F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60-4113-A05A-C7A049757F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60-4113-A05A-C7A049757F5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860-4113-A05A-C7A049757F54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860-4113-A05A-C7A049757F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860-4113-A05A-C7A049757F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860-4113-A05A-C7A049757F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860-4113-A05A-C7A049757F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44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60-4113-A05A-C7A04975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736</c:v>
              </c:pt>
              <c:pt idx="1">
                <c:v>87</c:v>
              </c:pt>
              <c:pt idx="2">
                <c:v>56</c:v>
              </c:pt>
              <c:pt idx="3">
                <c:v>143</c:v>
              </c:pt>
              <c:pt idx="4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E2A9-44ED-AA5F-A0F38EC6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394</c:v>
              </c:pt>
              <c:pt idx="1">
                <c:v>42</c:v>
              </c:pt>
              <c:pt idx="2">
                <c:v>37</c:v>
              </c:pt>
              <c:pt idx="3">
                <c:v>369</c:v>
              </c:pt>
              <c:pt idx="4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CAB8-4A29-944A-28A044E52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241</c:v>
              </c:pt>
              <c:pt idx="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A7EC-4BF8-AE06-19AE12D01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Aux!$BC$2:$BC$6</c:f>
              <c:strCache>
                <c:ptCount val="5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294</c:v>
              </c:pt>
              <c:pt idx="1">
                <c:v>74</c:v>
              </c:pt>
              <c:pt idx="2">
                <c:v>141</c:v>
              </c:pt>
              <c:pt idx="3">
                <c:v>12</c:v>
              </c:pt>
              <c:pt idx="4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3C55-47E5-9C71-95CF564FE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221</c:v>
              </c:pt>
              <c:pt idx="2">
                <c:v>10</c:v>
              </c:pt>
              <c:pt idx="3">
                <c:v>19</c:v>
              </c:pt>
              <c:pt idx="4">
                <c:v>36</c:v>
              </c:pt>
              <c:pt idx="5">
                <c:v>28</c:v>
              </c:pt>
              <c:pt idx="6">
                <c:v>228</c:v>
              </c:pt>
              <c:pt idx="7">
                <c:v>79</c:v>
              </c:pt>
              <c:pt idx="8">
                <c:v>21</c:v>
              </c:pt>
              <c:pt idx="9">
                <c:v>30</c:v>
              </c:pt>
              <c:pt idx="10">
                <c:v>87</c:v>
              </c:pt>
              <c:pt idx="11">
                <c:v>9</c:v>
              </c:pt>
              <c:pt idx="12">
                <c:v>145</c:v>
              </c:pt>
              <c:pt idx="13">
                <c:v>9</c:v>
              </c:pt>
              <c:pt idx="1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FAA-4801-9CAD-6DDB0684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179</c:v>
              </c:pt>
              <c:pt idx="1">
                <c:v>151</c:v>
              </c:pt>
              <c:pt idx="2">
                <c:v>577</c:v>
              </c:pt>
              <c:pt idx="3">
                <c:v>20</c:v>
              </c:pt>
              <c:pt idx="4">
                <c:v>38</c:v>
              </c:pt>
              <c:pt idx="5">
                <c:v>32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27-4DF6-B74B-86AAC365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8C-4ECD-8986-9A7472E89A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8C-4ECD-8986-9A7472E89A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2277</c:v>
                </c:pt>
                <c:pt idx="1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C-4ECD-8986-9A7472E8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D9-4B19-9D59-6C3E43CB09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D9-4B19-9D59-6C3E43CB09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38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9-4B19-9D59-6C3E43CB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E2-4979-A636-6CB9F67D03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E2-4979-A636-6CB9F67D03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E2-4979-A636-6CB9F67D03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CE2-4979-A636-6CB9F67D039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16</c:v>
                </c:pt>
                <c:pt idx="1">
                  <c:v>22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E2-4979-A636-6CB9F67D03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268</c:v>
              </c:pt>
              <c:pt idx="1">
                <c:v>5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9BB7-4941-ABA5-BF880652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140</c:v>
              </c:pt>
              <c:pt idx="1">
                <c:v>10</c:v>
              </c:pt>
              <c:pt idx="2">
                <c:v>2</c:v>
              </c:pt>
              <c:pt idx="3">
                <c:v>2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1DAC-40A1-A563-2BFB768F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4</c:v>
              </c:pt>
              <c:pt idx="2">
                <c:v>20</c:v>
              </c:pt>
              <c:pt idx="3">
                <c:v>8</c:v>
              </c:pt>
              <c:pt idx="4">
                <c:v>107</c:v>
              </c:pt>
              <c:pt idx="5">
                <c:v>63</c:v>
              </c:pt>
              <c:pt idx="6">
                <c:v>17</c:v>
              </c:pt>
              <c:pt idx="7">
                <c:v>1</c:v>
              </c:pt>
              <c:pt idx="8">
                <c:v>1</c:v>
              </c:pt>
              <c:pt idx="9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2920-4DC7-85F0-1F5A9DFA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8CF-4EAE-BCEF-B4FE3B08C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1-4363-8F0F-D3DC42287C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41-4363-8F0F-D3DC42287C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136</c:v>
                </c:pt>
                <c:pt idx="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1-4363-8F0F-D3DC4228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C7-4264-A8FA-809F40BAFF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C7-4264-A8FA-809F40BAFF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C7-4264-A8FA-809F40BAFF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C7-4264-A8FA-809F40BAFF0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C7-4264-A8FA-809F40BAF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167</c:v>
                </c:pt>
                <c:pt idx="1">
                  <c:v>207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C7-4264-A8FA-809F40BA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1566</c:v>
              </c:pt>
              <c:pt idx="1">
                <c:v>37</c:v>
              </c:pt>
              <c:pt idx="2">
                <c:v>6</c:v>
              </c:pt>
              <c:pt idx="3">
                <c:v>8</c:v>
              </c:pt>
              <c:pt idx="4">
                <c:v>1</c:v>
              </c:pt>
              <c:pt idx="5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3916-4168-A372-7140004D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633</c:v>
              </c:pt>
              <c:pt idx="1">
                <c:v>186</c:v>
              </c:pt>
              <c:pt idx="2">
                <c:v>2</c:v>
              </c:pt>
              <c:pt idx="3">
                <c:v>10</c:v>
              </c:pt>
              <c:pt idx="4">
                <c:v>1</c:v>
              </c:pt>
              <c:pt idx="5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8C93-4A22-99A9-FEAAB7DB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D4-4D05-AAB9-DAFAD215B0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D4-4D05-AAB9-DAFAD215B0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1642</c:v>
                </c:pt>
                <c:pt idx="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D4-4D05-AAB9-DAFAD215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14D-4751-BAAE-342F8457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97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A406-4302-8D16-12D118F4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F36-4961-8FB1-562827A33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B7-4835-A7B8-2B0675CE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D34-44BF-B2A7-66BDBA4F2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FE56-4A4C-988A-C291A5B8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464</c:v>
              </c:pt>
              <c:pt idx="2">
                <c:v>21</c:v>
              </c:pt>
              <c:pt idx="3">
                <c:v>218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2F4-48F4-9962-9B08DBFB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1119</c:v>
              </c:pt>
              <c:pt idx="2">
                <c:v>19</c:v>
              </c:pt>
              <c:pt idx="3">
                <c:v>740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C8-4142-B138-190DAABD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A5-454B-ADCF-19204A015B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A5-454B-ADCF-19204A015B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54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A5-454B-ADCF-19204A015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1088</c:v>
              </c:pt>
              <c:pt idx="2">
                <c:v>31</c:v>
              </c:pt>
              <c:pt idx="3">
                <c:v>687</c:v>
              </c:pt>
            </c:numLit>
          </c:val>
          <c:extLst>
            <c:ext xmlns:c16="http://schemas.microsoft.com/office/drawing/2014/chart" uri="{C3380CC4-5D6E-409C-BE32-E72D297353CC}">
              <c16:uniqueId val="{00000000-2B12-4519-B417-ED7951FCD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245</c:v>
              </c:pt>
              <c:pt idx="2">
                <c:v>5</c:v>
              </c:pt>
              <c:pt idx="3">
                <c:v>12</c:v>
              </c:pt>
              <c:pt idx="4">
                <c:v>138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BFC-45E6-A37D-9426E7027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226</c:v>
              </c:pt>
              <c:pt idx="2">
                <c:v>11</c:v>
              </c:pt>
              <c:pt idx="3">
                <c:v>21</c:v>
              </c:pt>
              <c:pt idx="4">
                <c:v>143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AC-48B6-89AF-82AFC0C4D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56-49CB-AF22-5B556147A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1247</c:v>
              </c:pt>
              <c:pt idx="2">
                <c:v>9</c:v>
              </c:pt>
              <c:pt idx="3">
                <c:v>55</c:v>
              </c:pt>
              <c:pt idx="4">
                <c:v>785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29-4BDF-A95D-A57491B6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</c:v>
              </c:pt>
              <c:pt idx="1">
                <c:v>24</c:v>
              </c:pt>
              <c:pt idx="2">
                <c:v>3</c:v>
              </c:pt>
              <c:pt idx="3">
                <c:v>5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20E-4AC1-A064-D4511F29F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134</c:v>
              </c:pt>
              <c:pt idx="2">
                <c:v>3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F982-4F71-914B-FF2657519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2</c:v>
              </c:pt>
              <c:pt idx="2">
                <c:v>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25C-41BC-A5B1-E7141DA01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993-41FA-BCA6-58F77E11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78-47C0-91B1-57181EEB32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78-47C0-91B1-57181EEB32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91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8-47C0-91B1-57181EEB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65-46FD-BD5B-352FB72124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65-46FD-BD5B-352FB72124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65-46FD-BD5B-352FB721242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6FD-BD5B-352FB7212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243</c:v>
                </c:pt>
                <c:pt idx="1">
                  <c:v>0</c:v>
                </c:pt>
                <c:pt idx="2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65-46FD-BD5B-352FB721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9E-4A8D-A988-14AADFD031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9E-4A8D-A988-14AADFD031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1139</c:v>
                </c:pt>
                <c:pt idx="1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A8D-A988-14AADFD0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470C6BC-05BA-425E-9E89-E95458AC3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49CAB97-2EBA-46AB-8BA1-C9138C2FC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80556F5-87B6-4328-9A09-40028D866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1F35D9A-04C0-4FDD-B772-9E83E5A02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6C2C286-AF2C-47DE-A1FC-9826EF9B3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B8E527B-D88B-4CDB-923F-6C6D959C6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9C3DA52-2CB6-4F88-9978-5B9F1EC68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9B60633-FE91-426E-8195-B51845444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DFA4FE3-7653-47B6-8323-ED166F96D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9242090-C2BC-485F-BC61-D4DD49A23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5C9AC58-A83A-4DBB-A361-CACA4F655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94108A1-BDAD-465F-AE5B-0A0AC5BA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9D5BAD-EC8E-4D75-BFEF-566EA5B0B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308810-1EFF-4E3D-8AE3-AAD96798E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D8D77CC-E862-4188-B539-476651989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F6F1922-7B40-4FF2-9B02-E1E045FBC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5EF63A1-E541-4B4E-9072-8081AD1C1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3BC9059E-F44E-4AD8-86A1-8D38A9685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464BC501-16BC-4B62-9CF6-27C233373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BFB1C48-C10F-4A0B-8695-BE2B37E9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E24D5D7-9D46-414E-AD6A-C73FC4F4D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EAF1C86-391B-4EA5-A5E3-7F7847146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7D1A380-6B42-4412-BCFF-618AAAD9C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4AEE003-326E-4B7E-9B12-C6AA23FA9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F8A4A94-613E-4990-8A8C-5F7EA4D21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619737B-7FC1-418B-80E2-4B2D2C725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89F32F0-46C3-4949-B0CA-A60156E8E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F75D7D6-C7CD-45E5-8CD8-6001BC990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C562BBC-C418-4D31-9749-8E6002E83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596BADA-88C4-4416-9EE6-88A0F45A5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85B5109-E675-4AFA-A467-5480BCC57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7F0F35C-3862-4016-89C1-DB6A86798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6C3AC8E-3C51-4B5A-AFC4-E1AFD4437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9B62373-66ED-4C59-8575-D3762502D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50800</xdr:colOff>
      <xdr:row>6</xdr:row>
      <xdr:rowOff>257175</xdr:rowOff>
    </xdr:from>
    <xdr:to>
      <xdr:col>22</xdr:col>
      <xdr:colOff>495300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5B0D2BF-8F2B-4F81-86FF-B1ACC83A0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49C95C1-1042-434A-9F55-82FD7FCEA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657225</xdr:colOff>
      <xdr:row>7</xdr:row>
      <xdr:rowOff>12700</xdr:rowOff>
    </xdr:from>
    <xdr:to>
      <xdr:col>60</xdr:col>
      <xdr:colOff>552450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EDCC045-785D-4AC0-B298-FC21781FB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1A3A961-1E53-44EB-919F-219CDFB90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38</xdr:row>
      <xdr:rowOff>47624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2CBC7EA-BEFC-4DD7-B045-03B3EF9C3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9B5CC5A-EA3A-45B4-9584-10B721EE0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3A540B2-2A49-412D-A303-FB850D2CB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CD5BCFF-FC95-478A-9260-79102D473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348CCDF-F2D8-4562-9F47-A39D2246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FE69E2C-9249-4C7D-9AE8-F18A52C4F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2931965-AF75-403B-958E-0FD2C425B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0C1C2AC-9329-4D8C-B96F-DAE18C601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FEC10DA-5B8B-44E8-9F14-8BE402C05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DCF78E3-7346-4016-9EEC-B41B59ADA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81E77EF-74C2-4487-BF58-C5E2ACA35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BA85D20-57B6-4C10-92BA-C31972B9B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DF7AAD0-9CB9-41B1-89E4-E82B146F8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354C0ED-3771-4CF9-B8AF-CD5E3FD86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27EE3A8-DDCD-4C85-AB9B-8B38BDDF7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C450D71-D233-4586-B6DF-9FBFE0C74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55C5AD8-9857-445B-96F6-97991058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B6C4E08-A303-48A1-9A67-91E3CAC05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9E993EB-922D-4208-A651-FAA5CB99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7F2BE8A-2DD7-4080-A765-D615C2A2C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476F6D2-9BAE-4520-94B6-8C2C1C390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1BA4676-A551-4169-B210-085B67FAC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CB39B32-51A8-4685-8A41-3D7CFB827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04E6E46-483C-483D-8F97-6D932732F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2AC1FBC9-CCD5-43FA-90EC-8E952A700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05E328F-852B-4BCA-B103-ACC303E73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74E0583-EC07-4275-A7DF-EF8B87CF2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B410A00-129E-41C9-92BD-1F6F77B33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FEE88B0-311B-45DF-965C-EED9F8B5A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C032CCF-CC87-4141-B270-4B103DFE0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HdtnBrcHSd+S7JJjEsVOi2a82Si5NZUWXCmv1u0MFYusMDJ3RAkMMtFjFOIxtRdtiLv8GiL5nRs51fDdYLAdBA==" saltValue="k3bGagxxnBsT10jpbYloT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24</v>
      </c>
      <c r="D5" s="13">
        <v>8</v>
      </c>
      <c r="E5" s="25">
        <v>0</v>
      </c>
    </row>
    <row r="6" spans="1:5" x14ac:dyDescent="0.25">
      <c r="A6" s="11" t="s">
        <v>849</v>
      </c>
      <c r="B6" s="18"/>
      <c r="C6" s="13">
        <v>24</v>
      </c>
      <c r="D6" s="13">
        <v>5</v>
      </c>
      <c r="E6" s="25">
        <v>0</v>
      </c>
    </row>
    <row r="7" spans="1:5" x14ac:dyDescent="0.25">
      <c r="A7" s="11" t="s">
        <v>850</v>
      </c>
      <c r="B7" s="18"/>
      <c r="C7" s="13">
        <v>3</v>
      </c>
      <c r="D7" s="13">
        <v>1</v>
      </c>
      <c r="E7" s="25">
        <v>0</v>
      </c>
    </row>
    <row r="8" spans="1:5" x14ac:dyDescent="0.25">
      <c r="A8" s="11" t="s">
        <v>851</v>
      </c>
      <c r="B8" s="18"/>
      <c r="C8" s="13">
        <v>5</v>
      </c>
      <c r="D8" s="13">
        <v>5</v>
      </c>
      <c r="E8" s="25">
        <v>0</v>
      </c>
    </row>
    <row r="9" spans="1:5" x14ac:dyDescent="0.25">
      <c r="A9" s="11" t="s">
        <v>459</v>
      </c>
      <c r="B9" s="18"/>
      <c r="C9" s="13">
        <v>4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20"/>
      <c r="D10" s="20"/>
      <c r="E10" s="26"/>
    </row>
    <row r="11" spans="1:5" x14ac:dyDescent="0.25">
      <c r="A11" s="183" t="s">
        <v>624</v>
      </c>
      <c r="B11" s="184"/>
      <c r="C11" s="32">
        <v>60</v>
      </c>
      <c r="D11" s="32">
        <v>19</v>
      </c>
      <c r="E11" s="32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6"/>
    </row>
    <row r="15" spans="1:5" x14ac:dyDescent="0.25">
      <c r="A15" s="11" t="s">
        <v>855</v>
      </c>
      <c r="B15" s="18"/>
      <c r="C15" s="26"/>
    </row>
    <row r="16" spans="1:5" x14ac:dyDescent="0.25">
      <c r="A16" s="11" t="s">
        <v>856</v>
      </c>
      <c r="B16" s="18"/>
      <c r="C16" s="26"/>
    </row>
    <row r="17" spans="1:3" x14ac:dyDescent="0.25">
      <c r="A17" s="183" t="s">
        <v>624</v>
      </c>
      <c r="B17" s="184"/>
      <c r="C17" s="48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28</v>
      </c>
    </row>
    <row r="21" spans="1:3" x14ac:dyDescent="0.25">
      <c r="A21" s="11" t="s">
        <v>849</v>
      </c>
      <c r="B21" s="18"/>
      <c r="C21" s="25">
        <v>14</v>
      </c>
    </row>
    <row r="22" spans="1:3" x14ac:dyDescent="0.25">
      <c r="A22" s="11" t="s">
        <v>850</v>
      </c>
      <c r="B22" s="18"/>
      <c r="C22" s="25">
        <v>5</v>
      </c>
    </row>
    <row r="23" spans="1:3" x14ac:dyDescent="0.25">
      <c r="A23" s="11" t="s">
        <v>851</v>
      </c>
      <c r="B23" s="18"/>
      <c r="C23" s="25">
        <v>20</v>
      </c>
    </row>
    <row r="24" spans="1:3" x14ac:dyDescent="0.25">
      <c r="A24" s="11" t="s">
        <v>459</v>
      </c>
      <c r="B24" s="18"/>
      <c r="C24" s="25">
        <v>31</v>
      </c>
    </row>
    <row r="25" spans="1:3" x14ac:dyDescent="0.25">
      <c r="A25" s="11" t="s">
        <v>852</v>
      </c>
      <c r="B25" s="18"/>
      <c r="C25" s="25">
        <v>36</v>
      </c>
    </row>
    <row r="26" spans="1:3" x14ac:dyDescent="0.25">
      <c r="A26" s="183" t="s">
        <v>624</v>
      </c>
      <c r="B26" s="184"/>
      <c r="C26" s="32">
        <v>134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2</v>
      </c>
    </row>
    <row r="30" spans="1:3" x14ac:dyDescent="0.25">
      <c r="A30" s="11" t="s">
        <v>696</v>
      </c>
      <c r="B30" s="18"/>
      <c r="C30" s="26"/>
    </row>
    <row r="31" spans="1:3" x14ac:dyDescent="0.25">
      <c r="A31" s="11" t="s">
        <v>858</v>
      </c>
      <c r="B31" s="18"/>
      <c r="C31" s="25">
        <v>134</v>
      </c>
    </row>
    <row r="32" spans="1:3" x14ac:dyDescent="0.25">
      <c r="A32" s="11" t="s">
        <v>793</v>
      </c>
      <c r="B32" s="18"/>
      <c r="C32" s="25">
        <v>3</v>
      </c>
    </row>
    <row r="33" spans="1:3" x14ac:dyDescent="0.25">
      <c r="A33" s="11" t="s">
        <v>859</v>
      </c>
      <c r="B33" s="18"/>
      <c r="C33" s="25">
        <v>22</v>
      </c>
    </row>
    <row r="34" spans="1:3" x14ac:dyDescent="0.25">
      <c r="A34" s="11" t="s">
        <v>698</v>
      </c>
      <c r="B34" s="18"/>
      <c r="C34" s="26"/>
    </row>
    <row r="35" spans="1:3" x14ac:dyDescent="0.25">
      <c r="A35" s="11" t="s">
        <v>699</v>
      </c>
      <c r="B35" s="18"/>
      <c r="C35" s="26"/>
    </row>
    <row r="36" spans="1:3" x14ac:dyDescent="0.25">
      <c r="A36" s="11" t="s">
        <v>757</v>
      </c>
      <c r="B36" s="18"/>
      <c r="C36" s="26"/>
    </row>
    <row r="37" spans="1:3" x14ac:dyDescent="0.25">
      <c r="A37" s="11" t="s">
        <v>758</v>
      </c>
      <c r="B37" s="18"/>
      <c r="C37" s="26"/>
    </row>
    <row r="38" spans="1:3" x14ac:dyDescent="0.25">
      <c r="A38" s="183" t="s">
        <v>624</v>
      </c>
      <c r="B38" s="184"/>
      <c r="C38" s="32">
        <v>161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41</v>
      </c>
    </row>
    <row r="42" spans="1:3" x14ac:dyDescent="0.25">
      <c r="A42" s="11" t="s">
        <v>849</v>
      </c>
      <c r="B42" s="18"/>
      <c r="C42" s="25">
        <v>6</v>
      </c>
    </row>
    <row r="43" spans="1:3" x14ac:dyDescent="0.25">
      <c r="A43" s="11" t="s">
        <v>850</v>
      </c>
      <c r="B43" s="18"/>
      <c r="C43" s="26"/>
    </row>
    <row r="44" spans="1:3" x14ac:dyDescent="0.25">
      <c r="A44" s="11" t="s">
        <v>851</v>
      </c>
      <c r="B44" s="18"/>
      <c r="C44" s="25">
        <v>12</v>
      </c>
    </row>
    <row r="45" spans="1:3" x14ac:dyDescent="0.25">
      <c r="A45" s="11" t="s">
        <v>459</v>
      </c>
      <c r="B45" s="18"/>
      <c r="C45" s="25">
        <v>3</v>
      </c>
    </row>
    <row r="46" spans="1:3" x14ac:dyDescent="0.25">
      <c r="A46" s="11" t="s">
        <v>852</v>
      </c>
      <c r="B46" s="18"/>
      <c r="C46" s="25">
        <v>6</v>
      </c>
    </row>
    <row r="47" spans="1:3" x14ac:dyDescent="0.25">
      <c r="A47" s="183" t="s">
        <v>624</v>
      </c>
      <c r="B47" s="184"/>
      <c r="C47" s="32">
        <v>68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6"/>
    </row>
    <row r="51" spans="1:3" x14ac:dyDescent="0.25">
      <c r="A51" s="173"/>
      <c r="B51" s="12" t="s">
        <v>77</v>
      </c>
      <c r="C51" s="26"/>
    </row>
    <row r="52" spans="1:3" x14ac:dyDescent="0.25">
      <c r="A52" s="171" t="s">
        <v>849</v>
      </c>
      <c r="B52" s="12" t="s">
        <v>76</v>
      </c>
      <c r="C52" s="25">
        <v>9</v>
      </c>
    </row>
    <row r="53" spans="1:3" x14ac:dyDescent="0.25">
      <c r="A53" s="173"/>
      <c r="B53" s="12" t="s">
        <v>77</v>
      </c>
      <c r="C53" s="25">
        <v>2</v>
      </c>
    </row>
    <row r="54" spans="1:3" x14ac:dyDescent="0.25">
      <c r="A54" s="171" t="s">
        <v>850</v>
      </c>
      <c r="B54" s="12" t="s">
        <v>76</v>
      </c>
      <c r="C54" s="26"/>
    </row>
    <row r="55" spans="1:3" x14ac:dyDescent="0.25">
      <c r="A55" s="173"/>
      <c r="B55" s="12" t="s">
        <v>77</v>
      </c>
      <c r="C55" s="26"/>
    </row>
    <row r="56" spans="1:3" x14ac:dyDescent="0.25">
      <c r="A56" s="171" t="s">
        <v>851</v>
      </c>
      <c r="B56" s="12" t="s">
        <v>76</v>
      </c>
      <c r="C56" s="25">
        <v>2</v>
      </c>
    </row>
    <row r="57" spans="1:3" x14ac:dyDescent="0.25">
      <c r="A57" s="173"/>
      <c r="B57" s="12" t="s">
        <v>77</v>
      </c>
      <c r="C57" s="25">
        <v>1</v>
      </c>
    </row>
    <row r="58" spans="1:3" x14ac:dyDescent="0.25">
      <c r="A58" s="171" t="s">
        <v>459</v>
      </c>
      <c r="B58" s="12" t="s">
        <v>76</v>
      </c>
      <c r="C58" s="25">
        <v>4</v>
      </c>
    </row>
    <row r="59" spans="1:3" x14ac:dyDescent="0.25">
      <c r="A59" s="173"/>
      <c r="B59" s="12" t="s">
        <v>77</v>
      </c>
      <c r="C59" s="26"/>
    </row>
    <row r="60" spans="1:3" x14ac:dyDescent="0.25">
      <c r="A60" s="171" t="s">
        <v>852</v>
      </c>
      <c r="B60" s="12" t="s">
        <v>76</v>
      </c>
      <c r="C60" s="25">
        <v>3</v>
      </c>
    </row>
    <row r="61" spans="1:3" x14ac:dyDescent="0.25">
      <c r="A61" s="173"/>
      <c r="B61" s="12" t="s">
        <v>77</v>
      </c>
      <c r="C61" s="25">
        <v>4</v>
      </c>
    </row>
    <row r="62" spans="1:3" x14ac:dyDescent="0.25">
      <c r="A62" s="183" t="s">
        <v>624</v>
      </c>
      <c r="B62" s="184"/>
      <c r="C62" s="32">
        <v>25</v>
      </c>
    </row>
  </sheetData>
  <sheetProtection algorithmName="SHA-512" hashValue="I5TmIbHLbTbspGDxFJAESedyriRDOEimSsJPLcXRfuSiSNisjx7gWlwVJyNqJSwcLq5w1o+C7AISBjAmzAmLkg==" saltValue="VoWADIyJ8Fjwp/A/uK7dXg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1" t="s">
        <v>866</v>
      </c>
      <c r="B5" s="12" t="s">
        <v>867</v>
      </c>
      <c r="C5" s="13">
        <v>18</v>
      </c>
      <c r="D5" s="13">
        <v>2</v>
      </c>
      <c r="E5" s="13">
        <v>7</v>
      </c>
      <c r="F5" s="25">
        <v>1</v>
      </c>
    </row>
    <row r="6" spans="1:6" x14ac:dyDescent="0.25">
      <c r="A6" s="173"/>
      <c r="B6" s="12" t="s">
        <v>868</v>
      </c>
      <c r="C6" s="13">
        <v>1</v>
      </c>
      <c r="D6" s="13">
        <v>1</v>
      </c>
      <c r="E6" s="13">
        <v>1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3</v>
      </c>
      <c r="E7" s="13">
        <v>2</v>
      </c>
      <c r="F7" s="25">
        <v>0</v>
      </c>
    </row>
    <row r="8" spans="1:6" x14ac:dyDescent="0.25">
      <c r="A8" s="171" t="s">
        <v>871</v>
      </c>
      <c r="B8" s="12" t="s">
        <v>872</v>
      </c>
      <c r="C8" s="13">
        <v>10</v>
      </c>
      <c r="D8" s="13">
        <v>11</v>
      </c>
      <c r="E8" s="13">
        <v>5</v>
      </c>
      <c r="F8" s="25">
        <v>2</v>
      </c>
    </row>
    <row r="9" spans="1:6" x14ac:dyDescent="0.25">
      <c r="A9" s="172"/>
      <c r="B9" s="12" t="s">
        <v>873</v>
      </c>
      <c r="C9" s="13">
        <v>0</v>
      </c>
      <c r="D9" s="13">
        <v>1</v>
      </c>
      <c r="E9" s="13">
        <v>0</v>
      </c>
      <c r="F9" s="25">
        <v>1</v>
      </c>
    </row>
    <row r="10" spans="1:6" x14ac:dyDescent="0.25">
      <c r="A10" s="173"/>
      <c r="B10" s="12" t="s">
        <v>874</v>
      </c>
      <c r="C10" s="13">
        <v>5</v>
      </c>
      <c r="D10" s="13">
        <v>7</v>
      </c>
      <c r="E10" s="13">
        <v>0</v>
      </c>
      <c r="F10" s="25">
        <v>0</v>
      </c>
    </row>
    <row r="11" spans="1:6" x14ac:dyDescent="0.25">
      <c r="A11" s="171" t="s">
        <v>875</v>
      </c>
      <c r="B11" s="12" t="s">
        <v>876</v>
      </c>
      <c r="C11" s="13">
        <v>1</v>
      </c>
      <c r="D11" s="13">
        <v>0</v>
      </c>
      <c r="E11" s="13">
        <v>0</v>
      </c>
      <c r="F11" s="25">
        <v>0</v>
      </c>
    </row>
    <row r="12" spans="1:6" x14ac:dyDescent="0.25">
      <c r="A12" s="173"/>
      <c r="B12" s="12" t="s">
        <v>877</v>
      </c>
      <c r="C12" s="13">
        <v>1</v>
      </c>
      <c r="D12" s="13">
        <v>0</v>
      </c>
      <c r="E12" s="13">
        <v>3</v>
      </c>
      <c r="F12" s="25">
        <v>1</v>
      </c>
    </row>
    <row r="13" spans="1:6" x14ac:dyDescent="0.25">
      <c r="A13" s="11" t="s">
        <v>878</v>
      </c>
      <c r="B13" s="12" t="s">
        <v>879</v>
      </c>
      <c r="C13" s="13">
        <v>4</v>
      </c>
      <c r="D13" s="13">
        <v>0</v>
      </c>
      <c r="E13" s="13">
        <v>0</v>
      </c>
      <c r="F13" s="25">
        <v>0</v>
      </c>
    </row>
    <row r="14" spans="1:6" x14ac:dyDescent="0.25">
      <c r="A14" s="171" t="s">
        <v>880</v>
      </c>
      <c r="B14" s="12" t="s">
        <v>881</v>
      </c>
      <c r="C14" s="13">
        <v>138</v>
      </c>
      <c r="D14" s="13">
        <v>37</v>
      </c>
      <c r="E14" s="13">
        <v>12</v>
      </c>
      <c r="F14" s="25">
        <v>14</v>
      </c>
    </row>
    <row r="15" spans="1:6" x14ac:dyDescent="0.25">
      <c r="A15" s="172"/>
      <c r="B15" s="12" t="s">
        <v>882</v>
      </c>
      <c r="C15" s="13">
        <v>0</v>
      </c>
      <c r="D15" s="13">
        <v>0</v>
      </c>
      <c r="E15" s="13">
        <v>6</v>
      </c>
      <c r="F15" s="25">
        <v>0</v>
      </c>
    </row>
    <row r="16" spans="1:6" x14ac:dyDescent="0.25">
      <c r="A16" s="172"/>
      <c r="B16" s="12" t="s">
        <v>883</v>
      </c>
      <c r="C16" s="13">
        <v>6</v>
      </c>
      <c r="D16" s="13">
        <v>12</v>
      </c>
      <c r="E16" s="13">
        <v>0</v>
      </c>
      <c r="F16" s="25">
        <v>0</v>
      </c>
    </row>
    <row r="17" spans="1:6" x14ac:dyDescent="0.25">
      <c r="A17" s="172"/>
      <c r="B17" s="12" t="s">
        <v>884</v>
      </c>
      <c r="C17" s="13">
        <v>2</v>
      </c>
      <c r="D17" s="13">
        <v>0</v>
      </c>
      <c r="E17" s="13">
        <v>0</v>
      </c>
      <c r="F17" s="25">
        <v>0</v>
      </c>
    </row>
    <row r="18" spans="1:6" x14ac:dyDescent="0.25">
      <c r="A18" s="173"/>
      <c r="B18" s="12" t="s">
        <v>885</v>
      </c>
      <c r="C18" s="13">
        <v>38</v>
      </c>
      <c r="D18" s="13">
        <v>29</v>
      </c>
      <c r="E18" s="13">
        <v>4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1</v>
      </c>
      <c r="E19" s="13">
        <v>2</v>
      </c>
      <c r="F19" s="25">
        <v>2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3" t="s">
        <v>624</v>
      </c>
      <c r="B21" s="184"/>
      <c r="C21" s="32">
        <v>224</v>
      </c>
      <c r="D21" s="32">
        <v>104</v>
      </c>
      <c r="E21" s="32">
        <v>42</v>
      </c>
      <c r="F21" s="32">
        <v>21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21</v>
      </c>
    </row>
    <row r="25" spans="1:6" x14ac:dyDescent="0.25">
      <c r="A25" s="11" t="s">
        <v>109</v>
      </c>
      <c r="B25" s="18"/>
      <c r="C25" s="25">
        <v>5</v>
      </c>
    </row>
    <row r="26" spans="1:6" x14ac:dyDescent="0.25">
      <c r="A26" s="11" t="s">
        <v>727</v>
      </c>
      <c r="B26" s="18"/>
      <c r="C26" s="25">
        <v>14</v>
      </c>
    </row>
    <row r="27" spans="1:6" x14ac:dyDescent="0.25">
      <c r="A27" s="183" t="s">
        <v>624</v>
      </c>
      <c r="B27" s="184"/>
      <c r="C27" s="32">
        <v>40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22</v>
      </c>
    </row>
    <row r="31" spans="1:6" x14ac:dyDescent="0.25">
      <c r="A31" s="11" t="s">
        <v>892</v>
      </c>
      <c r="B31" s="18"/>
      <c r="C31" s="25">
        <v>22</v>
      </c>
    </row>
    <row r="32" spans="1:6" x14ac:dyDescent="0.25">
      <c r="A32" s="11" t="s">
        <v>77</v>
      </c>
      <c r="B32" s="18"/>
      <c r="C32" s="25">
        <v>3</v>
      </c>
    </row>
    <row r="33" spans="1:3" x14ac:dyDescent="0.25">
      <c r="A33" s="183" t="s">
        <v>624</v>
      </c>
      <c r="B33" s="184"/>
      <c r="C33" s="32">
        <v>47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168</v>
      </c>
    </row>
    <row r="37" spans="1:3" x14ac:dyDescent="0.25">
      <c r="A37" s="11" t="s">
        <v>895</v>
      </c>
      <c r="B37" s="18"/>
      <c r="C37" s="25">
        <v>31</v>
      </c>
    </row>
    <row r="38" spans="1:3" x14ac:dyDescent="0.25">
      <c r="A38" s="183" t="s">
        <v>624</v>
      </c>
      <c r="B38" s="184"/>
      <c r="C38" s="32">
        <v>199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fW5NhF8t9GgpieamPviHR0r0uFlQjffER3VDGbeyqQN1S8W9UEJWcVzhQXPz7HUEAMBfTt7NyzdxYubXGMO3+g==" saltValue="1qnLLmC6QtvE19cEe98wd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>
      <selection activeCell="B1" sqref="B1"/>
    </sheetView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6" t="s">
        <v>1016</v>
      </c>
      <c r="D1" s="186"/>
      <c r="E1" s="186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7"/>
      <c r="AA2" s="187"/>
      <c r="AB2" s="187"/>
      <c r="AC2" s="187"/>
      <c r="AH2" s="187"/>
      <c r="AI2" s="187"/>
      <c r="AJ2" s="187"/>
      <c r="AK2" s="187"/>
      <c r="AV2" s="188"/>
      <c r="AW2" s="188"/>
      <c r="AX2" s="188"/>
      <c r="AY2" s="188"/>
      <c r="AZ2" s="188"/>
      <c r="BA2" s="188"/>
      <c r="BK2" s="188" t="s">
        <v>1017</v>
      </c>
      <c r="BL2" s="188"/>
      <c r="BM2" s="188"/>
      <c r="BN2" s="188"/>
      <c r="BO2" s="188"/>
      <c r="BP2" s="188"/>
      <c r="BQ2" s="188"/>
      <c r="BR2" s="188"/>
      <c r="BS2" s="188"/>
      <c r="BT2" s="188"/>
      <c r="CK2" s="103"/>
    </row>
    <row r="3" spans="1:92" s="102" customFormat="1" ht="11.25" x14ac:dyDescent="0.25">
      <c r="Z3" s="187" t="s">
        <v>1018</v>
      </c>
      <c r="AA3" s="187"/>
      <c r="AB3" s="187"/>
      <c r="AC3" s="187"/>
      <c r="AH3" s="187" t="s">
        <v>1019</v>
      </c>
      <c r="AI3" s="187"/>
      <c r="AJ3" s="187"/>
      <c r="AK3" s="187"/>
      <c r="AV3" s="188" t="s">
        <v>726</v>
      </c>
      <c r="AW3" s="188"/>
      <c r="AX3" s="188"/>
      <c r="AY3" s="188"/>
      <c r="AZ3" s="188"/>
      <c r="BA3" s="188"/>
      <c r="CK3" s="103"/>
    </row>
    <row r="4" spans="1:92" s="104" customFormat="1" ht="21.75" customHeight="1" x14ac:dyDescent="0.25">
      <c r="C4" s="187" t="s">
        <v>12</v>
      </c>
      <c r="D4" s="187"/>
      <c r="E4" s="187"/>
      <c r="I4" s="187" t="s">
        <v>34</v>
      </c>
      <c r="J4" s="187"/>
      <c r="K4" s="187"/>
      <c r="L4" s="187"/>
      <c r="M4" s="187"/>
      <c r="Q4" s="187" t="s">
        <v>1020</v>
      </c>
      <c r="R4" s="187"/>
      <c r="S4" s="187"/>
      <c r="T4" s="187"/>
      <c r="U4" s="187"/>
      <c r="V4" s="187"/>
      <c r="AP4" s="187" t="s">
        <v>1021</v>
      </c>
      <c r="AQ4" s="187"/>
      <c r="AR4" s="187"/>
      <c r="BE4" s="187" t="s">
        <v>726</v>
      </c>
      <c r="BF4" s="187"/>
      <c r="BG4" s="187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7" t="s">
        <v>133</v>
      </c>
      <c r="BY4" s="187"/>
      <c r="BZ4" s="187"/>
      <c r="CE4" s="187" t="s">
        <v>1030</v>
      </c>
      <c r="CF4" s="187"/>
      <c r="CK4" s="187" t="s">
        <v>42</v>
      </c>
      <c r="CL4" s="187"/>
      <c r="CM4" s="187"/>
      <c r="CN4" s="187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0"/>
      <c r="AW6" s="189"/>
      <c r="AX6" s="189"/>
      <c r="AY6" s="189"/>
      <c r="AZ6" s="189"/>
      <c r="BA6" s="191"/>
      <c r="BE6" s="110" t="s">
        <v>108</v>
      </c>
      <c r="BF6" s="109" t="s">
        <v>109</v>
      </c>
      <c r="BG6" s="111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24009</v>
      </c>
      <c r="D7" s="118">
        <f>SUM(DatosGenerales!C16:C20)</f>
        <v>5388</v>
      </c>
      <c r="E7" s="117">
        <f>SUM(DatosGenerales!C13:C15)</f>
        <v>16777</v>
      </c>
      <c r="I7" s="119">
        <f>DatosGenerales!C27</f>
        <v>3445</v>
      </c>
      <c r="J7" s="118">
        <f>DatosGenerales!C28</f>
        <v>238</v>
      </c>
      <c r="K7" s="117">
        <f>SUM(DatosGenerales!C29:C30)</f>
        <v>345</v>
      </c>
      <c r="L7" s="118">
        <f>DatosGenerales!C32</f>
        <v>2378</v>
      </c>
      <c r="M7" s="117">
        <f>DatosGenerales!C81</f>
        <v>1916</v>
      </c>
      <c r="N7" s="120">
        <f>L7-M7</f>
        <v>462</v>
      </c>
      <c r="O7" s="120"/>
      <c r="Q7" s="119">
        <f>DatosGenerales!C32</f>
        <v>2378</v>
      </c>
      <c r="R7" s="118">
        <f>DatosGenerales!C43</f>
        <v>3228</v>
      </c>
      <c r="S7" s="118">
        <f>DatosGenerales!C44</f>
        <v>135</v>
      </c>
      <c r="T7" s="118">
        <f>DatosGenerales!C55</f>
        <v>23</v>
      </c>
      <c r="U7" s="118">
        <f>DatosGenerales!C66</f>
        <v>10</v>
      </c>
      <c r="V7" s="121">
        <f>SUM(Q7:U7)</f>
        <v>5774</v>
      </c>
      <c r="Z7" s="119">
        <f>SUM(DatosGenerales!C90,DatosGenerales!C91,DatosGenerales!C93)</f>
        <v>2277</v>
      </c>
      <c r="AA7" s="118">
        <f>SUM(DatosGenerales!C92,DatosGenerales!C94)</f>
        <v>897</v>
      </c>
      <c r="AB7" s="118">
        <f>DatosGenerales!C90</f>
        <v>1642</v>
      </c>
      <c r="AC7" s="121">
        <f>DatosGenerales!C91</f>
        <v>445</v>
      </c>
      <c r="AH7" s="119">
        <f>SUM(DatosGenerales!C98,DatosGenerales!C99,DatosGenerales!C101)</f>
        <v>91</v>
      </c>
      <c r="AI7" s="118">
        <f>SUM(DatosGenerales!C100,DatosGenerales!C102)</f>
        <v>60</v>
      </c>
      <c r="AJ7" s="118">
        <f>DatosGenerales!C98</f>
        <v>54</v>
      </c>
      <c r="AK7" s="121">
        <f>DatosGenerales!C99</f>
        <v>30</v>
      </c>
      <c r="AP7" s="119">
        <f>SUM(DatosGenerales!C116:C117)</f>
        <v>243</v>
      </c>
      <c r="AQ7" s="118">
        <f>SUM(DatosGenerales!C118:C119)</f>
        <v>0</v>
      </c>
      <c r="AR7" s="121">
        <f>SUM(DatosGenerales!C120:C121)</f>
        <v>112</v>
      </c>
      <c r="AV7" s="119">
        <f>DatosGenerales!C125</f>
        <v>18</v>
      </c>
      <c r="AW7" s="118">
        <f>DatosGenerales!C126</f>
        <v>146</v>
      </c>
      <c r="AX7" s="118">
        <f>DatosGenerales!C127</f>
        <v>30</v>
      </c>
      <c r="AY7" s="118">
        <f>DatosGenerales!C128</f>
        <v>43</v>
      </c>
      <c r="AZ7" s="118">
        <f>DatosGenerales!C129</f>
        <v>217</v>
      </c>
      <c r="BA7" s="121">
        <f>DatosGenerales!C130</f>
        <v>1</v>
      </c>
      <c r="BE7" s="119">
        <f>DatosGenerales!C131</f>
        <v>151</v>
      </c>
      <c r="BF7" s="118">
        <f>DatosGenerales!C132</f>
        <v>341</v>
      </c>
      <c r="BG7" s="121">
        <f>DatosGenerales!C134</f>
        <v>61</v>
      </c>
      <c r="BK7" s="119">
        <f>DatosGenerales!C232</f>
        <v>4114</v>
      </c>
      <c r="BL7" s="118">
        <f>DatosGenerales!C236</f>
        <v>39</v>
      </c>
      <c r="BM7" s="118">
        <f>DatosGenerales!C270</f>
        <v>460</v>
      </c>
      <c r="BN7" s="118">
        <f>DatosGenerales!C272</f>
        <v>13</v>
      </c>
      <c r="BO7" s="118">
        <f>DatosGenerales!C282</f>
        <v>38</v>
      </c>
      <c r="BP7" s="118">
        <f>DatosGenerales!C286</f>
        <v>2</v>
      </c>
      <c r="BQ7" s="118">
        <f>DatosGenerales!C298</f>
        <v>17</v>
      </c>
      <c r="BR7" s="118">
        <f>DatosGenerales!C302</f>
        <v>365</v>
      </c>
      <c r="BS7" s="121">
        <f>DatosGenerales!C306</f>
        <v>13</v>
      </c>
      <c r="BT7" s="121">
        <f>DatosGenerales!C320</f>
        <v>248</v>
      </c>
      <c r="BU7" s="121">
        <f>DatosGenerales!C343</f>
        <v>6316</v>
      </c>
      <c r="BX7" s="119">
        <f>DatosGenerales!C175</f>
        <v>4902</v>
      </c>
      <c r="BY7" s="118">
        <f>DatosGenerales!C176</f>
        <v>616</v>
      </c>
      <c r="BZ7" s="121">
        <f>DatosGenerales!C177</f>
        <v>1716</v>
      </c>
      <c r="CE7" s="119">
        <f>DatosGenerales!C183</f>
        <v>697</v>
      </c>
      <c r="CF7" s="121">
        <f>DatosGenerales!C186</f>
        <v>374</v>
      </c>
      <c r="CL7" s="119">
        <f>DatosGenerales!C35</f>
        <v>1764</v>
      </c>
      <c r="CM7" s="121">
        <f>DatosGenerales!C36</f>
        <v>1245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1139</v>
      </c>
      <c r="BL53" s="129">
        <f>SUM(DatosGenerales!C220,DatosGenerales!C222,DatosGenerales!C224)</f>
        <v>1075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25</v>
      </c>
      <c r="BL66" s="129">
        <f>SUM(DatosGenerales!C221:C222)</f>
        <v>1631</v>
      </c>
      <c r="BM66" s="129">
        <f>SUM(DatosGenerales!C223:C224)</f>
        <v>558</v>
      </c>
      <c r="BN66" s="129"/>
      <c r="BO66" s="116"/>
      <c r="BP66" s="116"/>
      <c r="BQ66" s="116"/>
      <c r="BR66" s="116"/>
      <c r="BS66" s="116"/>
    </row>
  </sheetData>
  <sheetProtection algorithmName="SHA-512" hashValue="g0A8suGSwjNgqjzZfdVc6EzdeVoEO47JUrKtacSE/B3uI6D/pzZcoMpBNFVzUDTaJCBDkBIKNrl9G2hVgSJwkw==" saltValue="b7Vs3AJKpfksb2bdx5HVpA==" spinCount="100000" sheet="1" selectLockedCells="1" selectUnlockedCells="1"/>
  <mergeCells count="33">
    <mergeCell ref="Z3:AC3"/>
    <mergeCell ref="AH3:AK3"/>
    <mergeCell ref="AV3:BA3"/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YEzUJ8g1gnw4/XJXg+apl8ifs+hqz+YGdhRrAS0lzQFdOH/KCSS/KGdhVCu4naIGrBTCkfSriVuBWi/EJIgjxw==" saltValue="sJfNwQSm5ixRucDWNO1au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7" t="s">
        <v>670</v>
      </c>
      <c r="D4" s="187"/>
      <c r="E4" s="187"/>
      <c r="F4" s="187"/>
      <c r="G4" s="187"/>
      <c r="H4" s="187"/>
      <c r="I4" s="100"/>
      <c r="L4" s="187" t="s">
        <v>890</v>
      </c>
      <c r="M4" s="187"/>
      <c r="N4" s="187"/>
      <c r="O4" s="187"/>
      <c r="P4" s="187"/>
      <c r="T4" s="187" t="s">
        <v>646</v>
      </c>
      <c r="U4" s="187"/>
      <c r="V4" s="187"/>
      <c r="W4" s="187"/>
      <c r="X4" s="187"/>
      <c r="Y4" s="187"/>
      <c r="Z4" s="187"/>
      <c r="AA4" s="187"/>
      <c r="AE4" s="187" t="s">
        <v>1079</v>
      </c>
      <c r="AF4" s="187"/>
      <c r="AG4" s="187"/>
      <c r="AH4" s="187"/>
      <c r="AI4" s="187"/>
      <c r="AJ4" s="187"/>
      <c r="AK4" s="187"/>
      <c r="AL4" s="187"/>
      <c r="AP4" s="187" t="s">
        <v>942</v>
      </c>
      <c r="AQ4" s="187"/>
      <c r="AR4" s="187"/>
      <c r="AS4" s="187"/>
      <c r="AT4" s="187"/>
      <c r="AU4" s="18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179</v>
      </c>
    </row>
    <row r="8" spans="1:50" s="116" customFormat="1" ht="14.85" customHeight="1" x14ac:dyDescent="0.25">
      <c r="C8" s="192"/>
      <c r="D8" s="118">
        <f>DatosMenores!C53</f>
        <v>736</v>
      </c>
      <c r="E8" s="118">
        <f>DatosMenores!C54</f>
        <v>87</v>
      </c>
      <c r="F8" s="118">
        <f>DatosMenores!C55</f>
        <v>56</v>
      </c>
      <c r="G8" s="118">
        <f>DatosMenores!C56</f>
        <v>143</v>
      </c>
      <c r="H8" s="117">
        <f>DatosMenores!C57</f>
        <v>81</v>
      </c>
      <c r="I8" s="100"/>
      <c r="L8" s="117">
        <f>DatosMenores!C46</f>
        <v>19</v>
      </c>
      <c r="M8" s="118">
        <f>DatosMenores!C47</f>
        <v>241</v>
      </c>
      <c r="N8" s="118">
        <f>DatosMenores!C48</f>
        <v>123</v>
      </c>
      <c r="O8" s="118">
        <f>DatosMenores!C49</f>
        <v>0</v>
      </c>
      <c r="P8" s="117">
        <f>DatosMenores!C50</f>
        <v>0</v>
      </c>
      <c r="S8" s="117">
        <f>DatosMenores!C27</f>
        <v>294</v>
      </c>
      <c r="T8" s="118">
        <f>SUM(DatosMenores!C28:C31)</f>
        <v>74</v>
      </c>
      <c r="U8" s="118">
        <f>DatosMenores!C32</f>
        <v>0</v>
      </c>
      <c r="V8" s="118">
        <f>DatosMenores!C33</f>
        <v>141</v>
      </c>
      <c r="W8" s="118">
        <f>DatosMenores!C34</f>
        <v>12</v>
      </c>
      <c r="X8" s="118">
        <f>DatosMenores!C35</f>
        <v>0</v>
      </c>
      <c r="Y8" s="118">
        <f>DatosMenores!C37</f>
        <v>0</v>
      </c>
      <c r="Z8" s="118">
        <f>DatosMenores!C36</f>
        <v>0</v>
      </c>
      <c r="AA8" s="117">
        <f>DatosMenores!C38</f>
        <v>63</v>
      </c>
      <c r="AC8" s="102"/>
      <c r="AE8" s="119">
        <f>DatosMenores!C5</f>
        <v>1</v>
      </c>
      <c r="AF8" s="118">
        <f>DatosMenores!C6</f>
        <v>221</v>
      </c>
      <c r="AG8" s="118">
        <f>DatosMenores!C7</f>
        <v>10</v>
      </c>
      <c r="AH8" s="118">
        <f>DatosMenores!C8</f>
        <v>19</v>
      </c>
      <c r="AI8" s="118">
        <f>DatosMenores!C9</f>
        <v>36</v>
      </c>
      <c r="AJ8" s="117">
        <f>DatosMenores!C10</f>
        <v>28</v>
      </c>
      <c r="AK8" s="118">
        <f>DatosMenores!C11</f>
        <v>228</v>
      </c>
      <c r="AL8" s="118">
        <f>DatosMenores!C12</f>
        <v>79</v>
      </c>
      <c r="AM8" s="117">
        <f>DatosMenores!C13</f>
        <v>21</v>
      </c>
      <c r="AN8" s="102"/>
      <c r="AP8" s="119">
        <f>DatosMenores!C65</f>
        <v>179</v>
      </c>
      <c r="AQ8" s="119">
        <f>DatosMenores!C66</f>
        <v>151</v>
      </c>
      <c r="AR8" s="118">
        <f>DatosMenores!C67</f>
        <v>577</v>
      </c>
      <c r="AS8" s="118">
        <f>DatosMenores!C70</f>
        <v>20</v>
      </c>
      <c r="AT8" s="118">
        <f>DatosMenores!C71</f>
        <v>38</v>
      </c>
      <c r="AU8" s="117">
        <f>DatosMenores!C72</f>
        <v>0</v>
      </c>
      <c r="AW8" s="140" t="s">
        <v>944</v>
      </c>
      <c r="AX8" s="141">
        <f>DatosMenores!C66</f>
        <v>151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577</v>
      </c>
    </row>
    <row r="10" spans="1:50" ht="29.85" customHeight="1" x14ac:dyDescent="0.25">
      <c r="C10" s="192"/>
      <c r="D10" s="117">
        <f>DatosMenores!C58</f>
        <v>394</v>
      </c>
      <c r="E10" s="118">
        <f>DatosMenores!C59</f>
        <v>42</v>
      </c>
      <c r="F10" s="121">
        <f>DatosMenores!C60</f>
        <v>37</v>
      </c>
      <c r="G10" s="121">
        <f>DatosMenores!C61</f>
        <v>369</v>
      </c>
      <c r="H10" s="121">
        <f>DatosMenores!C62</f>
        <v>126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0</v>
      </c>
      <c r="AG11" s="118">
        <f>DatosMenores!C16</f>
        <v>30</v>
      </c>
      <c r="AH11" s="118">
        <f>DatosMenores!C17</f>
        <v>87</v>
      </c>
      <c r="AI11" s="118">
        <f>DatosMenores!C18</f>
        <v>9</v>
      </c>
      <c r="AJ11" s="118">
        <f>DatosMenores!C20</f>
        <v>9</v>
      </c>
      <c r="AK11" s="118">
        <f>DatosMenores!C21</f>
        <v>15</v>
      </c>
      <c r="AL11" s="117">
        <f>DatosMenores!C19</f>
        <v>145</v>
      </c>
      <c r="AP11" s="119">
        <f>DatosMenores!C74</f>
        <v>1</v>
      </c>
      <c r="AQ11" s="118">
        <f>DatosMenores!C73</f>
        <v>32</v>
      </c>
      <c r="AR11" s="118">
        <f>DatosMenores!C75</f>
        <v>0</v>
      </c>
      <c r="AS11" s="119">
        <f>DatosMenores!C68</f>
        <v>0</v>
      </c>
      <c r="AT11" s="117">
        <f>DatosMenores!C69</f>
        <v>0</v>
      </c>
      <c r="AW11" s="140" t="s">
        <v>1086</v>
      </c>
      <c r="AX11" s="141">
        <f>DatosMenores!C69</f>
        <v>0</v>
      </c>
    </row>
    <row r="12" spans="1:50" ht="12.75" customHeight="1" x14ac:dyDescent="0.25">
      <c r="AW12" s="140" t="s">
        <v>946</v>
      </c>
      <c r="AX12" s="141">
        <f>DatosMenores!C70</f>
        <v>20</v>
      </c>
    </row>
    <row r="13" spans="1:50" ht="12.75" customHeight="1" x14ac:dyDescent="0.25">
      <c r="AW13" s="140" t="s">
        <v>688</v>
      </c>
      <c r="AX13" s="141">
        <f>DatosMenores!C71</f>
        <v>38</v>
      </c>
    </row>
    <row r="14" spans="1:50" ht="12.75" customHeight="1" x14ac:dyDescent="0.25">
      <c r="AW14" s="140" t="s">
        <v>947</v>
      </c>
      <c r="AX14" s="141">
        <f>DatosMenores!C72</f>
        <v>0</v>
      </c>
    </row>
    <row r="15" spans="1:50" ht="12.75" customHeight="1" x14ac:dyDescent="0.25">
      <c r="AW15" s="140" t="s">
        <v>948</v>
      </c>
      <c r="AX15" s="141">
        <f>DatosMenores!C73</f>
        <v>32</v>
      </c>
    </row>
    <row r="16" spans="1:50" ht="12.75" customHeight="1" x14ac:dyDescent="0.25">
      <c r="AW16" s="140" t="s">
        <v>224</v>
      </c>
      <c r="AX16" s="141">
        <f>DatosMenores!C74</f>
        <v>1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JuBChH8xRslCJn/FDtBDZ/gpdCRyrCZwuK9cJi2Om60AQOQpWcEvsE2D0powt1fI/bqa8rbZYGBKOmbk4/xLSQ==" saltValue="bUEyHda/rY246uTfRNkh8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A2" sqref="A2"/>
    </sheetView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6</v>
      </c>
      <c r="F4" s="154" t="s">
        <v>1094</v>
      </c>
      <c r="G4" s="156">
        <f>DatosViolenciaDoméstica!E64</f>
        <v>36</v>
      </c>
      <c r="H4" s="157"/>
    </row>
    <row r="5" spans="1:30" x14ac:dyDescent="0.2">
      <c r="C5" s="154" t="s">
        <v>12</v>
      </c>
      <c r="D5" s="155">
        <f>DatosViolenciaDoméstica!C6</f>
        <v>192</v>
      </c>
      <c r="F5" s="154" t="s">
        <v>1095</v>
      </c>
      <c r="G5" s="158">
        <f>DatosViolenciaDoméstica!F64</f>
        <v>110</v>
      </c>
      <c r="H5" s="157"/>
    </row>
    <row r="6" spans="1:30" x14ac:dyDescent="0.2">
      <c r="C6" s="154" t="s">
        <v>1096</v>
      </c>
      <c r="D6" s="155">
        <f>DatosViolenciaDoméstica!C7</f>
        <v>76</v>
      </c>
    </row>
    <row r="7" spans="1:30" x14ac:dyDescent="0.2">
      <c r="C7" s="154" t="s">
        <v>54</v>
      </c>
      <c r="D7" s="155">
        <f>DatosViolenciaDoméstica!C8</f>
        <v>0</v>
      </c>
    </row>
    <row r="8" spans="1:30" x14ac:dyDescent="0.2">
      <c r="C8" s="154" t="s">
        <v>1097</v>
      </c>
      <c r="D8" s="155">
        <f>DatosViolenciaDoméstica!C9</f>
        <v>1</v>
      </c>
    </row>
    <row r="9" spans="1:30" x14ac:dyDescent="0.2">
      <c r="C9" s="154" t="s">
        <v>1098</v>
      </c>
      <c r="D9" s="155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Sz+cNq+e6kZ8mfZR653KvmxAd20OSfY0b3pYROvGLRvpj8Rhc/9z3aGig43DR8hIQFz0W9mNGq6gCybH5dno0w==" saltValue="tfevfF3oo5nXqaKAOzIRH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1732</v>
      </c>
      <c r="F4" s="154" t="s">
        <v>1094</v>
      </c>
      <c r="G4" s="156">
        <f>DatosViolenciaGénero!E76</f>
        <v>193</v>
      </c>
      <c r="H4" s="157"/>
    </row>
    <row r="5" spans="1:30" x14ac:dyDescent="0.2">
      <c r="C5" s="154" t="s">
        <v>34</v>
      </c>
      <c r="D5" s="155">
        <f>DatosViolenciaGénero!C6</f>
        <v>1213</v>
      </c>
      <c r="F5" s="154" t="s">
        <v>1095</v>
      </c>
      <c r="G5" s="156">
        <f>DatosViolenciaGénero!F76</f>
        <v>481</v>
      </c>
      <c r="H5" s="157"/>
    </row>
    <row r="6" spans="1:30" x14ac:dyDescent="0.2">
      <c r="C6" s="154" t="s">
        <v>1096</v>
      </c>
      <c r="D6" s="164">
        <f>DatosViolenciaGénero!C9</f>
        <v>395</v>
      </c>
    </row>
    <row r="7" spans="1:30" x14ac:dyDescent="0.2">
      <c r="C7" s="154" t="s">
        <v>54</v>
      </c>
      <c r="D7" s="164">
        <f>DatosViolenciaGénero!C10</f>
        <v>4</v>
      </c>
    </row>
    <row r="8" spans="1:30" x14ac:dyDescent="0.2">
      <c r="C8" s="154" t="s">
        <v>1100</v>
      </c>
      <c r="D8" s="155">
        <f>DatosViolenciaGénero!C12</f>
        <v>2</v>
      </c>
    </row>
    <row r="9" spans="1:30" x14ac:dyDescent="0.2">
      <c r="C9" s="154" t="s">
        <v>1101</v>
      </c>
      <c r="D9" s="155">
        <f>DatosViolenciaGénero!C13</f>
        <v>3</v>
      </c>
    </row>
    <row r="10" spans="1:30" x14ac:dyDescent="0.2">
      <c r="C10" s="154" t="s">
        <v>1093</v>
      </c>
      <c r="D10" s="164">
        <f>DatosViolenciaGénero!C7</f>
        <v>198</v>
      </c>
    </row>
    <row r="11" spans="1:30" x14ac:dyDescent="0.2">
      <c r="C11" s="154" t="s">
        <v>1097</v>
      </c>
      <c r="D11" s="164">
        <f>DatosViolenciaGénero!C11</f>
        <v>3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sz+Xk2YUwG5PqewKdT1rgmf41fulYj+G+ifE/BYq4Wwzy9B+fF5Dde+b+GMGkM/LrmEMqvhmlLxNARqlXENrfQ==" saltValue="F/PpIz5nK16wMuB6KxT30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gDsIgCmeTv7Lwx0xozePIGgQFCJlqZxbcjMH0xnYiONAXseS4n1uMJRhdkj6kTZHNIJS7QJI+5JaaUwGrw3Eaw==" saltValue="XqsGgs7NikVscg454IyLC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XZvyP2KNviD7ROCfXNKt/sYN+uFw3c2URWwu/bcN4rT6hBy+8kO6uz/pF3KQ7RgxeMixBdO8TWvzkR+bOo1+8w==" saltValue="OckLdCDJnSGXyIAIZtFim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0</v>
      </c>
      <c r="N6" s="167">
        <f>DatosMedioAmbiente!C52</f>
        <v>9</v>
      </c>
      <c r="O6" s="167">
        <f>DatosMedioAmbiente!C54</f>
        <v>0</v>
      </c>
      <c r="P6" s="167">
        <f>DatosMedioAmbiente!C56</f>
        <v>2</v>
      </c>
      <c r="Q6" s="167">
        <f>DatosMedioAmbiente!C58</f>
        <v>4</v>
      </c>
      <c r="R6" s="167">
        <f>DatosMedioAmbiente!C60</f>
        <v>3</v>
      </c>
      <c r="U6" s="167">
        <f>DatosMedioAmbiente!C51</f>
        <v>0</v>
      </c>
      <c r="V6" s="167">
        <f>DatosMedioAmbiente!C53</f>
        <v>2</v>
      </c>
      <c r="W6" s="167">
        <f>DatosMedioAmbiente!C55</f>
        <v>0</v>
      </c>
      <c r="X6" s="167">
        <f>DatosMedioAmbiente!C57</f>
        <v>1</v>
      </c>
      <c r="Y6" s="167">
        <f>DatosMedioAmbiente!C59</f>
        <v>0</v>
      </c>
      <c r="Z6" s="167">
        <f>DatosMedioAmbiente!C61</f>
        <v>4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4ogA7n+DJ/2ksQ5uQg3dnePDMVgtn2nFkNly8XVPff46VDIo4da6hvg3Ql2cx/Ts89h/oB8eTTHEUvtRK2HMBg==" saltValue="lYr4lMucyLa5tiZ7WT7ck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32370</v>
      </c>
      <c r="D8" s="13">
        <v>29479</v>
      </c>
      <c r="E8" s="14">
        <v>9.8069812408833404E-2</v>
      </c>
    </row>
    <row r="9" spans="1:5" x14ac:dyDescent="0.25">
      <c r="A9" s="172"/>
      <c r="B9" s="12" t="s">
        <v>17</v>
      </c>
      <c r="C9" s="13">
        <v>24009</v>
      </c>
      <c r="D9" s="13">
        <v>23385</v>
      </c>
      <c r="E9" s="14">
        <v>2.6683771648492598E-2</v>
      </c>
    </row>
    <row r="10" spans="1:5" x14ac:dyDescent="0.25">
      <c r="A10" s="172"/>
      <c r="B10" s="12" t="s">
        <v>18</v>
      </c>
      <c r="C10" s="13">
        <v>21265</v>
      </c>
      <c r="D10" s="13">
        <v>20617</v>
      </c>
      <c r="E10" s="14">
        <v>3.1430372993161003E-2</v>
      </c>
    </row>
    <row r="11" spans="1:5" x14ac:dyDescent="0.25">
      <c r="A11" s="172"/>
      <c r="B11" s="12" t="s">
        <v>19</v>
      </c>
      <c r="C11" s="13">
        <v>468</v>
      </c>
      <c r="D11" s="13">
        <v>377</v>
      </c>
      <c r="E11" s="14">
        <v>0.24137931034482801</v>
      </c>
    </row>
    <row r="12" spans="1:5" x14ac:dyDescent="0.25">
      <c r="A12" s="173"/>
      <c r="B12" s="12" t="s">
        <v>20</v>
      </c>
      <c r="C12" s="13">
        <v>31874</v>
      </c>
      <c r="D12" s="13">
        <v>29783</v>
      </c>
      <c r="E12" s="14">
        <v>7.0207836685357405E-2</v>
      </c>
    </row>
    <row r="13" spans="1:5" x14ac:dyDescent="0.25">
      <c r="A13" s="171" t="s">
        <v>21</v>
      </c>
      <c r="B13" s="12" t="s">
        <v>22</v>
      </c>
      <c r="C13" s="13">
        <v>4897</v>
      </c>
      <c r="D13" s="13">
        <v>4035</v>
      </c>
      <c r="E13" s="14">
        <v>0.21363073110285</v>
      </c>
    </row>
    <row r="14" spans="1:5" x14ac:dyDescent="0.25">
      <c r="A14" s="172"/>
      <c r="B14" s="12" t="s">
        <v>23</v>
      </c>
      <c r="C14" s="13">
        <v>1402</v>
      </c>
      <c r="D14" s="13">
        <v>1595</v>
      </c>
      <c r="E14" s="14">
        <v>-0.121003134796238</v>
      </c>
    </row>
    <row r="15" spans="1:5" x14ac:dyDescent="0.25">
      <c r="A15" s="173"/>
      <c r="B15" s="12" t="s">
        <v>24</v>
      </c>
      <c r="C15" s="13">
        <v>10478</v>
      </c>
      <c r="D15" s="13">
        <v>11323</v>
      </c>
      <c r="E15" s="14">
        <v>-7.4626865671641798E-2</v>
      </c>
    </row>
    <row r="16" spans="1:5" x14ac:dyDescent="0.25">
      <c r="A16" s="171" t="s">
        <v>25</v>
      </c>
      <c r="B16" s="12" t="s">
        <v>26</v>
      </c>
      <c r="C16" s="13">
        <v>1156</v>
      </c>
      <c r="D16" s="13">
        <v>1160</v>
      </c>
      <c r="E16" s="14">
        <v>-3.4482758620689698E-3</v>
      </c>
    </row>
    <row r="17" spans="1:5" x14ac:dyDescent="0.25">
      <c r="A17" s="172"/>
      <c r="B17" s="12" t="s">
        <v>27</v>
      </c>
      <c r="C17" s="13">
        <v>3943</v>
      </c>
      <c r="D17" s="13">
        <v>3031</v>
      </c>
      <c r="E17" s="14">
        <v>0.30089079511712302</v>
      </c>
    </row>
    <row r="18" spans="1:5" x14ac:dyDescent="0.25">
      <c r="A18" s="172"/>
      <c r="B18" s="12" t="s">
        <v>28</v>
      </c>
      <c r="C18" s="13">
        <v>24</v>
      </c>
      <c r="D18" s="13">
        <v>16</v>
      </c>
      <c r="E18" s="14">
        <v>0.5</v>
      </c>
    </row>
    <row r="19" spans="1:5" x14ac:dyDescent="0.25">
      <c r="A19" s="172"/>
      <c r="B19" s="12" t="s">
        <v>29</v>
      </c>
      <c r="C19" s="13">
        <v>8</v>
      </c>
      <c r="D19" s="13">
        <v>12</v>
      </c>
      <c r="E19" s="14">
        <v>-0.33333333333333298</v>
      </c>
    </row>
    <row r="20" spans="1:5" x14ac:dyDescent="0.25">
      <c r="A20" s="173"/>
      <c r="B20" s="15" t="s">
        <v>30</v>
      </c>
      <c r="C20" s="16">
        <v>257</v>
      </c>
      <c r="D20" s="16">
        <v>203</v>
      </c>
      <c r="E20" s="17">
        <v>0.266009852216749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513</v>
      </c>
      <c r="D23" s="13">
        <v>439</v>
      </c>
      <c r="E23" s="14">
        <v>0.16856492027334899</v>
      </c>
    </row>
    <row r="24" spans="1:5" x14ac:dyDescent="0.25">
      <c r="A24" s="11" t="s">
        <v>33</v>
      </c>
      <c r="B24" s="19"/>
      <c r="C24" s="16">
        <v>164</v>
      </c>
      <c r="D24" s="16">
        <v>158</v>
      </c>
      <c r="E24" s="17">
        <v>3.7974683544303799E-2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3445</v>
      </c>
      <c r="D27" s="13">
        <v>3049</v>
      </c>
      <c r="E27" s="14">
        <v>0.12987864873729099</v>
      </c>
    </row>
    <row r="28" spans="1:5" x14ac:dyDescent="0.25">
      <c r="A28" s="171" t="s">
        <v>36</v>
      </c>
      <c r="B28" s="12" t="s">
        <v>37</v>
      </c>
      <c r="C28" s="13">
        <v>238</v>
      </c>
      <c r="D28" s="13">
        <v>155</v>
      </c>
      <c r="E28" s="14">
        <v>0.53548387096774197</v>
      </c>
    </row>
    <row r="29" spans="1:5" x14ac:dyDescent="0.25">
      <c r="A29" s="172"/>
      <c r="B29" s="12" t="s">
        <v>38</v>
      </c>
      <c r="C29" s="13">
        <v>310</v>
      </c>
      <c r="D29" s="13">
        <v>245</v>
      </c>
      <c r="E29" s="14">
        <v>0.26530612244898</v>
      </c>
    </row>
    <row r="30" spans="1:5" x14ac:dyDescent="0.25">
      <c r="A30" s="172"/>
      <c r="B30" s="12" t="s">
        <v>39</v>
      </c>
      <c r="C30" s="13">
        <v>35</v>
      </c>
      <c r="D30" s="13">
        <v>1</v>
      </c>
      <c r="E30" s="14">
        <v>34</v>
      </c>
    </row>
    <row r="31" spans="1:5" x14ac:dyDescent="0.25">
      <c r="A31" s="172"/>
      <c r="B31" s="12" t="s">
        <v>40</v>
      </c>
      <c r="C31" s="13">
        <v>102</v>
      </c>
      <c r="D31" s="13">
        <v>79</v>
      </c>
      <c r="E31" s="14">
        <v>0.291139240506329</v>
      </c>
    </row>
    <row r="32" spans="1:5" x14ac:dyDescent="0.25">
      <c r="A32" s="173"/>
      <c r="B32" s="15" t="s">
        <v>41</v>
      </c>
      <c r="C32" s="16">
        <v>2378</v>
      </c>
      <c r="D32" s="16">
        <v>2103</v>
      </c>
      <c r="E32" s="17">
        <v>0.130765572990965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1764</v>
      </c>
      <c r="D35" s="13">
        <v>1450</v>
      </c>
      <c r="E35" s="14">
        <v>0.216551724137931</v>
      </c>
    </row>
    <row r="36" spans="1:5" x14ac:dyDescent="0.25">
      <c r="A36" s="11" t="s">
        <v>44</v>
      </c>
      <c r="B36" s="19"/>
      <c r="C36" s="16">
        <v>1245</v>
      </c>
      <c r="D36" s="16">
        <v>978</v>
      </c>
      <c r="E36" s="17">
        <v>0.27300613496932502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2165</v>
      </c>
      <c r="D39" s="13">
        <v>2371</v>
      </c>
      <c r="E39" s="14">
        <v>-8.6883171657528499E-2</v>
      </c>
    </row>
    <row r="40" spans="1:5" x14ac:dyDescent="0.25">
      <c r="A40" s="172"/>
      <c r="B40" s="12" t="s">
        <v>47</v>
      </c>
      <c r="C40" s="13">
        <v>111</v>
      </c>
      <c r="D40" s="13">
        <v>85</v>
      </c>
      <c r="E40" s="14">
        <v>0.30588235294117599</v>
      </c>
    </row>
    <row r="41" spans="1:5" x14ac:dyDescent="0.25">
      <c r="A41" s="172"/>
      <c r="B41" s="12" t="s">
        <v>48</v>
      </c>
      <c r="C41" s="13">
        <v>3943</v>
      </c>
      <c r="D41" s="13">
        <v>3031</v>
      </c>
      <c r="E41" s="14">
        <v>0.30089079511712302</v>
      </c>
    </row>
    <row r="42" spans="1:5" x14ac:dyDescent="0.25">
      <c r="A42" s="173"/>
      <c r="B42" s="12" t="s">
        <v>20</v>
      </c>
      <c r="C42" s="13">
        <v>2228</v>
      </c>
      <c r="D42" s="13">
        <v>2397</v>
      </c>
      <c r="E42" s="14">
        <v>-7.0504797663746302E-2</v>
      </c>
    </row>
    <row r="43" spans="1:5" x14ac:dyDescent="0.25">
      <c r="A43" s="171" t="s">
        <v>49</v>
      </c>
      <c r="B43" s="12" t="s">
        <v>50</v>
      </c>
      <c r="C43" s="13">
        <v>3228</v>
      </c>
      <c r="D43" s="13">
        <v>2400</v>
      </c>
      <c r="E43" s="14">
        <v>0.34499999999999997</v>
      </c>
    </row>
    <row r="44" spans="1:5" x14ac:dyDescent="0.25">
      <c r="A44" s="172"/>
      <c r="B44" s="12" t="s">
        <v>51</v>
      </c>
      <c r="C44" s="13">
        <v>135</v>
      </c>
      <c r="D44" s="13">
        <v>114</v>
      </c>
      <c r="E44" s="14">
        <v>0.18421052631578899</v>
      </c>
    </row>
    <row r="45" spans="1:5" x14ac:dyDescent="0.25">
      <c r="A45" s="172"/>
      <c r="B45" s="12" t="s">
        <v>52</v>
      </c>
      <c r="C45" s="13">
        <v>338</v>
      </c>
      <c r="D45" s="13">
        <v>268</v>
      </c>
      <c r="E45" s="14">
        <v>0.26119402985074602</v>
      </c>
    </row>
    <row r="46" spans="1:5" x14ac:dyDescent="0.25">
      <c r="A46" s="173"/>
      <c r="B46" s="15" t="s">
        <v>53</v>
      </c>
      <c r="C46" s="16">
        <v>68</v>
      </c>
      <c r="D46" s="16">
        <v>65</v>
      </c>
      <c r="E46" s="17">
        <v>4.6153846153846198E-2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36</v>
      </c>
      <c r="D49" s="13">
        <v>30</v>
      </c>
      <c r="E49" s="14">
        <v>0.2</v>
      </c>
    </row>
    <row r="50" spans="1:5" x14ac:dyDescent="0.25">
      <c r="A50" s="172"/>
      <c r="B50" s="12" t="s">
        <v>47</v>
      </c>
      <c r="C50" s="20"/>
      <c r="D50" s="20"/>
      <c r="E50" s="14">
        <v>0</v>
      </c>
    </row>
    <row r="51" spans="1:5" x14ac:dyDescent="0.25">
      <c r="A51" s="172"/>
      <c r="B51" s="12" t="s">
        <v>16</v>
      </c>
      <c r="C51" s="13">
        <v>78</v>
      </c>
      <c r="D51" s="13">
        <v>61</v>
      </c>
      <c r="E51" s="14">
        <v>0.27868852459016402</v>
      </c>
    </row>
    <row r="52" spans="1:5" x14ac:dyDescent="0.25">
      <c r="A52" s="172"/>
      <c r="B52" s="12" t="s">
        <v>20</v>
      </c>
      <c r="C52" s="13">
        <v>78</v>
      </c>
      <c r="D52" s="13">
        <v>71</v>
      </c>
      <c r="E52" s="14">
        <v>9.85915492957746E-2</v>
      </c>
    </row>
    <row r="53" spans="1:5" x14ac:dyDescent="0.25">
      <c r="A53" s="172"/>
      <c r="B53" s="12" t="s">
        <v>56</v>
      </c>
      <c r="C53" s="13">
        <v>18</v>
      </c>
      <c r="D53" s="13">
        <v>10</v>
      </c>
      <c r="E53" s="14">
        <v>0.8</v>
      </c>
    </row>
    <row r="54" spans="1:5" x14ac:dyDescent="0.25">
      <c r="A54" s="173"/>
      <c r="B54" s="12" t="s">
        <v>57</v>
      </c>
      <c r="C54" s="20"/>
      <c r="D54" s="20"/>
      <c r="E54" s="14">
        <v>0</v>
      </c>
    </row>
    <row r="55" spans="1:5" x14ac:dyDescent="0.25">
      <c r="A55" s="171" t="s">
        <v>58</v>
      </c>
      <c r="B55" s="12" t="s">
        <v>59</v>
      </c>
      <c r="C55" s="13">
        <v>23</v>
      </c>
      <c r="D55" s="13">
        <v>25</v>
      </c>
      <c r="E55" s="14">
        <v>-0.08</v>
      </c>
    </row>
    <row r="56" spans="1:5" x14ac:dyDescent="0.25">
      <c r="A56" s="172"/>
      <c r="B56" s="12" t="s">
        <v>52</v>
      </c>
      <c r="C56" s="13">
        <v>1</v>
      </c>
      <c r="D56" s="13">
        <v>1</v>
      </c>
      <c r="E56" s="14">
        <v>0</v>
      </c>
    </row>
    <row r="57" spans="1:5" x14ac:dyDescent="0.25">
      <c r="A57" s="173"/>
      <c r="B57" s="15" t="s">
        <v>60</v>
      </c>
      <c r="C57" s="21"/>
      <c r="D57" s="21"/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63</v>
      </c>
      <c r="D60" s="13">
        <v>1</v>
      </c>
      <c r="E60" s="14">
        <v>62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5" t="s">
        <v>63</v>
      </c>
      <c r="B64" s="12" t="s">
        <v>43</v>
      </c>
      <c r="C64" s="13">
        <v>11</v>
      </c>
      <c r="D64" s="13">
        <v>18</v>
      </c>
      <c r="E64" s="14">
        <v>-0.38888888888888901</v>
      </c>
    </row>
    <row r="65" spans="1:5" x14ac:dyDescent="0.25">
      <c r="A65" s="176"/>
      <c r="B65" s="12" t="s">
        <v>52</v>
      </c>
      <c r="C65" s="13">
        <v>2</v>
      </c>
      <c r="D65" s="13">
        <v>1</v>
      </c>
      <c r="E65" s="14">
        <v>1</v>
      </c>
    </row>
    <row r="66" spans="1:5" x14ac:dyDescent="0.25">
      <c r="A66" s="176"/>
      <c r="B66" s="12" t="s">
        <v>59</v>
      </c>
      <c r="C66" s="13">
        <v>10</v>
      </c>
      <c r="D66" s="13">
        <v>12</v>
      </c>
      <c r="E66" s="14">
        <v>-0.16666666666666699</v>
      </c>
    </row>
    <row r="67" spans="1:5" x14ac:dyDescent="0.25">
      <c r="A67" s="176"/>
      <c r="B67" s="12" t="s">
        <v>64</v>
      </c>
      <c r="C67" s="13">
        <v>9</v>
      </c>
      <c r="D67" s="13">
        <v>8</v>
      </c>
      <c r="E67" s="14">
        <v>0.125</v>
      </c>
    </row>
    <row r="68" spans="1:5" x14ac:dyDescent="0.25">
      <c r="A68" s="177"/>
      <c r="B68" s="15" t="s">
        <v>65</v>
      </c>
      <c r="C68" s="21"/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1245</v>
      </c>
      <c r="D71" s="13">
        <v>978</v>
      </c>
      <c r="E71" s="14">
        <v>0.27300613496932502</v>
      </c>
    </row>
    <row r="72" spans="1:5" x14ac:dyDescent="0.25">
      <c r="A72" s="173"/>
      <c r="B72" s="12" t="s">
        <v>69</v>
      </c>
      <c r="C72" s="13">
        <v>36</v>
      </c>
      <c r="D72" s="13">
        <v>42</v>
      </c>
      <c r="E72" s="14">
        <v>-0.14285714285714299</v>
      </c>
    </row>
    <row r="73" spans="1:5" x14ac:dyDescent="0.25">
      <c r="A73" s="171" t="s">
        <v>70</v>
      </c>
      <c r="B73" s="12" t="s">
        <v>68</v>
      </c>
      <c r="C73" s="13">
        <v>3356</v>
      </c>
      <c r="D73" s="13">
        <v>2770</v>
      </c>
      <c r="E73" s="14">
        <v>0.21155234657039701</v>
      </c>
    </row>
    <row r="74" spans="1:5" x14ac:dyDescent="0.25">
      <c r="A74" s="173"/>
      <c r="B74" s="12" t="s">
        <v>69</v>
      </c>
      <c r="C74" s="13">
        <v>1711</v>
      </c>
      <c r="D74" s="13">
        <v>1979</v>
      </c>
      <c r="E74" s="14">
        <v>-0.13542193026781199</v>
      </c>
    </row>
    <row r="75" spans="1:5" x14ac:dyDescent="0.25">
      <c r="A75" s="171" t="s">
        <v>71</v>
      </c>
      <c r="B75" s="12" t="s">
        <v>68</v>
      </c>
      <c r="C75" s="13">
        <v>158</v>
      </c>
      <c r="D75" s="13">
        <v>195</v>
      </c>
      <c r="E75" s="14">
        <v>-0.18974358974359001</v>
      </c>
    </row>
    <row r="76" spans="1:5" x14ac:dyDescent="0.25">
      <c r="A76" s="173"/>
      <c r="B76" s="12" t="s">
        <v>69</v>
      </c>
      <c r="C76" s="13">
        <v>80</v>
      </c>
      <c r="D76" s="13">
        <v>96</v>
      </c>
      <c r="E76" s="14">
        <v>-0.16666666666666699</v>
      </c>
    </row>
    <row r="77" spans="1:5" x14ac:dyDescent="0.25">
      <c r="A77" s="171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3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1916</v>
      </c>
      <c r="D81" s="13">
        <v>1702</v>
      </c>
      <c r="E81" s="14">
        <v>0.12573443008225599</v>
      </c>
    </row>
    <row r="82" spans="1:5" x14ac:dyDescent="0.25">
      <c r="A82" s="11" t="s">
        <v>74</v>
      </c>
      <c r="B82" s="19"/>
      <c r="C82" s="21"/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785</v>
      </c>
      <c r="D85" s="13">
        <v>574</v>
      </c>
      <c r="E85" s="14">
        <v>0.36759581881533099</v>
      </c>
    </row>
    <row r="86" spans="1:5" x14ac:dyDescent="0.25">
      <c r="A86" s="11" t="s">
        <v>77</v>
      </c>
      <c r="B86" s="18"/>
      <c r="C86" s="13">
        <v>418</v>
      </c>
      <c r="D86" s="13">
        <v>248</v>
      </c>
      <c r="E86" s="14">
        <v>0.68548387096774199</v>
      </c>
    </row>
    <row r="87" spans="1:5" x14ac:dyDescent="0.25">
      <c r="A87" s="11" t="s">
        <v>74</v>
      </c>
      <c r="B87" s="19"/>
      <c r="C87" s="16">
        <v>11</v>
      </c>
      <c r="D87" s="16">
        <v>5</v>
      </c>
      <c r="E87" s="17">
        <v>1.2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1642</v>
      </c>
      <c r="D90" s="13">
        <v>1513</v>
      </c>
      <c r="E90" s="14">
        <v>8.5261070720422993E-2</v>
      </c>
    </row>
    <row r="91" spans="1:5" x14ac:dyDescent="0.25">
      <c r="A91" s="172"/>
      <c r="B91" s="12" t="s">
        <v>80</v>
      </c>
      <c r="C91" s="13">
        <v>445</v>
      </c>
      <c r="D91" s="13">
        <v>330</v>
      </c>
      <c r="E91" s="14">
        <v>0.34848484848484801</v>
      </c>
    </row>
    <row r="92" spans="1:5" x14ac:dyDescent="0.25">
      <c r="A92" s="173"/>
      <c r="B92" s="12" t="s">
        <v>81</v>
      </c>
      <c r="C92" s="13">
        <v>622</v>
      </c>
      <c r="D92" s="13">
        <v>454</v>
      </c>
      <c r="E92" s="14">
        <v>0.370044052863436</v>
      </c>
    </row>
    <row r="93" spans="1:5" x14ac:dyDescent="0.25">
      <c r="A93" s="171" t="s">
        <v>77</v>
      </c>
      <c r="B93" s="12" t="s">
        <v>82</v>
      </c>
      <c r="C93" s="13">
        <v>190</v>
      </c>
      <c r="D93" s="13">
        <v>117</v>
      </c>
      <c r="E93" s="14">
        <v>0.62393162393162405</v>
      </c>
    </row>
    <row r="94" spans="1:5" x14ac:dyDescent="0.25">
      <c r="A94" s="173"/>
      <c r="B94" s="12" t="s">
        <v>81</v>
      </c>
      <c r="C94" s="13">
        <v>275</v>
      </c>
      <c r="D94" s="13">
        <v>275</v>
      </c>
      <c r="E94" s="14">
        <v>0</v>
      </c>
    </row>
    <row r="95" spans="1:5" x14ac:dyDescent="0.25">
      <c r="A95" s="11" t="s">
        <v>74</v>
      </c>
      <c r="B95" s="19"/>
      <c r="C95" s="16">
        <v>77</v>
      </c>
      <c r="D95" s="16">
        <v>46</v>
      </c>
      <c r="E95" s="17">
        <v>0.67391304347826098</v>
      </c>
    </row>
    <row r="96" spans="1:5" ht="18.399999999999999" customHeight="1" x14ac:dyDescent="0.25">
      <c r="A96" s="5"/>
      <c r="B96" s="174" t="s">
        <v>83</v>
      </c>
      <c r="C96" s="174"/>
      <c r="D96" s="174"/>
      <c r="E96" s="174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54</v>
      </c>
      <c r="D98" s="13">
        <v>67</v>
      </c>
      <c r="E98" s="14">
        <v>-0.19402985074626899</v>
      </c>
    </row>
    <row r="99" spans="1:5" x14ac:dyDescent="0.25">
      <c r="A99" s="172"/>
      <c r="B99" s="12" t="s">
        <v>80</v>
      </c>
      <c r="C99" s="13">
        <v>30</v>
      </c>
      <c r="D99" s="13">
        <v>21</v>
      </c>
      <c r="E99" s="14">
        <v>0.42857142857142899</v>
      </c>
    </row>
    <row r="100" spans="1:5" x14ac:dyDescent="0.25">
      <c r="A100" s="173"/>
      <c r="B100" s="12" t="s">
        <v>81</v>
      </c>
      <c r="C100" s="13">
        <v>40</v>
      </c>
      <c r="D100" s="13">
        <v>56</v>
      </c>
      <c r="E100" s="14">
        <v>-0.28571428571428598</v>
      </c>
    </row>
    <row r="101" spans="1:5" x14ac:dyDescent="0.25">
      <c r="A101" s="171" t="s">
        <v>77</v>
      </c>
      <c r="B101" s="12" t="s">
        <v>82</v>
      </c>
      <c r="C101" s="13">
        <v>7</v>
      </c>
      <c r="D101" s="13">
        <v>6</v>
      </c>
      <c r="E101" s="14">
        <v>0.16666666666666699</v>
      </c>
    </row>
    <row r="102" spans="1:5" x14ac:dyDescent="0.25">
      <c r="A102" s="173"/>
      <c r="B102" s="12" t="s">
        <v>81</v>
      </c>
      <c r="C102" s="13">
        <v>20</v>
      </c>
      <c r="D102" s="13">
        <v>34</v>
      </c>
      <c r="E102" s="14">
        <v>-0.41176470588235298</v>
      </c>
    </row>
    <row r="103" spans="1:5" x14ac:dyDescent="0.25">
      <c r="A103" s="11" t="s">
        <v>74</v>
      </c>
      <c r="B103" s="19"/>
      <c r="C103" s="16">
        <v>10</v>
      </c>
      <c r="D103" s="16">
        <v>5</v>
      </c>
      <c r="E103" s="17">
        <v>1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3"/>
      <c r="B107" s="12" t="s">
        <v>87</v>
      </c>
      <c r="C107" s="20"/>
      <c r="D107" s="20"/>
      <c r="E107" s="14">
        <v>0</v>
      </c>
    </row>
    <row r="108" spans="1:5" x14ac:dyDescent="0.25">
      <c r="A108" s="171" t="s">
        <v>88</v>
      </c>
      <c r="B108" s="12" t="s">
        <v>86</v>
      </c>
      <c r="C108" s="13">
        <v>469</v>
      </c>
      <c r="D108" s="13">
        <v>425</v>
      </c>
      <c r="E108" s="14">
        <v>0.10352941176470599</v>
      </c>
    </row>
    <row r="109" spans="1:5" x14ac:dyDescent="0.25">
      <c r="A109" s="173"/>
      <c r="B109" s="12" t="s">
        <v>87</v>
      </c>
      <c r="C109" s="13">
        <v>862</v>
      </c>
      <c r="D109" s="13">
        <v>832</v>
      </c>
      <c r="E109" s="14">
        <v>3.6057692307692298E-2</v>
      </c>
    </row>
    <row r="110" spans="1:5" x14ac:dyDescent="0.25">
      <c r="A110" s="171" t="s">
        <v>89</v>
      </c>
      <c r="B110" s="12" t="s">
        <v>86</v>
      </c>
      <c r="C110" s="13">
        <v>5307</v>
      </c>
      <c r="D110" s="13">
        <v>4539</v>
      </c>
      <c r="E110" s="14">
        <v>0.169200264375413</v>
      </c>
    </row>
    <row r="111" spans="1:5" x14ac:dyDescent="0.25">
      <c r="A111" s="173"/>
      <c r="B111" s="12" t="s">
        <v>87</v>
      </c>
      <c r="C111" s="13">
        <v>7902</v>
      </c>
      <c r="D111" s="13">
        <v>6241</v>
      </c>
      <c r="E111" s="14">
        <v>0.26614324627463498</v>
      </c>
    </row>
    <row r="112" spans="1:5" x14ac:dyDescent="0.25">
      <c r="A112" s="171" t="s">
        <v>90</v>
      </c>
      <c r="B112" s="12" t="s">
        <v>86</v>
      </c>
      <c r="C112" s="20"/>
      <c r="D112" s="20"/>
      <c r="E112" s="14">
        <v>0</v>
      </c>
    </row>
    <row r="113" spans="1:5" x14ac:dyDescent="0.25">
      <c r="A113" s="173"/>
      <c r="B113" s="15" t="s">
        <v>87</v>
      </c>
      <c r="C113" s="21"/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230</v>
      </c>
      <c r="D116" s="13">
        <v>256</v>
      </c>
      <c r="E116" s="14">
        <v>-0.1015625</v>
      </c>
    </row>
    <row r="117" spans="1:5" x14ac:dyDescent="0.25">
      <c r="A117" s="173"/>
      <c r="B117" s="12" t="s">
        <v>94</v>
      </c>
      <c r="C117" s="13">
        <v>13</v>
      </c>
      <c r="D117" s="13">
        <v>16</v>
      </c>
      <c r="E117" s="14">
        <v>-0.1875</v>
      </c>
    </row>
    <row r="118" spans="1:5" x14ac:dyDescent="0.25">
      <c r="A118" s="171" t="s">
        <v>95</v>
      </c>
      <c r="B118" s="12" t="s">
        <v>93</v>
      </c>
      <c r="C118" s="20"/>
      <c r="D118" s="13">
        <v>3</v>
      </c>
      <c r="E118" s="14">
        <v>0</v>
      </c>
    </row>
    <row r="119" spans="1:5" x14ac:dyDescent="0.25">
      <c r="A119" s="173"/>
      <c r="B119" s="12" t="s">
        <v>94</v>
      </c>
      <c r="C119" s="20"/>
      <c r="D119" s="13">
        <v>1</v>
      </c>
      <c r="E119" s="14">
        <v>0</v>
      </c>
    </row>
    <row r="120" spans="1:5" x14ac:dyDescent="0.25">
      <c r="A120" s="171" t="s">
        <v>96</v>
      </c>
      <c r="B120" s="12" t="s">
        <v>93</v>
      </c>
      <c r="C120" s="13">
        <v>106</v>
      </c>
      <c r="D120" s="13">
        <v>129</v>
      </c>
      <c r="E120" s="14">
        <v>-0.178294573643411</v>
      </c>
    </row>
    <row r="121" spans="1:5" x14ac:dyDescent="0.25">
      <c r="A121" s="173"/>
      <c r="B121" s="15" t="s">
        <v>97</v>
      </c>
      <c r="C121" s="16">
        <v>6</v>
      </c>
      <c r="D121" s="16">
        <v>21</v>
      </c>
      <c r="E121" s="17">
        <v>-0.71428571428571397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455</v>
      </c>
      <c r="D124" s="13">
        <v>324</v>
      </c>
      <c r="E124" s="14">
        <v>0.40432098765432101</v>
      </c>
    </row>
    <row r="125" spans="1:5" x14ac:dyDescent="0.25">
      <c r="A125" s="171" t="s">
        <v>100</v>
      </c>
      <c r="B125" s="12" t="s">
        <v>101</v>
      </c>
      <c r="C125" s="13">
        <v>18</v>
      </c>
      <c r="D125" s="13">
        <v>16</v>
      </c>
      <c r="E125" s="14">
        <v>0.125</v>
      </c>
    </row>
    <row r="126" spans="1:5" x14ac:dyDescent="0.25">
      <c r="A126" s="172"/>
      <c r="B126" s="12" t="s">
        <v>102</v>
      </c>
      <c r="C126" s="13">
        <v>146</v>
      </c>
      <c r="D126" s="13">
        <v>88</v>
      </c>
      <c r="E126" s="14">
        <v>0.65909090909090895</v>
      </c>
    </row>
    <row r="127" spans="1:5" x14ac:dyDescent="0.25">
      <c r="A127" s="172"/>
      <c r="B127" s="12" t="s">
        <v>103</v>
      </c>
      <c r="C127" s="13">
        <v>30</v>
      </c>
      <c r="D127" s="13">
        <v>37</v>
      </c>
      <c r="E127" s="14">
        <v>-0.18918918918918901</v>
      </c>
    </row>
    <row r="128" spans="1:5" x14ac:dyDescent="0.25">
      <c r="A128" s="172"/>
      <c r="B128" s="12" t="s">
        <v>104</v>
      </c>
      <c r="C128" s="13">
        <v>43</v>
      </c>
      <c r="D128" s="13">
        <v>29</v>
      </c>
      <c r="E128" s="14">
        <v>0.48275862068965503</v>
      </c>
    </row>
    <row r="129" spans="1:5" x14ac:dyDescent="0.25">
      <c r="A129" s="172"/>
      <c r="B129" s="12" t="s">
        <v>105</v>
      </c>
      <c r="C129" s="13">
        <v>217</v>
      </c>
      <c r="D129" s="13">
        <v>150</v>
      </c>
      <c r="E129" s="14">
        <v>0.44666666666666699</v>
      </c>
    </row>
    <row r="130" spans="1:5" x14ac:dyDescent="0.25">
      <c r="A130" s="173"/>
      <c r="B130" s="12" t="s">
        <v>106</v>
      </c>
      <c r="C130" s="13">
        <v>1</v>
      </c>
      <c r="D130" s="13">
        <v>4</v>
      </c>
      <c r="E130" s="14">
        <v>-0.75</v>
      </c>
    </row>
    <row r="131" spans="1:5" x14ac:dyDescent="0.25">
      <c r="A131" s="171" t="s">
        <v>107</v>
      </c>
      <c r="B131" s="12" t="s">
        <v>108</v>
      </c>
      <c r="C131" s="13">
        <v>151</v>
      </c>
      <c r="D131" s="13">
        <v>92</v>
      </c>
      <c r="E131" s="14">
        <v>0.64130434782608703</v>
      </c>
    </row>
    <row r="132" spans="1:5" x14ac:dyDescent="0.25">
      <c r="A132" s="173"/>
      <c r="B132" s="12" t="s">
        <v>109</v>
      </c>
      <c r="C132" s="13">
        <v>341</v>
      </c>
      <c r="D132" s="13">
        <v>305</v>
      </c>
      <c r="E132" s="14">
        <v>0.118032786885246</v>
      </c>
    </row>
    <row r="133" spans="1:5" x14ac:dyDescent="0.25">
      <c r="A133" s="171" t="s">
        <v>110</v>
      </c>
      <c r="B133" s="12" t="s">
        <v>16</v>
      </c>
      <c r="C133" s="13">
        <v>66</v>
      </c>
      <c r="D133" s="13">
        <v>35</v>
      </c>
      <c r="E133" s="14">
        <v>0.88571428571428601</v>
      </c>
    </row>
    <row r="134" spans="1:5" x14ac:dyDescent="0.25">
      <c r="A134" s="173"/>
      <c r="B134" s="12" t="s">
        <v>20</v>
      </c>
      <c r="C134" s="13">
        <v>61</v>
      </c>
      <c r="D134" s="13">
        <v>50</v>
      </c>
      <c r="E134" s="14">
        <v>0.22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13">
        <v>1248</v>
      </c>
      <c r="D138" s="13">
        <v>1764</v>
      </c>
      <c r="E138" s="14">
        <v>-0.29251700680272102</v>
      </c>
    </row>
    <row r="139" spans="1:5" x14ac:dyDescent="0.25">
      <c r="A139" s="172"/>
      <c r="B139" s="12" t="s">
        <v>115</v>
      </c>
      <c r="C139" s="13">
        <v>226</v>
      </c>
      <c r="D139" s="13">
        <v>327</v>
      </c>
      <c r="E139" s="14">
        <v>-0.30886850152905199</v>
      </c>
    </row>
    <row r="140" spans="1:5" x14ac:dyDescent="0.25">
      <c r="A140" s="172"/>
      <c r="B140" s="12" t="s">
        <v>116</v>
      </c>
      <c r="C140" s="13">
        <v>384</v>
      </c>
      <c r="D140" s="13">
        <v>480</v>
      </c>
      <c r="E140" s="14">
        <v>-0.2</v>
      </c>
    </row>
    <row r="141" spans="1:5" x14ac:dyDescent="0.25">
      <c r="A141" s="172"/>
      <c r="B141" s="12" t="s">
        <v>117</v>
      </c>
      <c r="C141" s="13">
        <v>178</v>
      </c>
      <c r="D141" s="13">
        <v>197</v>
      </c>
      <c r="E141" s="14">
        <v>-9.6446700507614197E-2</v>
      </c>
    </row>
    <row r="142" spans="1:5" x14ac:dyDescent="0.25">
      <c r="A142" s="172"/>
      <c r="B142" s="12" t="s">
        <v>118</v>
      </c>
      <c r="C142" s="13">
        <v>11</v>
      </c>
      <c r="D142" s="13">
        <v>15</v>
      </c>
      <c r="E142" s="14">
        <v>-0.266666666666667</v>
      </c>
    </row>
    <row r="143" spans="1:5" x14ac:dyDescent="0.25">
      <c r="A143" s="172"/>
      <c r="B143" s="12" t="s">
        <v>119</v>
      </c>
      <c r="C143" s="13">
        <v>3</v>
      </c>
      <c r="D143" s="13">
        <v>6</v>
      </c>
      <c r="E143" s="14">
        <v>-0.5</v>
      </c>
    </row>
    <row r="144" spans="1:5" x14ac:dyDescent="0.25">
      <c r="A144" s="172"/>
      <c r="B144" s="12" t="s">
        <v>120</v>
      </c>
      <c r="C144" s="13">
        <v>20</v>
      </c>
      <c r="D144" s="13">
        <v>7</v>
      </c>
      <c r="E144" s="14">
        <v>1.8571428571428601</v>
      </c>
    </row>
    <row r="145" spans="1:5" x14ac:dyDescent="0.25">
      <c r="A145" s="172"/>
      <c r="B145" s="12" t="s">
        <v>121</v>
      </c>
      <c r="C145" s="13">
        <v>0</v>
      </c>
      <c r="D145" s="20"/>
      <c r="E145" s="14">
        <v>0</v>
      </c>
    </row>
    <row r="146" spans="1:5" x14ac:dyDescent="0.25">
      <c r="A146" s="172"/>
      <c r="B146" s="12" t="s">
        <v>122</v>
      </c>
      <c r="C146" s="13">
        <v>3</v>
      </c>
      <c r="D146" s="20"/>
      <c r="E146" s="14">
        <v>0</v>
      </c>
    </row>
    <row r="147" spans="1:5" x14ac:dyDescent="0.25">
      <c r="A147" s="172"/>
      <c r="B147" s="12" t="s">
        <v>123</v>
      </c>
      <c r="C147" s="13">
        <v>308</v>
      </c>
      <c r="D147" s="13">
        <v>275</v>
      </c>
      <c r="E147" s="14">
        <v>0.12</v>
      </c>
    </row>
    <row r="148" spans="1:5" x14ac:dyDescent="0.25">
      <c r="A148" s="172"/>
      <c r="B148" s="12" t="s">
        <v>124</v>
      </c>
      <c r="C148" s="13">
        <v>12</v>
      </c>
      <c r="D148" s="13">
        <v>10</v>
      </c>
      <c r="E148" s="14">
        <v>0.2</v>
      </c>
    </row>
    <row r="149" spans="1:5" x14ac:dyDescent="0.25">
      <c r="A149" s="172"/>
      <c r="B149" s="12" t="s">
        <v>125</v>
      </c>
      <c r="C149" s="13">
        <v>1</v>
      </c>
      <c r="D149" s="13">
        <v>2</v>
      </c>
      <c r="E149" s="14">
        <v>-0.5</v>
      </c>
    </row>
    <row r="150" spans="1:5" x14ac:dyDescent="0.25">
      <c r="A150" s="172"/>
      <c r="B150" s="12" t="s">
        <v>126</v>
      </c>
      <c r="C150" s="13">
        <v>0</v>
      </c>
      <c r="D150" s="13">
        <v>3</v>
      </c>
      <c r="E150" s="14">
        <v>-1</v>
      </c>
    </row>
    <row r="151" spans="1:5" x14ac:dyDescent="0.25">
      <c r="A151" s="172"/>
      <c r="B151" s="12" t="s">
        <v>127</v>
      </c>
      <c r="C151" s="13">
        <v>4</v>
      </c>
      <c r="D151" s="20"/>
      <c r="E151" s="14">
        <v>0</v>
      </c>
    </row>
    <row r="152" spans="1:5" x14ac:dyDescent="0.25">
      <c r="A152" s="172"/>
      <c r="B152" s="12" t="s">
        <v>128</v>
      </c>
      <c r="C152" s="13">
        <v>21</v>
      </c>
      <c r="D152" s="13">
        <v>12</v>
      </c>
      <c r="E152" s="14">
        <v>0.75</v>
      </c>
    </row>
    <row r="153" spans="1:5" x14ac:dyDescent="0.25">
      <c r="A153" s="172"/>
      <c r="B153" s="12" t="s">
        <v>129</v>
      </c>
      <c r="C153" s="13">
        <v>0</v>
      </c>
      <c r="D153" s="20"/>
      <c r="E153" s="14">
        <v>0</v>
      </c>
    </row>
    <row r="154" spans="1:5" x14ac:dyDescent="0.25">
      <c r="A154" s="173"/>
      <c r="B154" s="12" t="s">
        <v>130</v>
      </c>
      <c r="C154" s="13">
        <v>7</v>
      </c>
      <c r="D154" s="13">
        <v>8</v>
      </c>
      <c r="E154" s="14">
        <v>-0.125</v>
      </c>
    </row>
    <row r="155" spans="1:5" x14ac:dyDescent="0.25">
      <c r="A155" s="171" t="s">
        <v>131</v>
      </c>
      <c r="B155" s="12" t="s">
        <v>114</v>
      </c>
      <c r="C155" s="13">
        <v>1941</v>
      </c>
      <c r="D155" s="13">
        <v>1242</v>
      </c>
      <c r="E155" s="14">
        <v>0.56280193236715004</v>
      </c>
    </row>
    <row r="156" spans="1:5" x14ac:dyDescent="0.25">
      <c r="A156" s="172"/>
      <c r="B156" s="12" t="s">
        <v>115</v>
      </c>
      <c r="C156" s="13">
        <v>338</v>
      </c>
      <c r="D156" s="13">
        <v>248</v>
      </c>
      <c r="E156" s="14">
        <v>0.36290322580645201</v>
      </c>
    </row>
    <row r="157" spans="1:5" x14ac:dyDescent="0.25">
      <c r="A157" s="172"/>
      <c r="B157" s="12" t="s">
        <v>116</v>
      </c>
      <c r="C157" s="13">
        <v>456</v>
      </c>
      <c r="D157" s="13">
        <v>452</v>
      </c>
      <c r="E157" s="14">
        <v>8.8495575221238902E-3</v>
      </c>
    </row>
    <row r="158" spans="1:5" x14ac:dyDescent="0.25">
      <c r="A158" s="172"/>
      <c r="B158" s="12" t="s">
        <v>117</v>
      </c>
      <c r="C158" s="13">
        <v>330</v>
      </c>
      <c r="D158" s="13">
        <v>179</v>
      </c>
      <c r="E158" s="14">
        <v>0.84357541899441302</v>
      </c>
    </row>
    <row r="159" spans="1:5" x14ac:dyDescent="0.25">
      <c r="A159" s="172"/>
      <c r="B159" s="12" t="s">
        <v>118</v>
      </c>
      <c r="C159" s="13">
        <v>26</v>
      </c>
      <c r="D159" s="13">
        <v>15</v>
      </c>
      <c r="E159" s="14">
        <v>0.73333333333333295</v>
      </c>
    </row>
    <row r="160" spans="1:5" x14ac:dyDescent="0.25">
      <c r="A160" s="172"/>
      <c r="B160" s="12" t="s">
        <v>119</v>
      </c>
      <c r="C160" s="13">
        <v>2</v>
      </c>
      <c r="D160" s="13">
        <v>6</v>
      </c>
      <c r="E160" s="14">
        <v>-0.66666666666666696</v>
      </c>
    </row>
    <row r="161" spans="1:5" x14ac:dyDescent="0.25">
      <c r="A161" s="172"/>
      <c r="B161" s="12" t="s">
        <v>120</v>
      </c>
      <c r="C161" s="13">
        <v>23</v>
      </c>
      <c r="D161" s="13">
        <v>7</v>
      </c>
      <c r="E161" s="14">
        <v>2.28571428571429</v>
      </c>
    </row>
    <row r="162" spans="1:5" x14ac:dyDescent="0.25">
      <c r="A162" s="172"/>
      <c r="B162" s="12" t="s">
        <v>121</v>
      </c>
      <c r="C162" s="13">
        <v>0</v>
      </c>
      <c r="D162" s="20"/>
      <c r="E162" s="14">
        <v>0</v>
      </c>
    </row>
    <row r="163" spans="1:5" x14ac:dyDescent="0.25">
      <c r="A163" s="172"/>
      <c r="B163" s="12" t="s">
        <v>122</v>
      </c>
      <c r="C163" s="13">
        <v>4</v>
      </c>
      <c r="D163" s="20"/>
      <c r="E163" s="14">
        <v>0</v>
      </c>
    </row>
    <row r="164" spans="1:5" x14ac:dyDescent="0.25">
      <c r="A164" s="172"/>
      <c r="B164" s="12" t="s">
        <v>123</v>
      </c>
      <c r="C164" s="13">
        <v>390</v>
      </c>
      <c r="D164" s="13">
        <v>245</v>
      </c>
      <c r="E164" s="14">
        <v>0.59183673469387799</v>
      </c>
    </row>
    <row r="165" spans="1:5" x14ac:dyDescent="0.25">
      <c r="A165" s="172"/>
      <c r="B165" s="12" t="s">
        <v>124</v>
      </c>
      <c r="C165" s="13">
        <v>9</v>
      </c>
      <c r="D165" s="13">
        <v>13</v>
      </c>
      <c r="E165" s="14">
        <v>-0.30769230769230799</v>
      </c>
    </row>
    <row r="166" spans="1:5" x14ac:dyDescent="0.25">
      <c r="A166" s="172"/>
      <c r="B166" s="12" t="s">
        <v>125</v>
      </c>
      <c r="C166" s="13">
        <v>1</v>
      </c>
      <c r="D166" s="13">
        <v>2</v>
      </c>
      <c r="E166" s="14">
        <v>-0.5</v>
      </c>
    </row>
    <row r="167" spans="1:5" x14ac:dyDescent="0.25">
      <c r="A167" s="172"/>
      <c r="B167" s="12" t="s">
        <v>126</v>
      </c>
      <c r="C167" s="13">
        <v>0</v>
      </c>
      <c r="D167" s="13">
        <v>2</v>
      </c>
      <c r="E167" s="14">
        <v>-1</v>
      </c>
    </row>
    <row r="168" spans="1:5" x14ac:dyDescent="0.25">
      <c r="A168" s="172"/>
      <c r="B168" s="12" t="s">
        <v>127</v>
      </c>
      <c r="C168" s="13">
        <v>7</v>
      </c>
      <c r="D168" s="20"/>
      <c r="E168" s="14">
        <v>0</v>
      </c>
    </row>
    <row r="169" spans="1:5" x14ac:dyDescent="0.25">
      <c r="A169" s="172"/>
      <c r="B169" s="12" t="s">
        <v>128</v>
      </c>
      <c r="C169" s="13">
        <v>12</v>
      </c>
      <c r="D169" s="13">
        <v>11</v>
      </c>
      <c r="E169" s="14">
        <v>9.0909090909090898E-2</v>
      </c>
    </row>
    <row r="170" spans="1:5" x14ac:dyDescent="0.25">
      <c r="A170" s="172"/>
      <c r="B170" s="12" t="s">
        <v>129</v>
      </c>
      <c r="C170" s="13">
        <v>0</v>
      </c>
      <c r="D170" s="20"/>
      <c r="E170" s="14">
        <v>0</v>
      </c>
    </row>
    <row r="171" spans="1:5" x14ac:dyDescent="0.25">
      <c r="A171" s="172"/>
      <c r="B171" s="12" t="s">
        <v>130</v>
      </c>
      <c r="C171" s="13">
        <v>7</v>
      </c>
      <c r="D171" s="13">
        <v>8</v>
      </c>
      <c r="E171" s="14">
        <v>-0.125</v>
      </c>
    </row>
    <row r="172" spans="1:5" x14ac:dyDescent="0.25">
      <c r="A172" s="173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4902</v>
      </c>
      <c r="D175" s="13">
        <v>3074</v>
      </c>
      <c r="E175" s="14">
        <v>0.59466493168510104</v>
      </c>
    </row>
    <row r="176" spans="1:5" x14ac:dyDescent="0.25">
      <c r="A176" s="11" t="s">
        <v>135</v>
      </c>
      <c r="B176" s="18"/>
      <c r="C176" s="13">
        <v>616</v>
      </c>
      <c r="D176" s="13">
        <v>330</v>
      </c>
      <c r="E176" s="14">
        <v>0.86666666666666703</v>
      </c>
    </row>
    <row r="177" spans="1:5" x14ac:dyDescent="0.25">
      <c r="A177" s="11" t="s">
        <v>136</v>
      </c>
      <c r="B177" s="19"/>
      <c r="C177" s="16">
        <v>1716</v>
      </c>
      <c r="D177" s="16">
        <v>1244</v>
      </c>
      <c r="E177" s="17">
        <v>0.37942122186495197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679</v>
      </c>
      <c r="D180" s="13">
        <v>1348</v>
      </c>
      <c r="E180" s="14">
        <v>-0.49629080118694402</v>
      </c>
    </row>
    <row r="181" spans="1:5" x14ac:dyDescent="0.25">
      <c r="A181" s="172"/>
      <c r="B181" s="12" t="s">
        <v>16</v>
      </c>
      <c r="C181" s="13">
        <v>257</v>
      </c>
      <c r="D181" s="13">
        <v>287</v>
      </c>
      <c r="E181" s="14">
        <v>-0.104529616724739</v>
      </c>
    </row>
    <row r="182" spans="1:5" x14ac:dyDescent="0.25">
      <c r="A182" s="173"/>
      <c r="B182" s="12" t="s">
        <v>20</v>
      </c>
      <c r="C182" s="13">
        <v>493</v>
      </c>
      <c r="D182" s="13">
        <v>414</v>
      </c>
      <c r="E182" s="14">
        <v>0.190821256038647</v>
      </c>
    </row>
    <row r="183" spans="1:5" x14ac:dyDescent="0.25">
      <c r="A183" s="171" t="s">
        <v>140</v>
      </c>
      <c r="B183" s="12" t="s">
        <v>141</v>
      </c>
      <c r="C183" s="13">
        <v>697</v>
      </c>
      <c r="D183" s="13">
        <v>583</v>
      </c>
      <c r="E183" s="14">
        <v>0.195540308747856</v>
      </c>
    </row>
    <row r="184" spans="1:5" x14ac:dyDescent="0.25">
      <c r="A184" s="172"/>
      <c r="B184" s="12" t="s">
        <v>142</v>
      </c>
      <c r="C184" s="13">
        <v>588</v>
      </c>
      <c r="D184" s="13">
        <v>218</v>
      </c>
      <c r="E184" s="14">
        <v>1.6972477064220199</v>
      </c>
    </row>
    <row r="185" spans="1:5" x14ac:dyDescent="0.25">
      <c r="A185" s="173"/>
      <c r="B185" s="12" t="s">
        <v>143</v>
      </c>
      <c r="C185" s="13">
        <v>8</v>
      </c>
      <c r="D185" s="13">
        <v>4</v>
      </c>
      <c r="E185" s="14">
        <v>1</v>
      </c>
    </row>
    <row r="186" spans="1:5" x14ac:dyDescent="0.25">
      <c r="A186" s="11" t="s">
        <v>144</v>
      </c>
      <c r="B186" s="19"/>
      <c r="C186" s="16">
        <v>374</v>
      </c>
      <c r="D186" s="16">
        <v>213</v>
      </c>
      <c r="E186" s="17">
        <v>0.755868544600939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145</v>
      </c>
      <c r="D189" s="13">
        <v>141</v>
      </c>
      <c r="E189" s="14">
        <v>2.8368794326241099E-2</v>
      </c>
    </row>
    <row r="190" spans="1:5" x14ac:dyDescent="0.25">
      <c r="A190" s="171" t="s">
        <v>147</v>
      </c>
      <c r="B190" s="12" t="s">
        <v>148</v>
      </c>
      <c r="C190" s="13">
        <v>5</v>
      </c>
      <c r="D190" s="13">
        <v>7</v>
      </c>
      <c r="E190" s="14">
        <v>-0.28571428571428598</v>
      </c>
    </row>
    <row r="191" spans="1:5" x14ac:dyDescent="0.25">
      <c r="A191" s="172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3"/>
      <c r="B192" s="12" t="s">
        <v>150</v>
      </c>
      <c r="C192" s="13">
        <v>9</v>
      </c>
      <c r="D192" s="13">
        <v>2</v>
      </c>
      <c r="E192" s="14">
        <v>3.5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33</v>
      </c>
      <c r="D194" s="13">
        <v>20</v>
      </c>
      <c r="E194" s="14">
        <v>0.65</v>
      </c>
    </row>
    <row r="195" spans="1:5" x14ac:dyDescent="0.25">
      <c r="A195" s="11" t="s">
        <v>106</v>
      </c>
      <c r="B195" s="19"/>
      <c r="C195" s="16">
        <v>235</v>
      </c>
      <c r="D195" s="16">
        <v>28</v>
      </c>
      <c r="E195" s="17">
        <v>7.3928571428571397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240</v>
      </c>
      <c r="D198" s="13">
        <v>154</v>
      </c>
      <c r="E198" s="14">
        <v>0.55844155844155796</v>
      </c>
    </row>
    <row r="199" spans="1:5" x14ac:dyDescent="0.25">
      <c r="A199" s="171" t="s">
        <v>64</v>
      </c>
      <c r="B199" s="12" t="s">
        <v>155</v>
      </c>
      <c r="C199" s="13">
        <v>194</v>
      </c>
      <c r="D199" s="13">
        <v>124</v>
      </c>
      <c r="E199" s="14">
        <v>0.56451612903225801</v>
      </c>
    </row>
    <row r="200" spans="1:5" x14ac:dyDescent="0.25">
      <c r="A200" s="173"/>
      <c r="B200" s="12" t="s">
        <v>106</v>
      </c>
      <c r="C200" s="13">
        <v>2</v>
      </c>
      <c r="D200" s="13">
        <v>2</v>
      </c>
      <c r="E200" s="14">
        <v>0</v>
      </c>
    </row>
    <row r="201" spans="1:5" x14ac:dyDescent="0.25">
      <c r="A201" s="11" t="s">
        <v>156</v>
      </c>
      <c r="B201" s="18"/>
      <c r="C201" s="13">
        <v>4</v>
      </c>
      <c r="D201" s="13">
        <v>1</v>
      </c>
      <c r="E201" s="14">
        <v>3</v>
      </c>
    </row>
    <row r="202" spans="1:5" x14ac:dyDescent="0.25">
      <c r="A202" s="11" t="s">
        <v>157</v>
      </c>
      <c r="B202" s="18"/>
      <c r="C202" s="13">
        <v>66</v>
      </c>
      <c r="D202" s="13">
        <v>28</v>
      </c>
      <c r="E202" s="14">
        <v>1.3571428571428601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13">
        <v>2</v>
      </c>
      <c r="D206" s="13">
        <v>6</v>
      </c>
      <c r="E206" s="14">
        <v>-0.66666666666666696</v>
      </c>
    </row>
    <row r="207" spans="1:5" x14ac:dyDescent="0.25">
      <c r="A207" s="173"/>
      <c r="B207" s="12" t="s">
        <v>162</v>
      </c>
      <c r="C207" s="13">
        <v>57</v>
      </c>
      <c r="D207" s="13">
        <v>32</v>
      </c>
      <c r="E207" s="14">
        <v>0.78125</v>
      </c>
    </row>
    <row r="208" spans="1:5" x14ac:dyDescent="0.25">
      <c r="A208" s="11" t="s">
        <v>163</v>
      </c>
      <c r="B208" s="18"/>
      <c r="C208" s="13">
        <v>4</v>
      </c>
      <c r="D208" s="13">
        <v>0</v>
      </c>
      <c r="E208" s="14">
        <v>0</v>
      </c>
    </row>
    <row r="209" spans="1:5" x14ac:dyDescent="0.25">
      <c r="A209" s="11" t="s">
        <v>164</v>
      </c>
      <c r="B209" s="19"/>
      <c r="C209" s="21"/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13">
        <v>5</v>
      </c>
      <c r="D217" s="13">
        <v>1</v>
      </c>
      <c r="E217" s="25">
        <v>1</v>
      </c>
    </row>
    <row r="218" spans="1:5" x14ac:dyDescent="0.25">
      <c r="A218" s="172"/>
      <c r="B218" s="12" t="s">
        <v>173</v>
      </c>
      <c r="C218" s="20"/>
      <c r="D218" s="20"/>
      <c r="E218" s="26"/>
    </row>
    <row r="219" spans="1:5" x14ac:dyDescent="0.25">
      <c r="A219" s="172"/>
      <c r="B219" s="12" t="s">
        <v>174</v>
      </c>
      <c r="C219" s="13">
        <v>8</v>
      </c>
      <c r="D219" s="13">
        <v>12</v>
      </c>
      <c r="E219" s="25">
        <v>5</v>
      </c>
    </row>
    <row r="220" spans="1:5" x14ac:dyDescent="0.25">
      <c r="A220" s="172"/>
      <c r="B220" s="12" t="s">
        <v>175</v>
      </c>
      <c r="C220" s="13">
        <v>17</v>
      </c>
      <c r="D220" s="13">
        <v>17</v>
      </c>
      <c r="E220" s="25">
        <v>0</v>
      </c>
    </row>
    <row r="221" spans="1:5" x14ac:dyDescent="0.25">
      <c r="A221" s="172"/>
      <c r="B221" s="12" t="s">
        <v>176</v>
      </c>
      <c r="C221" s="13">
        <v>755</v>
      </c>
      <c r="D221" s="13">
        <v>933</v>
      </c>
      <c r="E221" s="25">
        <v>477</v>
      </c>
    </row>
    <row r="222" spans="1:5" x14ac:dyDescent="0.25">
      <c r="A222" s="172"/>
      <c r="B222" s="12" t="s">
        <v>177</v>
      </c>
      <c r="C222" s="13">
        <v>876</v>
      </c>
      <c r="D222" s="13">
        <v>817</v>
      </c>
      <c r="E222" s="25">
        <v>0</v>
      </c>
    </row>
    <row r="223" spans="1:5" x14ac:dyDescent="0.25">
      <c r="A223" s="172"/>
      <c r="B223" s="12" t="s">
        <v>178</v>
      </c>
      <c r="C223" s="13">
        <v>376</v>
      </c>
      <c r="D223" s="13">
        <v>527</v>
      </c>
      <c r="E223" s="25">
        <v>224</v>
      </c>
    </row>
    <row r="224" spans="1:5" x14ac:dyDescent="0.25">
      <c r="A224" s="172"/>
      <c r="B224" s="12" t="s">
        <v>179</v>
      </c>
      <c r="C224" s="13">
        <v>182</v>
      </c>
      <c r="D224" s="13">
        <v>188</v>
      </c>
      <c r="E224" s="25">
        <v>0</v>
      </c>
    </row>
    <row r="225" spans="1:5" x14ac:dyDescent="0.25">
      <c r="A225" s="172"/>
      <c r="B225" s="12" t="s">
        <v>180</v>
      </c>
      <c r="C225" s="13">
        <v>1</v>
      </c>
      <c r="D225" s="13">
        <v>1</v>
      </c>
      <c r="E225" s="25">
        <v>0</v>
      </c>
    </row>
    <row r="226" spans="1:5" x14ac:dyDescent="0.25">
      <c r="A226" s="172"/>
      <c r="B226" s="12" t="s">
        <v>181</v>
      </c>
      <c r="C226" s="13">
        <v>668</v>
      </c>
      <c r="D226" s="13">
        <v>80</v>
      </c>
      <c r="E226" s="25">
        <v>388</v>
      </c>
    </row>
    <row r="227" spans="1:5" x14ac:dyDescent="0.25">
      <c r="A227" s="172"/>
      <c r="B227" s="12" t="s">
        <v>182</v>
      </c>
      <c r="C227" s="13">
        <v>1043</v>
      </c>
      <c r="D227" s="13">
        <v>1277</v>
      </c>
      <c r="E227" s="25">
        <v>743</v>
      </c>
    </row>
    <row r="228" spans="1:5" x14ac:dyDescent="0.25">
      <c r="A228" s="172"/>
      <c r="B228" s="12" t="s">
        <v>183</v>
      </c>
      <c r="C228" s="13">
        <v>79</v>
      </c>
      <c r="D228" s="13">
        <v>76</v>
      </c>
      <c r="E228" s="25">
        <v>0</v>
      </c>
    </row>
    <row r="229" spans="1:5" x14ac:dyDescent="0.25">
      <c r="A229" s="172"/>
      <c r="B229" s="12" t="s">
        <v>184</v>
      </c>
      <c r="C229" s="13">
        <v>6</v>
      </c>
      <c r="D229" s="13">
        <v>6</v>
      </c>
      <c r="E229" s="25">
        <v>0</v>
      </c>
    </row>
    <row r="230" spans="1:5" x14ac:dyDescent="0.25">
      <c r="A230" s="172"/>
      <c r="B230" s="12" t="s">
        <v>185</v>
      </c>
      <c r="C230" s="13">
        <v>97</v>
      </c>
      <c r="D230" s="13">
        <v>102</v>
      </c>
      <c r="E230" s="25">
        <v>24</v>
      </c>
    </row>
    <row r="231" spans="1:5" x14ac:dyDescent="0.25">
      <c r="A231" s="173"/>
      <c r="B231" s="12" t="s">
        <v>186</v>
      </c>
      <c r="C231" s="13">
        <v>1</v>
      </c>
      <c r="D231" s="13">
        <v>2</v>
      </c>
      <c r="E231" s="25">
        <v>1</v>
      </c>
    </row>
    <row r="232" spans="1:5" x14ac:dyDescent="0.25">
      <c r="A232" s="169" t="s">
        <v>187</v>
      </c>
      <c r="B232" s="170"/>
      <c r="C232" s="27">
        <v>4114</v>
      </c>
      <c r="D232" s="27">
        <v>4039</v>
      </c>
      <c r="E232" s="28">
        <v>1863</v>
      </c>
    </row>
    <row r="233" spans="1:5" x14ac:dyDescent="0.25">
      <c r="A233" s="171" t="s">
        <v>188</v>
      </c>
      <c r="B233" s="12" t="s">
        <v>189</v>
      </c>
      <c r="C233" s="13">
        <v>2</v>
      </c>
      <c r="D233" s="13">
        <v>2</v>
      </c>
      <c r="E233" s="25">
        <v>2</v>
      </c>
    </row>
    <row r="234" spans="1:5" x14ac:dyDescent="0.25">
      <c r="A234" s="172"/>
      <c r="B234" s="12" t="s">
        <v>190</v>
      </c>
      <c r="C234" s="13">
        <v>26</v>
      </c>
      <c r="D234" s="13">
        <v>48</v>
      </c>
      <c r="E234" s="25">
        <v>11</v>
      </c>
    </row>
    <row r="235" spans="1:5" x14ac:dyDescent="0.25">
      <c r="A235" s="173"/>
      <c r="B235" s="12" t="s">
        <v>191</v>
      </c>
      <c r="C235" s="13">
        <v>11</v>
      </c>
      <c r="D235" s="13">
        <v>34</v>
      </c>
      <c r="E235" s="25">
        <v>17</v>
      </c>
    </row>
    <row r="236" spans="1:5" x14ac:dyDescent="0.25">
      <c r="A236" s="169" t="s">
        <v>187</v>
      </c>
      <c r="B236" s="170"/>
      <c r="C236" s="27">
        <v>39</v>
      </c>
      <c r="D236" s="27">
        <v>84</v>
      </c>
      <c r="E236" s="28">
        <v>30</v>
      </c>
    </row>
    <row r="237" spans="1:5" x14ac:dyDescent="0.25">
      <c r="A237" s="171" t="s">
        <v>192</v>
      </c>
      <c r="B237" s="12" t="s">
        <v>193</v>
      </c>
      <c r="C237" s="20"/>
      <c r="D237" s="20"/>
      <c r="E237" s="26"/>
    </row>
    <row r="238" spans="1:5" x14ac:dyDescent="0.25">
      <c r="A238" s="172"/>
      <c r="B238" s="12" t="s">
        <v>194</v>
      </c>
      <c r="C238" s="20"/>
      <c r="D238" s="20"/>
      <c r="E238" s="26"/>
    </row>
    <row r="239" spans="1:5" x14ac:dyDescent="0.25">
      <c r="A239" s="172"/>
      <c r="B239" s="12" t="s">
        <v>195</v>
      </c>
      <c r="C239" s="13">
        <v>0</v>
      </c>
      <c r="D239" s="13">
        <v>2</v>
      </c>
      <c r="E239" s="25">
        <v>0</v>
      </c>
    </row>
    <row r="240" spans="1:5" x14ac:dyDescent="0.25">
      <c r="A240" s="172"/>
      <c r="B240" s="12" t="s">
        <v>196</v>
      </c>
      <c r="C240" s="20"/>
      <c r="D240" s="20"/>
      <c r="E240" s="26"/>
    </row>
    <row r="241" spans="1:5" x14ac:dyDescent="0.25">
      <c r="A241" s="172"/>
      <c r="B241" s="12" t="s">
        <v>197</v>
      </c>
      <c r="C241" s="13">
        <v>57</v>
      </c>
      <c r="D241" s="13">
        <v>93</v>
      </c>
      <c r="E241" s="25">
        <v>8</v>
      </c>
    </row>
    <row r="242" spans="1:5" x14ac:dyDescent="0.25">
      <c r="A242" s="172"/>
      <c r="B242" s="12" t="s">
        <v>198</v>
      </c>
      <c r="C242" s="13">
        <v>37</v>
      </c>
      <c r="D242" s="13">
        <v>48</v>
      </c>
      <c r="E242" s="25">
        <v>1</v>
      </c>
    </row>
    <row r="243" spans="1:5" x14ac:dyDescent="0.25">
      <c r="A243" s="172"/>
      <c r="B243" s="12" t="s">
        <v>199</v>
      </c>
      <c r="C243" s="13">
        <v>1</v>
      </c>
      <c r="D243" s="13">
        <v>0</v>
      </c>
      <c r="E243" s="25">
        <v>2</v>
      </c>
    </row>
    <row r="244" spans="1:5" x14ac:dyDescent="0.25">
      <c r="A244" s="172"/>
      <c r="B244" s="12" t="s">
        <v>200</v>
      </c>
      <c r="C244" s="13">
        <v>103</v>
      </c>
      <c r="D244" s="13">
        <v>79</v>
      </c>
      <c r="E244" s="25">
        <v>65</v>
      </c>
    </row>
    <row r="245" spans="1:5" x14ac:dyDescent="0.25">
      <c r="A245" s="172"/>
      <c r="B245" s="12" t="s">
        <v>201</v>
      </c>
      <c r="C245" s="13">
        <v>1</v>
      </c>
      <c r="D245" s="13">
        <v>0</v>
      </c>
      <c r="E245" s="25">
        <v>0</v>
      </c>
    </row>
    <row r="246" spans="1:5" x14ac:dyDescent="0.25">
      <c r="A246" s="172"/>
      <c r="B246" s="12" t="s">
        <v>202</v>
      </c>
      <c r="C246" s="13">
        <v>8</v>
      </c>
      <c r="D246" s="13">
        <v>8</v>
      </c>
      <c r="E246" s="25">
        <v>4</v>
      </c>
    </row>
    <row r="247" spans="1:5" x14ac:dyDescent="0.25">
      <c r="A247" s="172"/>
      <c r="B247" s="12" t="s">
        <v>203</v>
      </c>
      <c r="C247" s="13">
        <v>24</v>
      </c>
      <c r="D247" s="13">
        <v>36</v>
      </c>
      <c r="E247" s="25">
        <v>14</v>
      </c>
    </row>
    <row r="248" spans="1:5" x14ac:dyDescent="0.25">
      <c r="A248" s="172"/>
      <c r="B248" s="12" t="s">
        <v>204</v>
      </c>
      <c r="C248" s="20"/>
      <c r="D248" s="20"/>
      <c r="E248" s="26"/>
    </row>
    <row r="249" spans="1:5" x14ac:dyDescent="0.25">
      <c r="A249" s="172"/>
      <c r="B249" s="12" t="s">
        <v>205</v>
      </c>
      <c r="C249" s="20"/>
      <c r="D249" s="20"/>
      <c r="E249" s="26"/>
    </row>
    <row r="250" spans="1:5" x14ac:dyDescent="0.25">
      <c r="A250" s="172"/>
      <c r="B250" s="12" t="s">
        <v>206</v>
      </c>
      <c r="C250" s="13">
        <v>1</v>
      </c>
      <c r="D250" s="13">
        <v>0</v>
      </c>
      <c r="E250" s="25">
        <v>1</v>
      </c>
    </row>
    <row r="251" spans="1:5" x14ac:dyDescent="0.25">
      <c r="A251" s="172"/>
      <c r="B251" s="12" t="s">
        <v>207</v>
      </c>
      <c r="C251" s="13">
        <v>36</v>
      </c>
      <c r="D251" s="13">
        <v>47</v>
      </c>
      <c r="E251" s="25">
        <v>0</v>
      </c>
    </row>
    <row r="252" spans="1:5" x14ac:dyDescent="0.25">
      <c r="A252" s="172"/>
      <c r="B252" s="12" t="s">
        <v>208</v>
      </c>
      <c r="C252" s="20"/>
      <c r="D252" s="20"/>
      <c r="E252" s="26"/>
    </row>
    <row r="253" spans="1:5" x14ac:dyDescent="0.25">
      <c r="A253" s="172"/>
      <c r="B253" s="12" t="s">
        <v>209</v>
      </c>
      <c r="C253" s="20"/>
      <c r="D253" s="20"/>
      <c r="E253" s="26"/>
    </row>
    <row r="254" spans="1:5" x14ac:dyDescent="0.25">
      <c r="A254" s="172"/>
      <c r="B254" s="12" t="s">
        <v>210</v>
      </c>
      <c r="C254" s="13">
        <v>0</v>
      </c>
      <c r="D254" s="13">
        <v>2</v>
      </c>
      <c r="E254" s="25">
        <v>0</v>
      </c>
    </row>
    <row r="255" spans="1:5" x14ac:dyDescent="0.25">
      <c r="A255" s="172"/>
      <c r="B255" s="12" t="s">
        <v>211</v>
      </c>
      <c r="C255" s="13">
        <v>2</v>
      </c>
      <c r="D255" s="13">
        <v>0</v>
      </c>
      <c r="E255" s="25">
        <v>2</v>
      </c>
    </row>
    <row r="256" spans="1:5" x14ac:dyDescent="0.25">
      <c r="A256" s="172"/>
      <c r="B256" s="12" t="s">
        <v>212</v>
      </c>
      <c r="C256" s="20"/>
      <c r="D256" s="20"/>
      <c r="E256" s="26"/>
    </row>
    <row r="257" spans="1:5" x14ac:dyDescent="0.25">
      <c r="A257" s="172"/>
      <c r="B257" s="12" t="s">
        <v>213</v>
      </c>
      <c r="C257" s="20"/>
      <c r="D257" s="20"/>
      <c r="E257" s="26"/>
    </row>
    <row r="258" spans="1:5" x14ac:dyDescent="0.25">
      <c r="A258" s="172"/>
      <c r="B258" s="12" t="s">
        <v>214</v>
      </c>
      <c r="C258" s="13">
        <v>11</v>
      </c>
      <c r="D258" s="13">
        <v>9</v>
      </c>
      <c r="E258" s="25">
        <v>3</v>
      </c>
    </row>
    <row r="259" spans="1:5" x14ac:dyDescent="0.25">
      <c r="A259" s="172"/>
      <c r="B259" s="12" t="s">
        <v>215</v>
      </c>
      <c r="C259" s="20"/>
      <c r="D259" s="20"/>
      <c r="E259" s="26"/>
    </row>
    <row r="260" spans="1:5" x14ac:dyDescent="0.25">
      <c r="A260" s="172"/>
      <c r="B260" s="12" t="s">
        <v>216</v>
      </c>
      <c r="C260" s="13">
        <v>20</v>
      </c>
      <c r="D260" s="13">
        <v>29</v>
      </c>
      <c r="E260" s="25">
        <v>17</v>
      </c>
    </row>
    <row r="261" spans="1:5" x14ac:dyDescent="0.25">
      <c r="A261" s="172"/>
      <c r="B261" s="12" t="s">
        <v>217</v>
      </c>
      <c r="C261" s="13">
        <v>118</v>
      </c>
      <c r="D261" s="13">
        <v>45</v>
      </c>
      <c r="E261" s="25">
        <v>56</v>
      </c>
    </row>
    <row r="262" spans="1:5" x14ac:dyDescent="0.25">
      <c r="A262" s="172"/>
      <c r="B262" s="12" t="s">
        <v>218</v>
      </c>
      <c r="C262" s="13">
        <v>0</v>
      </c>
      <c r="D262" s="13">
        <v>1</v>
      </c>
      <c r="E262" s="25">
        <v>0</v>
      </c>
    </row>
    <row r="263" spans="1:5" x14ac:dyDescent="0.25">
      <c r="A263" s="172"/>
      <c r="B263" s="12" t="s">
        <v>219</v>
      </c>
      <c r="C263" s="13">
        <v>3</v>
      </c>
      <c r="D263" s="13">
        <v>3</v>
      </c>
      <c r="E263" s="25">
        <v>2</v>
      </c>
    </row>
    <row r="264" spans="1:5" x14ac:dyDescent="0.25">
      <c r="A264" s="172"/>
      <c r="B264" s="12" t="s">
        <v>220</v>
      </c>
      <c r="C264" s="20"/>
      <c r="D264" s="20"/>
      <c r="E264" s="26"/>
    </row>
    <row r="265" spans="1:5" x14ac:dyDescent="0.25">
      <c r="A265" s="172"/>
      <c r="B265" s="12" t="s">
        <v>221</v>
      </c>
      <c r="C265" s="20"/>
      <c r="D265" s="20"/>
      <c r="E265" s="26"/>
    </row>
    <row r="266" spans="1:5" x14ac:dyDescent="0.25">
      <c r="A266" s="172"/>
      <c r="B266" s="12" t="s">
        <v>222</v>
      </c>
      <c r="C266" s="13">
        <v>2</v>
      </c>
      <c r="D266" s="13">
        <v>3</v>
      </c>
      <c r="E266" s="25">
        <v>2</v>
      </c>
    </row>
    <row r="267" spans="1:5" x14ac:dyDescent="0.25">
      <c r="A267" s="172"/>
      <c r="B267" s="12" t="s">
        <v>223</v>
      </c>
      <c r="C267" s="20"/>
      <c r="D267" s="20"/>
      <c r="E267" s="26"/>
    </row>
    <row r="268" spans="1:5" x14ac:dyDescent="0.25">
      <c r="A268" s="172"/>
      <c r="B268" s="12" t="s">
        <v>224</v>
      </c>
      <c r="C268" s="13">
        <v>1</v>
      </c>
      <c r="D268" s="13">
        <v>1</v>
      </c>
      <c r="E268" s="25">
        <v>0</v>
      </c>
    </row>
    <row r="269" spans="1:5" x14ac:dyDescent="0.25">
      <c r="A269" s="173"/>
      <c r="B269" s="12" t="s">
        <v>225</v>
      </c>
      <c r="C269" s="13">
        <v>35</v>
      </c>
      <c r="D269" s="13">
        <v>44</v>
      </c>
      <c r="E269" s="25">
        <v>12</v>
      </c>
    </row>
    <row r="270" spans="1:5" x14ac:dyDescent="0.25">
      <c r="A270" s="169" t="s">
        <v>187</v>
      </c>
      <c r="B270" s="170"/>
      <c r="C270" s="27">
        <v>460</v>
      </c>
      <c r="D270" s="27">
        <v>450</v>
      </c>
      <c r="E270" s="28">
        <v>189</v>
      </c>
    </row>
    <row r="271" spans="1:5" x14ac:dyDescent="0.25">
      <c r="A271" s="11" t="s">
        <v>226</v>
      </c>
      <c r="B271" s="12" t="s">
        <v>227</v>
      </c>
      <c r="C271" s="13">
        <v>13</v>
      </c>
      <c r="D271" s="13">
        <v>17</v>
      </c>
      <c r="E271" s="25">
        <v>5</v>
      </c>
    </row>
    <row r="272" spans="1:5" x14ac:dyDescent="0.25">
      <c r="A272" s="169" t="s">
        <v>187</v>
      </c>
      <c r="B272" s="170"/>
      <c r="C272" s="27">
        <v>13</v>
      </c>
      <c r="D272" s="27">
        <v>17</v>
      </c>
      <c r="E272" s="28">
        <v>5</v>
      </c>
    </row>
    <row r="273" spans="1:5" x14ac:dyDescent="0.25">
      <c r="A273" s="171" t="s">
        <v>228</v>
      </c>
      <c r="B273" s="12" t="s">
        <v>229</v>
      </c>
      <c r="C273" s="13">
        <v>22</v>
      </c>
      <c r="D273" s="13">
        <v>18</v>
      </c>
      <c r="E273" s="25">
        <v>5</v>
      </c>
    </row>
    <row r="274" spans="1:5" x14ac:dyDescent="0.25">
      <c r="A274" s="172"/>
      <c r="B274" s="12" t="s">
        <v>230</v>
      </c>
      <c r="C274" s="13">
        <v>2</v>
      </c>
      <c r="D274" s="13">
        <v>0</v>
      </c>
      <c r="E274" s="25">
        <v>0</v>
      </c>
    </row>
    <row r="275" spans="1:5" x14ac:dyDescent="0.25">
      <c r="A275" s="172"/>
      <c r="B275" s="12" t="s">
        <v>231</v>
      </c>
      <c r="C275" s="20"/>
      <c r="D275" s="20"/>
      <c r="E275" s="26"/>
    </row>
    <row r="276" spans="1:5" x14ac:dyDescent="0.25">
      <c r="A276" s="172"/>
      <c r="B276" s="12" t="s">
        <v>232</v>
      </c>
      <c r="C276" s="13">
        <v>14</v>
      </c>
      <c r="D276" s="13">
        <v>16</v>
      </c>
      <c r="E276" s="25">
        <v>0</v>
      </c>
    </row>
    <row r="277" spans="1:5" x14ac:dyDescent="0.25">
      <c r="A277" s="172"/>
      <c r="B277" s="12" t="s">
        <v>233</v>
      </c>
      <c r="C277" s="20"/>
      <c r="D277" s="20"/>
      <c r="E277" s="26"/>
    </row>
    <row r="278" spans="1:5" x14ac:dyDescent="0.25">
      <c r="A278" s="172"/>
      <c r="B278" s="12" t="s">
        <v>234</v>
      </c>
      <c r="C278" s="20"/>
      <c r="D278" s="20"/>
      <c r="E278" s="26"/>
    </row>
    <row r="279" spans="1:5" x14ac:dyDescent="0.25">
      <c r="A279" s="172"/>
      <c r="B279" s="12" t="s">
        <v>235</v>
      </c>
      <c r="C279" s="20"/>
      <c r="D279" s="20"/>
      <c r="E279" s="26"/>
    </row>
    <row r="280" spans="1:5" x14ac:dyDescent="0.25">
      <c r="A280" s="172"/>
      <c r="B280" s="12" t="s">
        <v>236</v>
      </c>
      <c r="C280" s="20"/>
      <c r="D280" s="20"/>
      <c r="E280" s="26"/>
    </row>
    <row r="281" spans="1:5" x14ac:dyDescent="0.25">
      <c r="A281" s="173"/>
      <c r="B281" s="12" t="s">
        <v>237</v>
      </c>
      <c r="C281" s="20"/>
      <c r="D281" s="20"/>
      <c r="E281" s="26"/>
    </row>
    <row r="282" spans="1:5" x14ac:dyDescent="0.25">
      <c r="A282" s="169" t="s">
        <v>187</v>
      </c>
      <c r="B282" s="170"/>
      <c r="C282" s="27">
        <v>38</v>
      </c>
      <c r="D282" s="27">
        <v>34</v>
      </c>
      <c r="E282" s="28">
        <v>5</v>
      </c>
    </row>
    <row r="283" spans="1:5" x14ac:dyDescent="0.25">
      <c r="A283" s="171" t="s">
        <v>238</v>
      </c>
      <c r="B283" s="12" t="s">
        <v>239</v>
      </c>
      <c r="C283" s="20"/>
      <c r="D283" s="20"/>
      <c r="E283" s="26"/>
    </row>
    <row r="284" spans="1:5" x14ac:dyDescent="0.25">
      <c r="A284" s="172"/>
      <c r="B284" s="12" t="s">
        <v>240</v>
      </c>
      <c r="C284" s="13">
        <v>2</v>
      </c>
      <c r="D284" s="13">
        <v>1</v>
      </c>
      <c r="E284" s="25">
        <v>1</v>
      </c>
    </row>
    <row r="285" spans="1:5" x14ac:dyDescent="0.25">
      <c r="A285" s="173"/>
      <c r="B285" s="12" t="s">
        <v>189</v>
      </c>
      <c r="C285" s="20"/>
      <c r="D285" s="20"/>
      <c r="E285" s="26"/>
    </row>
    <row r="286" spans="1:5" x14ac:dyDescent="0.25">
      <c r="A286" s="169" t="s">
        <v>187</v>
      </c>
      <c r="B286" s="170"/>
      <c r="C286" s="27">
        <v>2</v>
      </c>
      <c r="D286" s="27">
        <v>1</v>
      </c>
      <c r="E286" s="28">
        <v>1</v>
      </c>
    </row>
    <row r="287" spans="1:5" x14ac:dyDescent="0.25">
      <c r="A287" s="171" t="s">
        <v>241</v>
      </c>
      <c r="B287" s="12" t="s">
        <v>242</v>
      </c>
      <c r="C287" s="20"/>
      <c r="D287" s="20"/>
      <c r="E287" s="26"/>
    </row>
    <row r="288" spans="1:5" x14ac:dyDescent="0.25">
      <c r="A288" s="172"/>
      <c r="B288" s="12" t="s">
        <v>243</v>
      </c>
      <c r="C288" s="13">
        <v>1</v>
      </c>
      <c r="D288" s="13">
        <v>0</v>
      </c>
      <c r="E288" s="25">
        <v>0</v>
      </c>
    </row>
    <row r="289" spans="1:5" x14ac:dyDescent="0.25">
      <c r="A289" s="172"/>
      <c r="B289" s="12" t="s">
        <v>244</v>
      </c>
      <c r="C289" s="13">
        <v>1</v>
      </c>
      <c r="D289" s="13">
        <v>0</v>
      </c>
      <c r="E289" s="25">
        <v>0</v>
      </c>
    </row>
    <row r="290" spans="1:5" x14ac:dyDescent="0.25">
      <c r="A290" s="172"/>
      <c r="B290" s="12" t="s">
        <v>245</v>
      </c>
      <c r="C290" s="13">
        <v>1</v>
      </c>
      <c r="D290" s="13">
        <v>1</v>
      </c>
      <c r="E290" s="25">
        <v>0</v>
      </c>
    </row>
    <row r="291" spans="1:5" x14ac:dyDescent="0.25">
      <c r="A291" s="172"/>
      <c r="B291" s="12" t="s">
        <v>246</v>
      </c>
      <c r="C291" s="20"/>
      <c r="D291" s="20"/>
      <c r="E291" s="26"/>
    </row>
    <row r="292" spans="1:5" x14ac:dyDescent="0.25">
      <c r="A292" s="172"/>
      <c r="B292" s="12" t="s">
        <v>247</v>
      </c>
      <c r="C292" s="13">
        <v>14</v>
      </c>
      <c r="D292" s="13">
        <v>13</v>
      </c>
      <c r="E292" s="25">
        <v>4</v>
      </c>
    </row>
    <row r="293" spans="1:5" x14ac:dyDescent="0.25">
      <c r="A293" s="172"/>
      <c r="B293" s="12" t="s">
        <v>248</v>
      </c>
      <c r="C293" s="20"/>
      <c r="D293" s="20"/>
      <c r="E293" s="26"/>
    </row>
    <row r="294" spans="1:5" x14ac:dyDescent="0.25">
      <c r="A294" s="172"/>
      <c r="B294" s="12" t="s">
        <v>249</v>
      </c>
      <c r="C294" s="20"/>
      <c r="D294" s="20"/>
      <c r="E294" s="26"/>
    </row>
    <row r="295" spans="1:5" x14ac:dyDescent="0.25">
      <c r="A295" s="172"/>
      <c r="B295" s="12" t="s">
        <v>250</v>
      </c>
      <c r="C295" s="13">
        <v>0</v>
      </c>
      <c r="D295" s="13">
        <v>5</v>
      </c>
      <c r="E295" s="25">
        <v>0</v>
      </c>
    </row>
    <row r="296" spans="1:5" x14ac:dyDescent="0.25">
      <c r="A296" s="172"/>
      <c r="B296" s="12" t="s">
        <v>251</v>
      </c>
      <c r="C296" s="20"/>
      <c r="D296" s="20"/>
      <c r="E296" s="26"/>
    </row>
    <row r="297" spans="1:5" x14ac:dyDescent="0.25">
      <c r="A297" s="173"/>
      <c r="B297" s="12" t="s">
        <v>252</v>
      </c>
      <c r="C297" s="20"/>
      <c r="D297" s="20"/>
      <c r="E297" s="26"/>
    </row>
    <row r="298" spans="1:5" x14ac:dyDescent="0.25">
      <c r="A298" s="169" t="s">
        <v>187</v>
      </c>
      <c r="B298" s="170"/>
      <c r="C298" s="27">
        <v>17</v>
      </c>
      <c r="D298" s="27">
        <v>19</v>
      </c>
      <c r="E298" s="28">
        <v>4</v>
      </c>
    </row>
    <row r="299" spans="1:5" x14ac:dyDescent="0.25">
      <c r="A299" s="171" t="s">
        <v>253</v>
      </c>
      <c r="B299" s="12" t="s">
        <v>254</v>
      </c>
      <c r="C299" s="13">
        <v>281</v>
      </c>
      <c r="D299" s="13">
        <v>141</v>
      </c>
      <c r="E299" s="25">
        <v>50</v>
      </c>
    </row>
    <row r="300" spans="1:5" x14ac:dyDescent="0.25">
      <c r="A300" s="172"/>
      <c r="B300" s="12" t="s">
        <v>255</v>
      </c>
      <c r="C300" s="20"/>
      <c r="D300" s="20"/>
      <c r="E300" s="26"/>
    </row>
    <row r="301" spans="1:5" x14ac:dyDescent="0.25">
      <c r="A301" s="173"/>
      <c r="B301" s="12" t="s">
        <v>256</v>
      </c>
      <c r="C301" s="13">
        <v>84</v>
      </c>
      <c r="D301" s="13">
        <v>102</v>
      </c>
      <c r="E301" s="25">
        <v>0</v>
      </c>
    </row>
    <row r="302" spans="1:5" x14ac:dyDescent="0.25">
      <c r="A302" s="169" t="s">
        <v>187</v>
      </c>
      <c r="B302" s="170"/>
      <c r="C302" s="27">
        <v>365</v>
      </c>
      <c r="D302" s="27">
        <v>243</v>
      </c>
      <c r="E302" s="28">
        <v>50</v>
      </c>
    </row>
    <row r="303" spans="1:5" x14ac:dyDescent="0.25">
      <c r="A303" s="171" t="s">
        <v>257</v>
      </c>
      <c r="B303" s="12" t="s">
        <v>258</v>
      </c>
      <c r="C303" s="20"/>
      <c r="D303" s="20"/>
      <c r="E303" s="26"/>
    </row>
    <row r="304" spans="1:5" x14ac:dyDescent="0.25">
      <c r="A304" s="172"/>
      <c r="B304" s="12" t="s">
        <v>259</v>
      </c>
      <c r="C304" s="20"/>
      <c r="D304" s="20"/>
      <c r="E304" s="26"/>
    </row>
    <row r="305" spans="1:5" x14ac:dyDescent="0.25">
      <c r="A305" s="173"/>
      <c r="B305" s="12" t="s">
        <v>260</v>
      </c>
      <c r="C305" s="13">
        <v>13</v>
      </c>
      <c r="D305" s="13">
        <v>13</v>
      </c>
      <c r="E305" s="25">
        <v>0</v>
      </c>
    </row>
    <row r="306" spans="1:5" x14ac:dyDescent="0.25">
      <c r="A306" s="169" t="s">
        <v>187</v>
      </c>
      <c r="B306" s="170"/>
      <c r="C306" s="27">
        <v>13</v>
      </c>
      <c r="D306" s="27">
        <v>13</v>
      </c>
      <c r="E306" s="28">
        <v>0</v>
      </c>
    </row>
    <row r="307" spans="1:5" x14ac:dyDescent="0.25">
      <c r="A307" s="171" t="s">
        <v>261</v>
      </c>
      <c r="B307" s="12" t="s">
        <v>262</v>
      </c>
      <c r="C307" s="20"/>
      <c r="D307" s="20"/>
      <c r="E307" s="26"/>
    </row>
    <row r="308" spans="1:5" x14ac:dyDescent="0.25">
      <c r="A308" s="172"/>
      <c r="B308" s="12" t="s">
        <v>263</v>
      </c>
      <c r="C308" s="13">
        <v>92</v>
      </c>
      <c r="D308" s="13">
        <v>11</v>
      </c>
      <c r="E308" s="25">
        <v>0</v>
      </c>
    </row>
    <row r="309" spans="1:5" x14ac:dyDescent="0.25">
      <c r="A309" s="172"/>
      <c r="B309" s="12" t="s">
        <v>264</v>
      </c>
      <c r="C309" s="13">
        <v>11</v>
      </c>
      <c r="D309" s="13">
        <v>0</v>
      </c>
      <c r="E309" s="25">
        <v>0</v>
      </c>
    </row>
    <row r="310" spans="1:5" x14ac:dyDescent="0.25">
      <c r="A310" s="172"/>
      <c r="B310" s="12" t="s">
        <v>265</v>
      </c>
      <c r="C310" s="13">
        <v>2</v>
      </c>
      <c r="D310" s="13">
        <v>1</v>
      </c>
      <c r="E310" s="25">
        <v>0</v>
      </c>
    </row>
    <row r="311" spans="1:5" x14ac:dyDescent="0.25">
      <c r="A311" s="172"/>
      <c r="B311" s="12" t="s">
        <v>254</v>
      </c>
      <c r="C311" s="20"/>
      <c r="D311" s="20"/>
      <c r="E311" s="26"/>
    </row>
    <row r="312" spans="1:5" x14ac:dyDescent="0.25">
      <c r="A312" s="172"/>
      <c r="B312" s="12" t="s">
        <v>266</v>
      </c>
      <c r="C312" s="20"/>
      <c r="D312" s="20"/>
      <c r="E312" s="26"/>
    </row>
    <row r="313" spans="1:5" x14ac:dyDescent="0.25">
      <c r="A313" s="172"/>
      <c r="B313" s="12" t="s">
        <v>267</v>
      </c>
      <c r="C313" s="13">
        <v>4</v>
      </c>
      <c r="D313" s="13">
        <v>2</v>
      </c>
      <c r="E313" s="25">
        <v>0</v>
      </c>
    </row>
    <row r="314" spans="1:5" x14ac:dyDescent="0.25">
      <c r="A314" s="172"/>
      <c r="B314" s="12" t="s">
        <v>268</v>
      </c>
      <c r="C314" s="13">
        <v>98</v>
      </c>
      <c r="D314" s="13">
        <v>104</v>
      </c>
      <c r="E314" s="25">
        <v>0</v>
      </c>
    </row>
    <row r="315" spans="1:5" x14ac:dyDescent="0.25">
      <c r="A315" s="172"/>
      <c r="B315" s="12" t="s">
        <v>269</v>
      </c>
      <c r="C315" s="13">
        <v>1</v>
      </c>
      <c r="D315" s="13">
        <v>1</v>
      </c>
      <c r="E315" s="25">
        <v>0</v>
      </c>
    </row>
    <row r="316" spans="1:5" x14ac:dyDescent="0.25">
      <c r="A316" s="172"/>
      <c r="B316" s="12" t="s">
        <v>270</v>
      </c>
      <c r="C316" s="13">
        <v>1</v>
      </c>
      <c r="D316" s="13">
        <v>1</v>
      </c>
      <c r="E316" s="25">
        <v>0</v>
      </c>
    </row>
    <row r="317" spans="1:5" x14ac:dyDescent="0.25">
      <c r="A317" s="172"/>
      <c r="B317" s="12" t="s">
        <v>271</v>
      </c>
      <c r="C317" s="20"/>
      <c r="D317" s="20"/>
      <c r="E317" s="26"/>
    </row>
    <row r="318" spans="1:5" x14ac:dyDescent="0.25">
      <c r="A318" s="172"/>
      <c r="B318" s="12" t="s">
        <v>272</v>
      </c>
      <c r="C318" s="20"/>
      <c r="D318" s="20"/>
      <c r="E318" s="26"/>
    </row>
    <row r="319" spans="1:5" x14ac:dyDescent="0.25">
      <c r="A319" s="173"/>
      <c r="B319" s="12" t="s">
        <v>273</v>
      </c>
      <c r="C319" s="13">
        <v>39</v>
      </c>
      <c r="D319" s="13">
        <v>56</v>
      </c>
      <c r="E319" s="25">
        <v>8</v>
      </c>
    </row>
    <row r="320" spans="1:5" x14ac:dyDescent="0.25">
      <c r="A320" s="169" t="s">
        <v>187</v>
      </c>
      <c r="B320" s="170"/>
      <c r="C320" s="27">
        <v>248</v>
      </c>
      <c r="D320" s="27">
        <v>176</v>
      </c>
      <c r="E320" s="28">
        <v>8</v>
      </c>
    </row>
    <row r="321" spans="1:5" x14ac:dyDescent="0.25">
      <c r="A321" s="171" t="s">
        <v>274</v>
      </c>
      <c r="B321" s="12" t="s">
        <v>275</v>
      </c>
      <c r="C321" s="20"/>
      <c r="D321" s="20"/>
      <c r="E321" s="26"/>
    </row>
    <row r="322" spans="1:5" x14ac:dyDescent="0.25">
      <c r="A322" s="172"/>
      <c r="B322" s="12" t="s">
        <v>276</v>
      </c>
      <c r="C322" s="13">
        <v>3</v>
      </c>
      <c r="D322" s="13">
        <v>0</v>
      </c>
      <c r="E322" s="25">
        <v>1</v>
      </c>
    </row>
    <row r="323" spans="1:5" x14ac:dyDescent="0.25">
      <c r="A323" s="172"/>
      <c r="B323" s="12" t="s">
        <v>199</v>
      </c>
      <c r="C323" s="20"/>
      <c r="D323" s="20"/>
      <c r="E323" s="26"/>
    </row>
    <row r="324" spans="1:5" x14ac:dyDescent="0.25">
      <c r="A324" s="172"/>
      <c r="B324" s="12" t="s">
        <v>200</v>
      </c>
      <c r="C324" s="13">
        <v>247</v>
      </c>
      <c r="D324" s="13">
        <v>212</v>
      </c>
      <c r="E324" s="25">
        <v>104</v>
      </c>
    </row>
    <row r="325" spans="1:5" x14ac:dyDescent="0.25">
      <c r="A325" s="172"/>
      <c r="B325" s="12" t="s">
        <v>201</v>
      </c>
      <c r="C325" s="13">
        <v>12</v>
      </c>
      <c r="D325" s="13">
        <v>21</v>
      </c>
      <c r="E325" s="25">
        <v>5</v>
      </c>
    </row>
    <row r="326" spans="1:5" x14ac:dyDescent="0.25">
      <c r="A326" s="172"/>
      <c r="B326" s="12" t="s">
        <v>202</v>
      </c>
      <c r="C326" s="13">
        <v>117</v>
      </c>
      <c r="D326" s="13">
        <v>101</v>
      </c>
      <c r="E326" s="25">
        <v>31</v>
      </c>
    </row>
    <row r="327" spans="1:5" x14ac:dyDescent="0.25">
      <c r="A327" s="172"/>
      <c r="B327" s="12" t="s">
        <v>277</v>
      </c>
      <c r="C327" s="20"/>
      <c r="D327" s="20"/>
      <c r="E327" s="26"/>
    </row>
    <row r="328" spans="1:5" x14ac:dyDescent="0.25">
      <c r="A328" s="172"/>
      <c r="B328" s="12" t="s">
        <v>278</v>
      </c>
      <c r="C328" s="20"/>
      <c r="D328" s="20"/>
      <c r="E328" s="26"/>
    </row>
    <row r="329" spans="1:5" x14ac:dyDescent="0.25">
      <c r="A329" s="172"/>
      <c r="B329" s="12" t="s">
        <v>279</v>
      </c>
      <c r="C329" s="20"/>
      <c r="D329" s="20"/>
      <c r="E329" s="26"/>
    </row>
    <row r="330" spans="1:5" x14ac:dyDescent="0.25">
      <c r="A330" s="172"/>
      <c r="B330" s="12" t="s">
        <v>209</v>
      </c>
      <c r="C330" s="20"/>
      <c r="D330" s="20"/>
      <c r="E330" s="26"/>
    </row>
    <row r="331" spans="1:5" x14ac:dyDescent="0.25">
      <c r="A331" s="172"/>
      <c r="B331" s="12" t="s">
        <v>280</v>
      </c>
      <c r="C331" s="20"/>
      <c r="D331" s="20"/>
      <c r="E331" s="26"/>
    </row>
    <row r="332" spans="1:5" x14ac:dyDescent="0.25">
      <c r="A332" s="172"/>
      <c r="B332" s="12" t="s">
        <v>212</v>
      </c>
      <c r="C332" s="20"/>
      <c r="D332" s="20"/>
      <c r="E332" s="26"/>
    </row>
    <row r="333" spans="1:5" x14ac:dyDescent="0.25">
      <c r="A333" s="172"/>
      <c r="B333" s="12" t="s">
        <v>213</v>
      </c>
      <c r="C333" s="20"/>
      <c r="D333" s="20"/>
      <c r="E333" s="26"/>
    </row>
    <row r="334" spans="1:5" x14ac:dyDescent="0.25">
      <c r="A334" s="172"/>
      <c r="B334" s="12" t="s">
        <v>281</v>
      </c>
      <c r="C334" s="13">
        <v>1270</v>
      </c>
      <c r="D334" s="13">
        <v>1110</v>
      </c>
      <c r="E334" s="25">
        <v>883</v>
      </c>
    </row>
    <row r="335" spans="1:5" x14ac:dyDescent="0.25">
      <c r="A335" s="172"/>
      <c r="B335" s="12" t="s">
        <v>282</v>
      </c>
      <c r="C335" s="13">
        <v>2745</v>
      </c>
      <c r="D335" s="13">
        <v>6661</v>
      </c>
      <c r="E335" s="25">
        <v>0</v>
      </c>
    </row>
    <row r="336" spans="1:5" x14ac:dyDescent="0.25">
      <c r="A336" s="172"/>
      <c r="B336" s="12" t="s">
        <v>283</v>
      </c>
      <c r="C336" s="13">
        <v>281</v>
      </c>
      <c r="D336" s="13">
        <v>158</v>
      </c>
      <c r="E336" s="25">
        <v>19</v>
      </c>
    </row>
    <row r="337" spans="1:5" x14ac:dyDescent="0.25">
      <c r="A337" s="172"/>
      <c r="B337" s="12" t="s">
        <v>217</v>
      </c>
      <c r="C337" s="13">
        <v>3</v>
      </c>
      <c r="D337" s="13">
        <v>0</v>
      </c>
      <c r="E337" s="25">
        <v>1</v>
      </c>
    </row>
    <row r="338" spans="1:5" x14ac:dyDescent="0.25">
      <c r="A338" s="172"/>
      <c r="B338" s="12" t="s">
        <v>284</v>
      </c>
      <c r="C338" s="13">
        <v>0</v>
      </c>
      <c r="D338" s="13">
        <v>3</v>
      </c>
      <c r="E338" s="25">
        <v>1</v>
      </c>
    </row>
    <row r="339" spans="1:5" x14ac:dyDescent="0.25">
      <c r="A339" s="172"/>
      <c r="B339" s="12" t="s">
        <v>285</v>
      </c>
      <c r="C339" s="13">
        <v>7</v>
      </c>
      <c r="D339" s="13">
        <v>3</v>
      </c>
      <c r="E339" s="25">
        <v>2</v>
      </c>
    </row>
    <row r="340" spans="1:5" x14ac:dyDescent="0.25">
      <c r="A340" s="172"/>
      <c r="B340" s="12" t="s">
        <v>286</v>
      </c>
      <c r="C340" s="13">
        <v>53</v>
      </c>
      <c r="D340" s="13">
        <v>50</v>
      </c>
      <c r="E340" s="25">
        <v>35</v>
      </c>
    </row>
    <row r="341" spans="1:5" x14ac:dyDescent="0.25">
      <c r="A341" s="172"/>
      <c r="B341" s="12" t="s">
        <v>222</v>
      </c>
      <c r="C341" s="13">
        <v>138</v>
      </c>
      <c r="D341" s="13">
        <v>309</v>
      </c>
      <c r="E341" s="25">
        <v>40</v>
      </c>
    </row>
    <row r="342" spans="1:5" x14ac:dyDescent="0.25">
      <c r="A342" s="173"/>
      <c r="B342" s="12" t="s">
        <v>287</v>
      </c>
      <c r="C342" s="13">
        <v>1440</v>
      </c>
      <c r="D342" s="13">
        <v>2569</v>
      </c>
      <c r="E342" s="25">
        <v>133</v>
      </c>
    </row>
    <row r="343" spans="1:5" x14ac:dyDescent="0.25">
      <c r="A343" s="169" t="s">
        <v>187</v>
      </c>
      <c r="B343" s="170"/>
      <c r="C343" s="29">
        <v>6316</v>
      </c>
      <c r="D343" s="29">
        <v>11197</v>
      </c>
      <c r="E343" s="30">
        <v>1255</v>
      </c>
    </row>
  </sheetData>
  <sheetProtection algorithmName="SHA-512" hashValue="3kmMmSgR5ZdX2z4jhP1UDG2kuzDA24Dk4xBu2Ue09u80owkpwM8DgZp6K7yiROrH4vgRHci9gVFmNVDvFn6kHQ==" saltValue="e1DC/dElhpe9vKWYKBe1Rg==" spinCount="100000" sheet="1" objects="1" scenarios="1"/>
  <mergeCells count="56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7:A231"/>
    <mergeCell ref="A232:B232"/>
    <mergeCell ref="A233:A235"/>
    <mergeCell ref="A236:B236"/>
    <mergeCell ref="A237:A269"/>
    <mergeCell ref="A270:B270"/>
    <mergeCell ref="A272:B272"/>
    <mergeCell ref="A273:A281"/>
    <mergeCell ref="A282:B282"/>
    <mergeCell ref="A283:A285"/>
    <mergeCell ref="A286:B286"/>
    <mergeCell ref="A287:A297"/>
    <mergeCell ref="A298:B298"/>
    <mergeCell ref="A299:A301"/>
    <mergeCell ref="A321:A342"/>
    <mergeCell ref="A343:B343"/>
    <mergeCell ref="A302:B302"/>
    <mergeCell ref="A303:A305"/>
    <mergeCell ref="A306:B306"/>
    <mergeCell ref="A307:A319"/>
    <mergeCell ref="A320:B3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939</v>
      </c>
      <c r="G2" s="84" t="s">
        <v>908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175</v>
      </c>
      <c r="AL2" s="84" t="s">
        <v>476</v>
      </c>
      <c r="AM2" s="84" t="s">
        <v>476</v>
      </c>
      <c r="AN2" s="84" t="s">
        <v>476</v>
      </c>
      <c r="AO2" s="84" t="s">
        <v>476</v>
      </c>
      <c r="AS2" s="84" t="s">
        <v>481</v>
      </c>
      <c r="AV2" s="84" t="s">
        <v>476</v>
      </c>
      <c r="AW2" s="84" t="s">
        <v>849</v>
      </c>
      <c r="AX2" s="84" t="s">
        <v>849</v>
      </c>
      <c r="AY2" s="84" t="s">
        <v>17</v>
      </c>
      <c r="AZ2" s="84" t="s">
        <v>676</v>
      </c>
      <c r="BA2" s="84" t="s">
        <v>77</v>
      </c>
      <c r="BC2" s="84" t="s">
        <v>647</v>
      </c>
      <c r="BD2" s="84" t="s">
        <v>628</v>
      </c>
      <c r="BE2" s="84" t="s">
        <v>943</v>
      </c>
      <c r="BF2" s="84" t="s">
        <v>99</v>
      </c>
      <c r="BG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909</v>
      </c>
      <c r="G3" s="84" t="s">
        <v>909</v>
      </c>
      <c r="H3" s="84" t="s">
        <v>908</v>
      </c>
      <c r="I3" s="84" t="s">
        <v>908</v>
      </c>
      <c r="J3" s="84" t="s">
        <v>908</v>
      </c>
      <c r="K3" s="84" t="s">
        <v>908</v>
      </c>
      <c r="L3" s="84" t="s">
        <v>909</v>
      </c>
      <c r="M3" s="84" t="s">
        <v>908</v>
      </c>
      <c r="N3" s="84" t="s">
        <v>912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805</v>
      </c>
      <c r="AD3" s="84" t="s">
        <v>477</v>
      </c>
      <c r="AE3" s="84" t="s">
        <v>849</v>
      </c>
      <c r="AF3" s="84" t="s">
        <v>858</v>
      </c>
      <c r="AI3" s="84" t="s">
        <v>176</v>
      </c>
      <c r="AL3" s="84" t="s">
        <v>477</v>
      </c>
      <c r="AM3" s="84" t="s">
        <v>477</v>
      </c>
      <c r="AN3" s="84" t="s">
        <v>477</v>
      </c>
      <c r="AO3" s="84" t="s">
        <v>477</v>
      </c>
      <c r="AV3" s="84" t="s">
        <v>477</v>
      </c>
      <c r="AW3" s="84" t="s">
        <v>851</v>
      </c>
      <c r="AX3" s="84" t="s">
        <v>851</v>
      </c>
      <c r="AY3" s="84" t="s">
        <v>671</v>
      </c>
      <c r="AZ3" s="84" t="s">
        <v>677</v>
      </c>
      <c r="BA3" s="84" t="s">
        <v>1080</v>
      </c>
      <c r="BC3" s="84" t="s">
        <v>282</v>
      </c>
      <c r="BD3" s="84" t="s">
        <v>311</v>
      </c>
      <c r="BE3" s="84" t="s">
        <v>944</v>
      </c>
      <c r="BF3" s="84" t="s">
        <v>109</v>
      </c>
      <c r="BG3" s="84" t="s">
        <v>109</v>
      </c>
      <c r="BH3" s="84" t="s">
        <v>810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909</v>
      </c>
      <c r="F4" s="84" t="s">
        <v>911</v>
      </c>
      <c r="G4" s="84" t="s">
        <v>643</v>
      </c>
      <c r="H4" s="84" t="s">
        <v>909</v>
      </c>
      <c r="I4" s="84" t="s">
        <v>909</v>
      </c>
      <c r="J4" s="84" t="s">
        <v>909</v>
      </c>
      <c r="K4" s="84" t="s">
        <v>911</v>
      </c>
      <c r="L4" s="84" t="s">
        <v>911</v>
      </c>
      <c r="M4" s="84" t="s">
        <v>913</v>
      </c>
      <c r="N4" s="84" t="s">
        <v>913</v>
      </c>
      <c r="O4" s="84" t="s">
        <v>909</v>
      </c>
      <c r="P4" s="84" t="s">
        <v>957</v>
      </c>
      <c r="Q4" s="84" t="s">
        <v>953</v>
      </c>
      <c r="R4" s="84" t="s">
        <v>709</v>
      </c>
      <c r="S4" s="84" t="s">
        <v>953</v>
      </c>
      <c r="T4" s="84" t="s">
        <v>954</v>
      </c>
      <c r="V4" s="84" t="s">
        <v>28</v>
      </c>
      <c r="W4" s="84" t="s">
        <v>1049</v>
      </c>
      <c r="AA4" s="84" t="s">
        <v>799</v>
      </c>
      <c r="AB4" s="84" t="s">
        <v>803</v>
      </c>
      <c r="AC4" s="84" t="s">
        <v>806</v>
      </c>
      <c r="AD4" s="84" t="s">
        <v>480</v>
      </c>
      <c r="AE4" s="84" t="s">
        <v>850</v>
      </c>
      <c r="AF4" s="84" t="s">
        <v>793</v>
      </c>
      <c r="AI4" s="84" t="s">
        <v>177</v>
      </c>
      <c r="AL4" s="84" t="s">
        <v>480</v>
      </c>
      <c r="AM4" s="84" t="s">
        <v>480</v>
      </c>
      <c r="AN4" s="84" t="s">
        <v>478</v>
      </c>
      <c r="AO4" s="84" t="s">
        <v>478</v>
      </c>
      <c r="AV4" s="84" t="s">
        <v>478</v>
      </c>
      <c r="AW4" s="84" t="s">
        <v>459</v>
      </c>
      <c r="AX4" s="84" t="s">
        <v>852</v>
      </c>
      <c r="AY4" s="84" t="s">
        <v>672</v>
      </c>
      <c r="AZ4" s="84" t="s">
        <v>678</v>
      </c>
      <c r="BA4" s="84" t="s">
        <v>1081</v>
      </c>
      <c r="BC4" s="84" t="s">
        <v>653</v>
      </c>
      <c r="BD4" s="84" t="s">
        <v>629</v>
      </c>
      <c r="BE4" s="84" t="s">
        <v>945</v>
      </c>
      <c r="BF4" s="84" t="s">
        <v>727</v>
      </c>
      <c r="BG4" s="84" t="s">
        <v>727</v>
      </c>
    </row>
    <row r="5" spans="1:61" x14ac:dyDescent="0.2">
      <c r="A5" s="84" t="s">
        <v>698</v>
      </c>
      <c r="B5" s="84" t="s">
        <v>104</v>
      </c>
      <c r="C5" s="84" t="s">
        <v>147</v>
      </c>
      <c r="D5" s="84" t="s">
        <v>911</v>
      </c>
      <c r="E5" s="84" t="s">
        <v>911</v>
      </c>
      <c r="F5" s="84" t="s">
        <v>915</v>
      </c>
      <c r="G5" s="84" t="s">
        <v>922</v>
      </c>
      <c r="H5" s="84" t="s">
        <v>643</v>
      </c>
      <c r="I5" s="84" t="s">
        <v>911</v>
      </c>
      <c r="J5" s="84" t="s">
        <v>911</v>
      </c>
      <c r="K5" s="84" t="s">
        <v>643</v>
      </c>
      <c r="L5" s="84" t="s">
        <v>643</v>
      </c>
      <c r="M5" s="84" t="s">
        <v>643</v>
      </c>
      <c r="N5" s="84" t="s">
        <v>643</v>
      </c>
      <c r="O5" s="84" t="s">
        <v>915</v>
      </c>
      <c r="Q5" s="84" t="s">
        <v>954</v>
      </c>
      <c r="R5" s="84" t="s">
        <v>710</v>
      </c>
      <c r="S5" s="84" t="s">
        <v>954</v>
      </c>
      <c r="T5" s="84" t="s">
        <v>955</v>
      </c>
      <c r="V5" s="84" t="s">
        <v>29</v>
      </c>
      <c r="AD5" s="84" t="s">
        <v>481</v>
      </c>
      <c r="AE5" s="84" t="s">
        <v>851</v>
      </c>
      <c r="AF5" s="84" t="s">
        <v>859</v>
      </c>
      <c r="AI5" s="84" t="s">
        <v>178</v>
      </c>
      <c r="AL5" s="84" t="s">
        <v>481</v>
      </c>
      <c r="AM5" s="84" t="s">
        <v>481</v>
      </c>
      <c r="AN5" s="84" t="s">
        <v>480</v>
      </c>
      <c r="AO5" s="84" t="s">
        <v>480</v>
      </c>
      <c r="AV5" s="84" t="s">
        <v>480</v>
      </c>
      <c r="AW5" s="84" t="s">
        <v>852</v>
      </c>
      <c r="AY5" s="84" t="s">
        <v>673</v>
      </c>
      <c r="AZ5" s="84" t="s">
        <v>679</v>
      </c>
      <c r="BC5" s="84" t="s">
        <v>654</v>
      </c>
      <c r="BD5" s="84" t="s">
        <v>630</v>
      </c>
      <c r="BE5" s="84" t="s">
        <v>946</v>
      </c>
    </row>
    <row r="6" spans="1:61" x14ac:dyDescent="0.2">
      <c r="A6" s="84" t="s">
        <v>1043</v>
      </c>
      <c r="B6" s="84" t="s">
        <v>105</v>
      </c>
      <c r="C6" s="84" t="s">
        <v>1025</v>
      </c>
      <c r="D6" s="84" t="s">
        <v>914</v>
      </c>
      <c r="E6" s="84" t="s">
        <v>913</v>
      </c>
      <c r="F6" s="84" t="s">
        <v>643</v>
      </c>
      <c r="G6" s="84" t="s">
        <v>925</v>
      </c>
      <c r="H6" s="84" t="s">
        <v>920</v>
      </c>
      <c r="I6" s="84" t="s">
        <v>915</v>
      </c>
      <c r="J6" s="84" t="s">
        <v>915</v>
      </c>
      <c r="K6" s="84" t="s">
        <v>923</v>
      </c>
      <c r="L6" s="84" t="s">
        <v>918</v>
      </c>
      <c r="N6" s="84" t="s">
        <v>922</v>
      </c>
      <c r="O6" s="84" t="s">
        <v>643</v>
      </c>
      <c r="Q6" s="84" t="s">
        <v>957</v>
      </c>
      <c r="R6" s="84" t="s">
        <v>711</v>
      </c>
      <c r="S6" s="84" t="s">
        <v>956</v>
      </c>
      <c r="T6" s="84" t="s">
        <v>956</v>
      </c>
      <c r="V6" s="84" t="s">
        <v>30</v>
      </c>
      <c r="AD6" s="84" t="s">
        <v>482</v>
      </c>
      <c r="AE6" s="84" t="s">
        <v>459</v>
      </c>
      <c r="AI6" s="84" t="s">
        <v>179</v>
      </c>
      <c r="AL6" s="84" t="s">
        <v>482</v>
      </c>
      <c r="AN6" s="84" t="s">
        <v>481</v>
      </c>
      <c r="AO6" s="84" t="s">
        <v>481</v>
      </c>
      <c r="AV6" s="84" t="s">
        <v>481</v>
      </c>
      <c r="AY6" s="84" t="s">
        <v>674</v>
      </c>
      <c r="AZ6" s="84" t="s">
        <v>674</v>
      </c>
      <c r="BC6" s="84" t="s">
        <v>645</v>
      </c>
      <c r="BD6" s="84" t="s">
        <v>631</v>
      </c>
      <c r="BE6" s="84" t="s">
        <v>688</v>
      </c>
    </row>
    <row r="7" spans="1:61" x14ac:dyDescent="0.2">
      <c r="B7" s="84" t="s">
        <v>106</v>
      </c>
      <c r="C7" s="84" t="s">
        <v>1026</v>
      </c>
      <c r="D7" s="84" t="s">
        <v>915</v>
      </c>
      <c r="E7" s="84" t="s">
        <v>643</v>
      </c>
      <c r="F7" s="84" t="s">
        <v>937</v>
      </c>
      <c r="G7" s="84" t="s">
        <v>106</v>
      </c>
      <c r="H7" s="84" t="s">
        <v>921</v>
      </c>
      <c r="I7" s="84" t="s">
        <v>643</v>
      </c>
      <c r="J7" s="84" t="s">
        <v>643</v>
      </c>
      <c r="K7" s="84" t="s">
        <v>927</v>
      </c>
      <c r="L7" s="84" t="s">
        <v>920</v>
      </c>
      <c r="N7" s="84" t="s">
        <v>923</v>
      </c>
      <c r="O7" s="84" t="s">
        <v>921</v>
      </c>
      <c r="R7" s="84" t="s">
        <v>712</v>
      </c>
      <c r="S7" s="84" t="s">
        <v>957</v>
      </c>
      <c r="T7" s="84" t="s">
        <v>957</v>
      </c>
      <c r="AI7" s="84" t="s">
        <v>181</v>
      </c>
      <c r="AN7" s="84" t="s">
        <v>482</v>
      </c>
      <c r="AO7" s="84" t="s">
        <v>482</v>
      </c>
      <c r="AV7" s="84" t="s">
        <v>482</v>
      </c>
      <c r="BD7" s="84" t="s">
        <v>632</v>
      </c>
      <c r="BE7" s="84" t="s">
        <v>948</v>
      </c>
    </row>
    <row r="8" spans="1:61" x14ac:dyDescent="0.2">
      <c r="C8" s="84" t="s">
        <v>1027</v>
      </c>
      <c r="D8" s="84" t="s">
        <v>643</v>
      </c>
      <c r="E8" s="84" t="s">
        <v>921</v>
      </c>
      <c r="F8" s="84" t="s">
        <v>940</v>
      </c>
      <c r="H8" s="84" t="s">
        <v>922</v>
      </c>
      <c r="I8" s="84" t="s">
        <v>921</v>
      </c>
      <c r="J8" s="84" t="s">
        <v>921</v>
      </c>
      <c r="K8" s="84" t="s">
        <v>932</v>
      </c>
      <c r="L8" s="84" t="s">
        <v>921</v>
      </c>
      <c r="N8" s="84" t="s">
        <v>924</v>
      </c>
      <c r="O8" s="84" t="s">
        <v>922</v>
      </c>
      <c r="R8" s="84" t="s">
        <v>713</v>
      </c>
      <c r="AI8" s="84" t="s">
        <v>182</v>
      </c>
      <c r="BD8" s="84" t="s">
        <v>633</v>
      </c>
      <c r="BE8" s="84" t="s">
        <v>224</v>
      </c>
    </row>
    <row r="9" spans="1:61" x14ac:dyDescent="0.2">
      <c r="C9" s="84" t="s">
        <v>254</v>
      </c>
      <c r="D9" s="84" t="s">
        <v>921</v>
      </c>
      <c r="E9" s="84" t="s">
        <v>925</v>
      </c>
      <c r="F9" s="84" t="s">
        <v>848</v>
      </c>
      <c r="H9" s="84" t="s">
        <v>923</v>
      </c>
      <c r="I9" s="84" t="s">
        <v>922</v>
      </c>
      <c r="J9" s="84" t="s">
        <v>922</v>
      </c>
      <c r="L9" s="84" t="s">
        <v>932</v>
      </c>
      <c r="N9" s="84" t="s">
        <v>927</v>
      </c>
      <c r="O9" s="84" t="s">
        <v>923</v>
      </c>
      <c r="R9" s="84" t="s">
        <v>714</v>
      </c>
      <c r="AI9" s="84" t="s">
        <v>183</v>
      </c>
      <c r="BD9" s="84" t="s">
        <v>408</v>
      </c>
    </row>
    <row r="10" spans="1:61" x14ac:dyDescent="0.2">
      <c r="C10" s="84" t="s">
        <v>1028</v>
      </c>
      <c r="D10" s="84" t="s">
        <v>922</v>
      </c>
      <c r="E10" s="84" t="s">
        <v>927</v>
      </c>
      <c r="F10" s="84" t="s">
        <v>921</v>
      </c>
      <c r="H10" s="84" t="s">
        <v>925</v>
      </c>
      <c r="I10" s="84" t="s">
        <v>923</v>
      </c>
      <c r="J10" s="84" t="s">
        <v>923</v>
      </c>
      <c r="O10" s="84" t="s">
        <v>925</v>
      </c>
      <c r="R10" s="84" t="s">
        <v>715</v>
      </c>
      <c r="AI10" s="84" t="s">
        <v>185</v>
      </c>
      <c r="BD10" s="84" t="s">
        <v>634</v>
      </c>
    </row>
    <row r="11" spans="1:61" x14ac:dyDescent="0.2">
      <c r="C11" s="84" t="s">
        <v>261</v>
      </c>
      <c r="D11" s="84" t="s">
        <v>923</v>
      </c>
      <c r="E11" s="84" t="s">
        <v>931</v>
      </c>
      <c r="F11" s="84" t="s">
        <v>923</v>
      </c>
      <c r="H11" s="84" t="s">
        <v>927</v>
      </c>
      <c r="I11" s="84" t="s">
        <v>925</v>
      </c>
      <c r="J11" s="84" t="s">
        <v>925</v>
      </c>
      <c r="O11" s="84" t="s">
        <v>927</v>
      </c>
      <c r="R11" s="84" t="s">
        <v>716</v>
      </c>
      <c r="AI11" s="84" t="s">
        <v>106</v>
      </c>
      <c r="BD11" s="84" t="s">
        <v>636</v>
      </c>
    </row>
    <row r="12" spans="1:61" x14ac:dyDescent="0.2">
      <c r="C12" s="84" t="s">
        <v>1029</v>
      </c>
      <c r="D12" s="84" t="s">
        <v>925</v>
      </c>
      <c r="F12" s="84" t="s">
        <v>924</v>
      </c>
      <c r="H12" s="84" t="s">
        <v>106</v>
      </c>
      <c r="I12" s="84" t="s">
        <v>927</v>
      </c>
      <c r="J12" s="84" t="s">
        <v>927</v>
      </c>
      <c r="O12" s="84" t="s">
        <v>106</v>
      </c>
      <c r="BD12" s="84" t="s">
        <v>637</v>
      </c>
    </row>
    <row r="13" spans="1:61" x14ac:dyDescent="0.2">
      <c r="D13" s="84" t="s">
        <v>927</v>
      </c>
      <c r="F13" s="84" t="s">
        <v>614</v>
      </c>
      <c r="I13" s="84" t="s">
        <v>931</v>
      </c>
      <c r="J13" s="84" t="s">
        <v>106</v>
      </c>
      <c r="BD13" s="84" t="s">
        <v>638</v>
      </c>
    </row>
    <row r="14" spans="1:61" x14ac:dyDescent="0.2">
      <c r="D14" s="84" t="s">
        <v>931</v>
      </c>
      <c r="F14" s="84" t="s">
        <v>931</v>
      </c>
      <c r="I14" s="84" t="s">
        <v>106</v>
      </c>
      <c r="BD14" s="84" t="s">
        <v>106</v>
      </c>
    </row>
    <row r="15" spans="1:61" x14ac:dyDescent="0.2">
      <c r="D15" s="84" t="s">
        <v>106</v>
      </c>
      <c r="F15" s="84" t="s">
        <v>106</v>
      </c>
      <c r="BD15" s="84" t="s">
        <v>640</v>
      </c>
    </row>
    <row r="16" spans="1:61" x14ac:dyDescent="0.2">
      <c r="BD16" s="84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1566</v>
      </c>
      <c r="D4" s="92">
        <f>SUM(DatosViolenciaGénero!D57:D63)</f>
        <v>633</v>
      </c>
    </row>
    <row r="5" spans="2:4" x14ac:dyDescent="0.2">
      <c r="B5" s="91" t="s">
        <v>909</v>
      </c>
      <c r="C5" s="92">
        <f>SUM(DatosViolenciaGénero!C64:C67)</f>
        <v>37</v>
      </c>
      <c r="D5" s="92">
        <f>SUM(DatosViolenciaGénero!D64:D67)</f>
        <v>186</v>
      </c>
    </row>
    <row r="6" spans="2:4" ht="12.75" customHeight="1" x14ac:dyDescent="0.2">
      <c r="B6" s="91" t="s">
        <v>953</v>
      </c>
      <c r="C6" s="92">
        <f>DatosViolenciaGénero!C68</f>
        <v>6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8</v>
      </c>
      <c r="D7" s="92">
        <f>SUM(DatosViolenciaGénero!D69:D71)</f>
        <v>2</v>
      </c>
    </row>
    <row r="8" spans="2:4" ht="12.75" customHeight="1" x14ac:dyDescent="0.2">
      <c r="B8" s="91" t="s">
        <v>955</v>
      </c>
      <c r="C8" s="92">
        <f>DatosViolenciaGénero!C75</f>
        <v>0</v>
      </c>
      <c r="D8" s="92">
        <f>DatosViolenciaGénero!D75</f>
        <v>10</v>
      </c>
    </row>
    <row r="9" spans="2:4" ht="12.75" customHeight="1" x14ac:dyDescent="0.2">
      <c r="B9" s="91" t="s">
        <v>956</v>
      </c>
      <c r="C9" s="92">
        <f>DatosViolenciaGénero!C72</f>
        <v>1</v>
      </c>
      <c r="D9" s="92">
        <f>DatosViolenciaGénero!D72</f>
        <v>1</v>
      </c>
    </row>
    <row r="10" spans="2:4" ht="12.75" customHeight="1" x14ac:dyDescent="0.2">
      <c r="B10" s="91" t="s">
        <v>957</v>
      </c>
      <c r="C10" s="92">
        <f>SUM(DatosViolenciaGénero!C73:C74)</f>
        <v>288</v>
      </c>
      <c r="D10" s="92">
        <f>SUM(DatosViolenciaGénero!D73:D74)</f>
        <v>254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136</v>
      </c>
    </row>
    <row r="16" spans="2:4" ht="13.5" thickBot="1" x14ac:dyDescent="0.25">
      <c r="B16" s="95" t="s">
        <v>960</v>
      </c>
      <c r="C16" s="96">
        <f>DatosViolenciaGénero!C36</f>
        <v>436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268</v>
      </c>
      <c r="D4" s="92">
        <f>SUM(DatosViolenciaDoméstica!D45:D51)</f>
        <v>140</v>
      </c>
    </row>
    <row r="5" spans="2:4" x14ac:dyDescent="0.2">
      <c r="B5" s="91" t="s">
        <v>909</v>
      </c>
      <c r="C5" s="92">
        <f>SUM(DatosViolenciaDoméstica!C52:C55)</f>
        <v>5</v>
      </c>
      <c r="D5" s="92">
        <f>SUM(DatosViolenciaDoméstica!D52:D55)</f>
        <v>10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2</v>
      </c>
    </row>
    <row r="7" spans="2:4" ht="12.75" customHeight="1" x14ac:dyDescent="0.2">
      <c r="B7" s="91" t="s">
        <v>954</v>
      </c>
      <c r="C7" s="92">
        <f>SUM(DatosViolenciaDoméstica!C57:C59)</f>
        <v>0</v>
      </c>
      <c r="D7" s="92">
        <f>SUM(DatosViolenciaDoméstica!D57:D59)</f>
        <v>2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18</v>
      </c>
      <c r="D10" s="92">
        <f>SUM(DatosViolenciaDoméstica!D61:D62)</f>
        <v>19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38</v>
      </c>
    </row>
    <row r="16" spans="2:4" ht="13.5" thickBot="1" x14ac:dyDescent="0.25">
      <c r="B16" s="95" t="s">
        <v>960</v>
      </c>
      <c r="C16" s="96">
        <f>DatosViolenciaDoméstica!C32</f>
        <v>43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179</v>
      </c>
    </row>
    <row r="5" spans="2:3" x14ac:dyDescent="0.2">
      <c r="B5" s="85" t="s">
        <v>944</v>
      </c>
      <c r="C5" s="87">
        <f>DatosMenores!C66</f>
        <v>151</v>
      </c>
    </row>
    <row r="6" spans="2:3" x14ac:dyDescent="0.2">
      <c r="B6" s="85" t="s">
        <v>945</v>
      </c>
      <c r="C6" s="87">
        <f>DatosMenores!C67</f>
        <v>577</v>
      </c>
    </row>
    <row r="7" spans="2:3" ht="25.5" x14ac:dyDescent="0.2">
      <c r="B7" s="85" t="s">
        <v>946</v>
      </c>
      <c r="C7" s="87">
        <f>DatosMenores!C70</f>
        <v>20</v>
      </c>
    </row>
    <row r="8" spans="2:3" ht="25.5" x14ac:dyDescent="0.2">
      <c r="B8" s="85" t="s">
        <v>688</v>
      </c>
      <c r="C8" s="87">
        <f>DatosMenores!C71</f>
        <v>38</v>
      </c>
    </row>
    <row r="9" spans="2:3" ht="25.5" x14ac:dyDescent="0.2">
      <c r="B9" s="85" t="s">
        <v>947</v>
      </c>
      <c r="C9" s="87">
        <f>DatosMenores!C72</f>
        <v>0</v>
      </c>
    </row>
    <row r="10" spans="2:3" ht="25.5" x14ac:dyDescent="0.2">
      <c r="B10" s="85" t="s">
        <v>224</v>
      </c>
      <c r="C10" s="87">
        <f>DatosMenores!C74</f>
        <v>1</v>
      </c>
    </row>
    <row r="11" spans="2:3" x14ac:dyDescent="0.2">
      <c r="B11" s="85" t="s">
        <v>948</v>
      </c>
      <c r="C11" s="87">
        <f>DatosMenores!C73</f>
        <v>32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1" t="s">
        <v>907</v>
      </c>
      <c r="C11" s="201"/>
      <c r="D11" s="69">
        <f>DatosDelitos!B5+DatosDelitos!B13-DatosDelitos!B17</f>
        <v>5622</v>
      </c>
      <c r="E11" s="70">
        <f>DatosDelitos!G5+DatosDelitos!G13-DatosDelitos!G17</f>
        <v>470</v>
      </c>
      <c r="F11" s="70">
        <f>DatosDelitos!H5+DatosDelitos!H13-DatosDelitos!H17</f>
        <v>638</v>
      </c>
      <c r="G11" s="70">
        <f>DatosDelitos!I5+DatosDelitos!I13-DatosDelitos!I17</f>
        <v>7</v>
      </c>
      <c r="H11" s="71">
        <f>DatosDelitos!J5+DatosDelitos!J13-DatosDelitos!J17</f>
        <v>14</v>
      </c>
      <c r="I11" s="71">
        <f>DatosDelitos!K5+DatosDelitos!K13-DatosDelitos!K17</f>
        <v>4</v>
      </c>
      <c r="J11" s="71">
        <f>DatosDelitos!L5+DatosDelitos!L13-DatosDelitos!L17</f>
        <v>3</v>
      </c>
      <c r="K11" s="71">
        <f>DatosDelitos!N5+DatosDelitos!N13-DatosDelitos!N17</f>
        <v>17</v>
      </c>
      <c r="L11" s="72">
        <f>DatosDelitos!O5+DatosDelitos!O13-DatosDelitos!O17</f>
        <v>624</v>
      </c>
    </row>
    <row r="12" spans="2:13" ht="13.15" customHeight="1" x14ac:dyDescent="0.2">
      <c r="B12" s="202" t="s">
        <v>275</v>
      </c>
      <c r="C12" s="202"/>
      <c r="D12" s="73">
        <f>DatosDelitos!B10</f>
        <v>1</v>
      </c>
      <c r="E12" s="74">
        <f>DatosDelitos!G10</f>
        <v>1</v>
      </c>
      <c r="F12" s="74">
        <f>DatosDelitos!H10</f>
        <v>1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0</v>
      </c>
    </row>
    <row r="13" spans="2:13" ht="13.15" customHeight="1" x14ac:dyDescent="0.2">
      <c r="B13" s="202" t="s">
        <v>318</v>
      </c>
      <c r="C13" s="202"/>
      <c r="D13" s="73">
        <f>DatosDelitos!B20</f>
        <v>12</v>
      </c>
      <c r="E13" s="74">
        <f>DatosDelitos!G20</f>
        <v>0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2" t="s">
        <v>321</v>
      </c>
      <c r="C14" s="202"/>
      <c r="D14" s="73">
        <f>DatosDelitos!B23</f>
        <v>1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2" t="s">
        <v>908</v>
      </c>
      <c r="C15" s="202"/>
      <c r="D15" s="73">
        <f>DatosDelitos!B17+DatosDelitos!B44</f>
        <v>1782</v>
      </c>
      <c r="E15" s="74">
        <f>DatosDelitos!G17+DatosDelitos!G44</f>
        <v>472</v>
      </c>
      <c r="F15" s="74">
        <f>DatosDelitos!H16+DatosDelitos!H44</f>
        <v>208</v>
      </c>
      <c r="G15" s="74">
        <f>DatosDelitos!I17+DatosDelitos!I44</f>
        <v>2</v>
      </c>
      <c r="H15" s="74">
        <f>DatosDelitos!J17+DatosDelitos!J44</f>
        <v>0</v>
      </c>
      <c r="I15" s="74">
        <f>DatosDelitos!K17+DatosDelitos!K44</f>
        <v>2</v>
      </c>
      <c r="J15" s="74">
        <f>DatosDelitos!L17+DatosDelitos!L44</f>
        <v>0</v>
      </c>
      <c r="K15" s="74">
        <f>DatosDelitos!N17+DatosDelitos!N44</f>
        <v>32</v>
      </c>
      <c r="L15" s="75">
        <f>DatosDelitos!O17+DatosDelitos!O44</f>
        <v>486</v>
      </c>
    </row>
    <row r="16" spans="2:13" ht="13.15" customHeight="1" x14ac:dyDescent="0.2">
      <c r="B16" s="202" t="s">
        <v>909</v>
      </c>
      <c r="C16" s="202"/>
      <c r="D16" s="73">
        <f>DatosDelitos!B30</f>
        <v>1194</v>
      </c>
      <c r="E16" s="74">
        <f>DatosDelitos!G30</f>
        <v>163</v>
      </c>
      <c r="F16" s="74">
        <f>DatosDelitos!H30</f>
        <v>335</v>
      </c>
      <c r="G16" s="74">
        <f>DatosDelitos!I30</f>
        <v>0</v>
      </c>
      <c r="H16" s="74">
        <f>DatosDelitos!J30</f>
        <v>1</v>
      </c>
      <c r="I16" s="74">
        <f>DatosDelitos!K30</f>
        <v>0</v>
      </c>
      <c r="J16" s="74">
        <f>DatosDelitos!L30</f>
        <v>0</v>
      </c>
      <c r="K16" s="74">
        <f>DatosDelitos!N30</f>
        <v>5</v>
      </c>
      <c r="L16" s="75">
        <f>DatosDelitos!O30</f>
        <v>335</v>
      </c>
    </row>
    <row r="17" spans="2:12" ht="13.15" customHeight="1" x14ac:dyDescent="0.2">
      <c r="B17" s="203" t="s">
        <v>910</v>
      </c>
      <c r="C17" s="203"/>
      <c r="D17" s="73">
        <f>DatosDelitos!B42-DatosDelitos!B44</f>
        <v>33</v>
      </c>
      <c r="E17" s="74">
        <f>DatosDelitos!G42-DatosDelitos!G44</f>
        <v>2</v>
      </c>
      <c r="F17" s="74">
        <f>DatosDelitos!H42-DatosDelitos!H44</f>
        <v>4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5</v>
      </c>
    </row>
    <row r="18" spans="2:12" ht="13.15" customHeight="1" x14ac:dyDescent="0.2">
      <c r="B18" s="202" t="s">
        <v>911</v>
      </c>
      <c r="C18" s="202"/>
      <c r="D18" s="73">
        <f>DatosDelitos!B50</f>
        <v>446</v>
      </c>
      <c r="E18" s="74">
        <f>DatosDelitos!G50</f>
        <v>75</v>
      </c>
      <c r="F18" s="74">
        <f>DatosDelitos!H50</f>
        <v>66</v>
      </c>
      <c r="G18" s="74">
        <f>DatosDelitos!I50</f>
        <v>23</v>
      </c>
      <c r="H18" s="74">
        <f>DatosDelitos!J50</f>
        <v>25</v>
      </c>
      <c r="I18" s="74">
        <f>DatosDelitos!K50</f>
        <v>0</v>
      </c>
      <c r="J18" s="74">
        <f>DatosDelitos!L50</f>
        <v>0</v>
      </c>
      <c r="K18" s="74">
        <f>DatosDelitos!N50</f>
        <v>12</v>
      </c>
      <c r="L18" s="75">
        <f>DatosDelitos!O50</f>
        <v>40</v>
      </c>
    </row>
    <row r="19" spans="2:12" ht="13.15" customHeight="1" x14ac:dyDescent="0.2">
      <c r="B19" s="202" t="s">
        <v>912</v>
      </c>
      <c r="C19" s="202"/>
      <c r="D19" s="73">
        <f>DatosDelitos!B72</f>
        <v>4</v>
      </c>
      <c r="E19" s="74">
        <f>DatosDelitos!G72</f>
        <v>1</v>
      </c>
      <c r="F19" s="74">
        <f>DatosDelitos!H72</f>
        <v>0</v>
      </c>
      <c r="G19" s="74">
        <f>DatosDelitos!I72</f>
        <v>0</v>
      </c>
      <c r="H19" s="74">
        <f>DatosDelitos!J72</f>
        <v>0</v>
      </c>
      <c r="I19" s="74">
        <f>DatosDelitos!K72</f>
        <v>0</v>
      </c>
      <c r="J19" s="74">
        <f>DatosDelitos!L72</f>
        <v>1</v>
      </c>
      <c r="K19" s="74">
        <f>DatosDelitos!N72</f>
        <v>0</v>
      </c>
      <c r="L19" s="75">
        <f>DatosDelitos!O72</f>
        <v>1</v>
      </c>
    </row>
    <row r="20" spans="2:12" ht="27" customHeight="1" x14ac:dyDescent="0.2">
      <c r="B20" s="202" t="s">
        <v>913</v>
      </c>
      <c r="C20" s="202"/>
      <c r="D20" s="73">
        <f>DatosDelitos!B74</f>
        <v>95</v>
      </c>
      <c r="E20" s="74">
        <f>DatosDelitos!G74</f>
        <v>14</v>
      </c>
      <c r="F20" s="74">
        <f>DatosDelitos!H74</f>
        <v>22</v>
      </c>
      <c r="G20" s="74">
        <f>DatosDelitos!I74</f>
        <v>0</v>
      </c>
      <c r="H20" s="74">
        <f>DatosDelitos!J74</f>
        <v>0</v>
      </c>
      <c r="I20" s="74">
        <f>DatosDelitos!K74</f>
        <v>3</v>
      </c>
      <c r="J20" s="74">
        <f>DatosDelitos!L74</f>
        <v>4</v>
      </c>
      <c r="K20" s="74">
        <f>DatosDelitos!N74</f>
        <v>1</v>
      </c>
      <c r="L20" s="75">
        <f>DatosDelitos!O74</f>
        <v>15</v>
      </c>
    </row>
    <row r="21" spans="2:12" ht="13.15" customHeight="1" x14ac:dyDescent="0.2">
      <c r="B21" s="203" t="s">
        <v>914</v>
      </c>
      <c r="C21" s="203"/>
      <c r="D21" s="73">
        <f>DatosDelitos!B82</f>
        <v>130</v>
      </c>
      <c r="E21" s="74">
        <f>DatosDelitos!G82</f>
        <v>15</v>
      </c>
      <c r="F21" s="74">
        <f>DatosDelitos!H82</f>
        <v>9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12</v>
      </c>
    </row>
    <row r="22" spans="2:12" ht="13.15" customHeight="1" x14ac:dyDescent="0.2">
      <c r="B22" s="202" t="s">
        <v>915</v>
      </c>
      <c r="C22" s="202"/>
      <c r="D22" s="73">
        <f>DatosDelitos!B85</f>
        <v>426</v>
      </c>
      <c r="E22" s="74">
        <f>DatosDelitos!G85</f>
        <v>182</v>
      </c>
      <c r="F22" s="74">
        <f>DatosDelitos!H85</f>
        <v>115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112</v>
      </c>
    </row>
    <row r="23" spans="2:12" ht="13.15" customHeight="1" x14ac:dyDescent="0.2">
      <c r="B23" s="202" t="s">
        <v>643</v>
      </c>
      <c r="C23" s="202"/>
      <c r="D23" s="73">
        <f>DatosDelitos!B97</f>
        <v>5863</v>
      </c>
      <c r="E23" s="74">
        <f>DatosDelitos!G97</f>
        <v>1575</v>
      </c>
      <c r="F23" s="74">
        <f>DatosDelitos!H97</f>
        <v>1484</v>
      </c>
      <c r="G23" s="74">
        <f>DatosDelitos!I97</f>
        <v>1</v>
      </c>
      <c r="H23" s="74">
        <f>DatosDelitos!J97</f>
        <v>5</v>
      </c>
      <c r="I23" s="74">
        <f>DatosDelitos!K97</f>
        <v>2</v>
      </c>
      <c r="J23" s="74">
        <f>DatosDelitos!L97</f>
        <v>2</v>
      </c>
      <c r="K23" s="74">
        <f>DatosDelitos!N97</f>
        <v>112</v>
      </c>
      <c r="L23" s="75">
        <f>DatosDelitos!O97</f>
        <v>1091</v>
      </c>
    </row>
    <row r="24" spans="2:12" ht="27" customHeight="1" x14ac:dyDescent="0.2">
      <c r="B24" s="202" t="s">
        <v>916</v>
      </c>
      <c r="C24" s="202"/>
      <c r="D24" s="73">
        <f>DatosDelitos!B131</f>
        <v>11</v>
      </c>
      <c r="E24" s="74">
        <f>DatosDelitos!G131</f>
        <v>10</v>
      </c>
      <c r="F24" s="74">
        <f>DatosDelitos!H131</f>
        <v>8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10</v>
      </c>
    </row>
    <row r="25" spans="2:12" ht="13.15" customHeight="1" x14ac:dyDescent="0.2">
      <c r="B25" s="202" t="s">
        <v>917</v>
      </c>
      <c r="C25" s="202"/>
      <c r="D25" s="73">
        <f>DatosDelitos!B137</f>
        <v>70</v>
      </c>
      <c r="E25" s="74">
        <f>DatosDelitos!G137</f>
        <v>22</v>
      </c>
      <c r="F25" s="74">
        <f>DatosDelitos!H137</f>
        <v>17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12</v>
      </c>
    </row>
    <row r="26" spans="2:12" ht="13.15" customHeight="1" x14ac:dyDescent="0.2">
      <c r="B26" s="203" t="s">
        <v>918</v>
      </c>
      <c r="C26" s="203"/>
      <c r="D26" s="73">
        <f>DatosDelitos!B144</f>
        <v>3</v>
      </c>
      <c r="E26" s="74">
        <f>DatosDelitos!G144</f>
        <v>0</v>
      </c>
      <c r="F26" s="74">
        <f>DatosDelitos!H144</f>
        <v>0</v>
      </c>
      <c r="G26" s="74">
        <f>DatosDelitos!I144</f>
        <v>0</v>
      </c>
      <c r="H26" s="74">
        <f>DatosDelitos!J144</f>
        <v>5</v>
      </c>
      <c r="I26" s="74">
        <f>DatosDelitos!K144</f>
        <v>0</v>
      </c>
      <c r="J26" s="74">
        <f>DatosDelitos!L144</f>
        <v>0</v>
      </c>
      <c r="K26" s="74">
        <f>DatosDelitos!N144</f>
        <v>0</v>
      </c>
      <c r="L26" s="75">
        <f>DatosDelitos!O144</f>
        <v>1</v>
      </c>
    </row>
    <row r="27" spans="2:12" ht="38.25" customHeight="1" x14ac:dyDescent="0.2">
      <c r="B27" s="202" t="s">
        <v>919</v>
      </c>
      <c r="C27" s="202"/>
      <c r="D27" s="73">
        <f>DatosDelitos!B147</f>
        <v>99</v>
      </c>
      <c r="E27" s="74">
        <f>DatosDelitos!G147</f>
        <v>32</v>
      </c>
      <c r="F27" s="74">
        <f>DatosDelitos!H147</f>
        <v>45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20</v>
      </c>
    </row>
    <row r="28" spans="2:12" ht="13.15" customHeight="1" x14ac:dyDescent="0.2">
      <c r="B28" s="202" t="s">
        <v>920</v>
      </c>
      <c r="C28" s="202"/>
      <c r="D28" s="73">
        <f>DatosDelitos!B156+SUM(DatosDelitos!B167:B172)</f>
        <v>87</v>
      </c>
      <c r="E28" s="74">
        <f>DatosDelitos!G156+SUM(DatosDelitos!G167:G172)</f>
        <v>16</v>
      </c>
      <c r="F28" s="74">
        <f>DatosDelitos!H156+SUM(DatosDelitos!H167:H172)</f>
        <v>5</v>
      </c>
      <c r="G28" s="74">
        <f>DatosDelitos!I156+SUM(DatosDelitos!I167:I172)</f>
        <v>0</v>
      </c>
      <c r="H28" s="74">
        <f>DatosDelitos!J156+SUM(DatosDelitos!J167:J172)</f>
        <v>1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0</v>
      </c>
      <c r="L28" s="74">
        <f>DatosDelitos!O156+SUM(DatosDelitos!O167:P172)</f>
        <v>11</v>
      </c>
    </row>
    <row r="29" spans="2:12" ht="13.15" customHeight="1" x14ac:dyDescent="0.2">
      <c r="B29" s="202" t="s">
        <v>921</v>
      </c>
      <c r="C29" s="202"/>
      <c r="D29" s="73">
        <f>SUM(DatosDelitos!B173:B177)</f>
        <v>215</v>
      </c>
      <c r="E29" s="74">
        <f>SUM(DatosDelitos!G173:G177)</f>
        <v>102</v>
      </c>
      <c r="F29" s="74">
        <f>SUM(DatosDelitos!H173:H177)</f>
        <v>89</v>
      </c>
      <c r="G29" s="74">
        <f>SUM(DatosDelitos!I173:I177)</f>
        <v>0</v>
      </c>
      <c r="H29" s="74">
        <f>SUM(DatosDelitos!J173:J177)</f>
        <v>7</v>
      </c>
      <c r="I29" s="74">
        <f>SUM(DatosDelitos!K173:K177)</f>
        <v>0</v>
      </c>
      <c r="J29" s="74">
        <f>SUM(DatosDelitos!L173:L177)</f>
        <v>0</v>
      </c>
      <c r="K29" s="74">
        <f>SUM(DatosDelitos!N173:N177)</f>
        <v>24</v>
      </c>
      <c r="L29" s="74">
        <f>SUM(DatosDelitos!O173:O177)</f>
        <v>82</v>
      </c>
    </row>
    <row r="30" spans="2:12" ht="13.15" customHeight="1" x14ac:dyDescent="0.2">
      <c r="B30" s="202" t="s">
        <v>922</v>
      </c>
      <c r="C30" s="202"/>
      <c r="D30" s="73">
        <f>DatosDelitos!B178</f>
        <v>719</v>
      </c>
      <c r="E30" s="74">
        <f>DatosDelitos!G178</f>
        <v>406</v>
      </c>
      <c r="F30" s="74">
        <f>DatosDelitos!H178</f>
        <v>407</v>
      </c>
      <c r="G30" s="74">
        <f>DatosDelitos!I178</f>
        <v>0</v>
      </c>
      <c r="H30" s="74">
        <f>DatosDelitos!J178</f>
        <v>0</v>
      </c>
      <c r="I30" s="74">
        <f>DatosDelitos!K178</f>
        <v>0</v>
      </c>
      <c r="J30" s="74">
        <f>DatosDelitos!L178</f>
        <v>1</v>
      </c>
      <c r="K30" s="74">
        <f>DatosDelitos!N178</f>
        <v>0</v>
      </c>
      <c r="L30" s="74">
        <f>DatosDelitos!O178</f>
        <v>2102</v>
      </c>
    </row>
    <row r="31" spans="2:12" ht="13.15" customHeight="1" x14ac:dyDescent="0.2">
      <c r="B31" s="202" t="s">
        <v>923</v>
      </c>
      <c r="C31" s="202"/>
      <c r="D31" s="73">
        <f>DatosDelitos!B186</f>
        <v>315</v>
      </c>
      <c r="E31" s="74">
        <f>DatosDelitos!G186</f>
        <v>107</v>
      </c>
      <c r="F31" s="74">
        <f>DatosDelitos!H186</f>
        <v>140</v>
      </c>
      <c r="G31" s="74">
        <f>DatosDelitos!I186</f>
        <v>1</v>
      </c>
      <c r="H31" s="74">
        <f>DatosDelitos!J186</f>
        <v>0</v>
      </c>
      <c r="I31" s="74">
        <f>DatosDelitos!K186</f>
        <v>0</v>
      </c>
      <c r="J31" s="74">
        <f>DatosDelitos!L186</f>
        <v>1</v>
      </c>
      <c r="K31" s="74">
        <f>DatosDelitos!N186</f>
        <v>0</v>
      </c>
      <c r="L31" s="74">
        <f>DatosDelitos!O186</f>
        <v>87</v>
      </c>
    </row>
    <row r="32" spans="2:12" ht="13.15" customHeight="1" x14ac:dyDescent="0.2">
      <c r="B32" s="202" t="s">
        <v>924</v>
      </c>
      <c r="C32" s="202"/>
      <c r="D32" s="73">
        <f>DatosDelitos!B201</f>
        <v>58</v>
      </c>
      <c r="E32" s="74">
        <f>DatosDelitos!G201</f>
        <v>10</v>
      </c>
      <c r="F32" s="74">
        <f>DatosDelitos!H201</f>
        <v>20</v>
      </c>
      <c r="G32" s="74">
        <f>DatosDelitos!I201</f>
        <v>0</v>
      </c>
      <c r="H32" s="74">
        <f>DatosDelitos!J201</f>
        <v>0</v>
      </c>
      <c r="I32" s="74">
        <f>DatosDelitos!K201</f>
        <v>0</v>
      </c>
      <c r="J32" s="74">
        <f>DatosDelitos!L201</f>
        <v>2</v>
      </c>
      <c r="K32" s="74">
        <f>DatosDelitos!N201</f>
        <v>0</v>
      </c>
      <c r="L32" s="74">
        <f>DatosDelitos!O201</f>
        <v>10</v>
      </c>
    </row>
    <row r="33" spans="2:13" ht="13.15" customHeight="1" x14ac:dyDescent="0.2">
      <c r="B33" s="202" t="s">
        <v>925</v>
      </c>
      <c r="C33" s="202"/>
      <c r="D33" s="73">
        <f>DatosDelitos!B221</f>
        <v>869</v>
      </c>
      <c r="E33" s="74">
        <f>DatosDelitos!G221</f>
        <v>439</v>
      </c>
      <c r="F33" s="74">
        <f>DatosDelitos!H221</f>
        <v>417</v>
      </c>
      <c r="G33" s="74">
        <f>DatosDelitos!I221</f>
        <v>0</v>
      </c>
      <c r="H33" s="74">
        <f>DatosDelitos!J221</f>
        <v>0</v>
      </c>
      <c r="I33" s="74">
        <f>DatosDelitos!K221</f>
        <v>0</v>
      </c>
      <c r="J33" s="74">
        <f>DatosDelitos!L221</f>
        <v>0</v>
      </c>
      <c r="K33" s="74">
        <f>DatosDelitos!N221</f>
        <v>34</v>
      </c>
      <c r="L33" s="74">
        <f>DatosDelitos!O221</f>
        <v>429</v>
      </c>
    </row>
    <row r="34" spans="2:13" ht="13.15" customHeight="1" x14ac:dyDescent="0.2">
      <c r="B34" s="202" t="s">
        <v>926</v>
      </c>
      <c r="C34" s="202"/>
      <c r="D34" s="73">
        <f>DatosDelitos!B242</f>
        <v>8</v>
      </c>
      <c r="E34" s="74">
        <f>DatosDelitos!G242</f>
        <v>0</v>
      </c>
      <c r="F34" s="74">
        <f>DatosDelitos!H242</f>
        <v>3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2</v>
      </c>
    </row>
    <row r="35" spans="2:13" ht="13.15" customHeight="1" x14ac:dyDescent="0.2">
      <c r="B35" s="202" t="s">
        <v>927</v>
      </c>
      <c r="C35" s="202"/>
      <c r="D35" s="73">
        <f>DatosDelitos!B269</f>
        <v>221</v>
      </c>
      <c r="E35" s="74">
        <f>DatosDelitos!G269</f>
        <v>174</v>
      </c>
      <c r="F35" s="74">
        <f>DatosDelitos!H269</f>
        <v>222</v>
      </c>
      <c r="G35" s="74">
        <f>DatosDelitos!I269</f>
        <v>1</v>
      </c>
      <c r="H35" s="74">
        <f>DatosDelitos!J269</f>
        <v>0</v>
      </c>
      <c r="I35" s="74">
        <f>DatosDelitos!K269</f>
        <v>0</v>
      </c>
      <c r="J35" s="74">
        <f>DatosDelitos!L269</f>
        <v>1</v>
      </c>
      <c r="K35" s="74">
        <f>DatosDelitos!N269</f>
        <v>5</v>
      </c>
      <c r="L35" s="74">
        <f>DatosDelitos!O269</f>
        <v>234</v>
      </c>
    </row>
    <row r="36" spans="2:13" ht="38.25" customHeight="1" x14ac:dyDescent="0.2">
      <c r="B36" s="202" t="s">
        <v>928</v>
      </c>
      <c r="C36" s="202"/>
      <c r="D36" s="73">
        <f>DatosDelitos!B299</f>
        <v>0</v>
      </c>
      <c r="E36" s="74">
        <f>DatosDelitos!G299</f>
        <v>0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2" t="s">
        <v>929</v>
      </c>
      <c r="C37" s="202"/>
      <c r="D37" s="73">
        <f>DatosDelitos!B303</f>
        <v>0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3</v>
      </c>
    </row>
    <row r="38" spans="2:13" ht="13.15" customHeight="1" x14ac:dyDescent="0.2">
      <c r="B38" s="202" t="s">
        <v>930</v>
      </c>
      <c r="C38" s="202"/>
      <c r="D38" s="73">
        <f>DatosDelitos!B310+DatosDelitos!B316+DatosDelitos!B318</f>
        <v>16</v>
      </c>
      <c r="E38" s="74">
        <f>DatosDelitos!G310+DatosDelitos!G316+DatosDelitos!G318</f>
        <v>1</v>
      </c>
      <c r="F38" s="74">
        <f>DatosDelitos!H310+DatosDelitos!H316+DatosDelitos!H318</f>
        <v>1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1</v>
      </c>
    </row>
    <row r="39" spans="2:13" ht="13.15" customHeight="1" x14ac:dyDescent="0.2">
      <c r="B39" s="202" t="s">
        <v>931</v>
      </c>
      <c r="C39" s="202"/>
      <c r="D39" s="73">
        <f>DatosDelitos!B321</f>
        <v>5608</v>
      </c>
      <c r="E39" s="74">
        <f>DatosDelitos!G321</f>
        <v>90</v>
      </c>
      <c r="F39" s="74">
        <f>DatosDelitos!H321</f>
        <v>0</v>
      </c>
      <c r="G39" s="74">
        <f>DatosDelitos!I321</f>
        <v>0</v>
      </c>
      <c r="H39" s="74">
        <f>DatosDelitos!J321</f>
        <v>0</v>
      </c>
      <c r="I39" s="74">
        <f>DatosDelitos!K321</f>
        <v>0</v>
      </c>
      <c r="J39" s="74">
        <f>DatosDelitos!L321</f>
        <v>0</v>
      </c>
      <c r="K39" s="74">
        <f>DatosDelitos!N321</f>
        <v>1</v>
      </c>
      <c r="L39" s="74">
        <f>DatosDelitos!O321</f>
        <v>10</v>
      </c>
    </row>
    <row r="40" spans="2:13" ht="13.15" customHeight="1" x14ac:dyDescent="0.2">
      <c r="B40" s="202" t="s">
        <v>932</v>
      </c>
      <c r="C40" s="202"/>
      <c r="D40" s="73">
        <f>DatosDelitos!B323</f>
        <v>4</v>
      </c>
      <c r="E40" s="73">
        <f>DatosDelitos!G323</f>
        <v>0</v>
      </c>
      <c r="F40" s="73">
        <f>DatosDelitos!H323</f>
        <v>0</v>
      </c>
      <c r="G40" s="73">
        <f>DatosDelitos!I323</f>
        <v>1</v>
      </c>
      <c r="H40" s="73">
        <f>DatosDelitos!J323</f>
        <v>3</v>
      </c>
      <c r="I40" s="73">
        <f>DatosDelitos!K323</f>
        <v>0</v>
      </c>
      <c r="J40" s="73">
        <f>DatosDelitos!L323</f>
        <v>0</v>
      </c>
      <c r="K40" s="73">
        <f>DatosDelitos!N323</f>
        <v>0</v>
      </c>
      <c r="L40" s="73">
        <f>DatosDelitos!O323</f>
        <v>0</v>
      </c>
    </row>
    <row r="41" spans="2:13" ht="13.15" customHeight="1" x14ac:dyDescent="0.2">
      <c r="B41" s="202" t="s">
        <v>623</v>
      </c>
      <c r="C41" s="202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5" t="s">
        <v>624</v>
      </c>
      <c r="C42" s="205"/>
      <c r="D42" s="76">
        <f t="shared" ref="D42:L42" si="0">SUM(D11:D41)</f>
        <v>23912</v>
      </c>
      <c r="E42" s="76">
        <f t="shared" si="0"/>
        <v>4379</v>
      </c>
      <c r="F42" s="76">
        <f t="shared" si="0"/>
        <v>4256</v>
      </c>
      <c r="G42" s="76">
        <f t="shared" si="0"/>
        <v>36</v>
      </c>
      <c r="H42" s="76">
        <f t="shared" si="0"/>
        <v>61</v>
      </c>
      <c r="I42" s="76">
        <f t="shared" si="0"/>
        <v>11</v>
      </c>
      <c r="J42" s="76">
        <f t="shared" si="0"/>
        <v>15</v>
      </c>
      <c r="K42" s="76">
        <f t="shared" si="0"/>
        <v>243</v>
      </c>
      <c r="L42" s="76">
        <f t="shared" si="0"/>
        <v>5735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4" t="s">
        <v>934</v>
      </c>
      <c r="C48" s="204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4" t="s">
        <v>935</v>
      </c>
      <c r="C49" s="204"/>
      <c r="D49" s="79">
        <f>DatosDelitos!E13-DatosDelitos!E17</f>
        <v>30</v>
      </c>
      <c r="E49" s="79">
        <f>DatosDelitos!F13-DatosDelitos!F17</f>
        <v>49</v>
      </c>
    </row>
    <row r="50" spans="2:5" ht="13.15" customHeight="1" x14ac:dyDescent="0.25">
      <c r="B50" s="204" t="s">
        <v>275</v>
      </c>
      <c r="C50" s="204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4" t="s">
        <v>318</v>
      </c>
      <c r="C51" s="204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4" t="s">
        <v>321</v>
      </c>
      <c r="C52" s="204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4" t="s">
        <v>908</v>
      </c>
      <c r="C53" s="204"/>
      <c r="D53" s="79">
        <f>DatosDelitos!E17+DatosDelitos!E44</f>
        <v>965</v>
      </c>
      <c r="E53" s="79">
        <f>DatosDelitos!F17+DatosDelitos!F44</f>
        <v>243</v>
      </c>
    </row>
    <row r="54" spans="2:5" ht="13.15" customHeight="1" x14ac:dyDescent="0.25">
      <c r="B54" s="204" t="s">
        <v>909</v>
      </c>
      <c r="C54" s="204"/>
      <c r="D54" s="79">
        <f>DatosDelitos!E30</f>
        <v>134</v>
      </c>
      <c r="E54" s="79">
        <f>DatosDelitos!F30</f>
        <v>125</v>
      </c>
    </row>
    <row r="55" spans="2:5" ht="13.15" customHeight="1" x14ac:dyDescent="0.25">
      <c r="B55" s="204" t="s">
        <v>910</v>
      </c>
      <c r="C55" s="204"/>
      <c r="D55" s="79">
        <f>DatosDelitos!E42-DatosDelitos!E44</f>
        <v>2</v>
      </c>
      <c r="E55" s="79">
        <f>DatosDelitos!F42-DatosDelitos!F44</f>
        <v>1</v>
      </c>
    </row>
    <row r="56" spans="2:5" ht="13.15" customHeight="1" x14ac:dyDescent="0.25">
      <c r="B56" s="204" t="s">
        <v>911</v>
      </c>
      <c r="C56" s="204"/>
      <c r="D56" s="79">
        <f>DatosDelitos!E50</f>
        <v>9</v>
      </c>
      <c r="E56" s="79">
        <f>DatosDelitos!F50</f>
        <v>3</v>
      </c>
    </row>
    <row r="57" spans="2:5" ht="13.15" customHeight="1" x14ac:dyDescent="0.25">
      <c r="B57" s="204" t="s">
        <v>912</v>
      </c>
      <c r="C57" s="204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4" t="s">
        <v>936</v>
      </c>
      <c r="C58" s="204"/>
      <c r="D58" s="79">
        <f>DatosDelitos!E74</f>
        <v>1</v>
      </c>
      <c r="E58" s="79">
        <f>DatosDelitos!F74</f>
        <v>0</v>
      </c>
    </row>
    <row r="59" spans="2:5" ht="13.15" customHeight="1" x14ac:dyDescent="0.25">
      <c r="B59" s="204" t="s">
        <v>914</v>
      </c>
      <c r="C59" s="204"/>
      <c r="D59" s="79">
        <f>DatosDelitos!E82</f>
        <v>1</v>
      </c>
      <c r="E59" s="79">
        <f>DatosDelitos!F82</f>
        <v>0</v>
      </c>
    </row>
    <row r="60" spans="2:5" ht="13.15" customHeight="1" x14ac:dyDescent="0.25">
      <c r="B60" s="204" t="s">
        <v>915</v>
      </c>
      <c r="C60" s="204"/>
      <c r="D60" s="79">
        <f>DatosDelitos!E85</f>
        <v>8</v>
      </c>
      <c r="E60" s="79">
        <f>DatosDelitos!F85</f>
        <v>2</v>
      </c>
    </row>
    <row r="61" spans="2:5" ht="13.15" customHeight="1" x14ac:dyDescent="0.25">
      <c r="B61" s="204" t="s">
        <v>643</v>
      </c>
      <c r="C61" s="204"/>
      <c r="D61" s="79">
        <f>DatosDelitos!E97</f>
        <v>103</v>
      </c>
      <c r="E61" s="79">
        <f>DatosDelitos!F97</f>
        <v>88</v>
      </c>
    </row>
    <row r="62" spans="2:5" ht="27" customHeight="1" x14ac:dyDescent="0.25">
      <c r="B62" s="204" t="s">
        <v>937</v>
      </c>
      <c r="C62" s="204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4" t="s">
        <v>917</v>
      </c>
      <c r="C63" s="204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4" t="s">
        <v>918</v>
      </c>
      <c r="C64" s="204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4" t="s">
        <v>919</v>
      </c>
      <c r="C65" s="204"/>
      <c r="D65" s="79">
        <f>DatosDelitos!E147</f>
        <v>1</v>
      </c>
      <c r="E65" s="79">
        <f>DatosDelitos!F147</f>
        <v>0</v>
      </c>
    </row>
    <row r="66" spans="2:5" ht="13.15" customHeight="1" x14ac:dyDescent="0.25">
      <c r="B66" s="204" t="s">
        <v>920</v>
      </c>
      <c r="C66" s="204"/>
      <c r="D66" s="79">
        <f>DatosDelitos!E156+SUM(DatosDelitos!E167:F172)</f>
        <v>1</v>
      </c>
      <c r="E66" s="79">
        <f>DatosDelitos!F156+SUM(DatosDelitos!F167:G172)</f>
        <v>16</v>
      </c>
    </row>
    <row r="67" spans="2:5" ht="13.15" customHeight="1" x14ac:dyDescent="0.25">
      <c r="B67" s="204" t="s">
        <v>921</v>
      </c>
      <c r="C67" s="204"/>
      <c r="D67" s="79">
        <f>SUM(DatosDelitos!E173:F177)</f>
        <v>2</v>
      </c>
      <c r="E67" s="79">
        <f>SUM(DatosDelitos!F173:G177)</f>
        <v>102</v>
      </c>
    </row>
    <row r="68" spans="2:5" ht="13.15" customHeight="1" x14ac:dyDescent="0.25">
      <c r="B68" s="204" t="s">
        <v>922</v>
      </c>
      <c r="C68" s="204"/>
      <c r="D68" s="79">
        <f>DatosDelitos!E178</f>
        <v>1883</v>
      </c>
      <c r="E68" s="79">
        <f>DatosDelitos!F178</f>
        <v>1813</v>
      </c>
    </row>
    <row r="69" spans="2:5" ht="13.15" customHeight="1" x14ac:dyDescent="0.25">
      <c r="B69" s="204" t="s">
        <v>923</v>
      </c>
      <c r="C69" s="204"/>
      <c r="D69" s="79">
        <f>DatosDelitos!E186</f>
        <v>22</v>
      </c>
      <c r="E69" s="79">
        <f>DatosDelitos!F186</f>
        <v>20</v>
      </c>
    </row>
    <row r="70" spans="2:5" ht="13.15" customHeight="1" x14ac:dyDescent="0.25">
      <c r="B70" s="204" t="s">
        <v>924</v>
      </c>
      <c r="C70" s="204"/>
      <c r="D70" s="79">
        <f>DatosDelitos!E201</f>
        <v>5</v>
      </c>
      <c r="E70" s="79">
        <f>DatosDelitos!F201</f>
        <v>2</v>
      </c>
    </row>
    <row r="71" spans="2:5" ht="13.15" customHeight="1" x14ac:dyDescent="0.25">
      <c r="B71" s="204" t="s">
        <v>925</v>
      </c>
      <c r="C71" s="204"/>
      <c r="D71" s="79">
        <f>DatosDelitos!E221</f>
        <v>181</v>
      </c>
      <c r="E71" s="79">
        <f>DatosDelitos!F221</f>
        <v>146</v>
      </c>
    </row>
    <row r="72" spans="2:5" ht="13.15" customHeight="1" x14ac:dyDescent="0.25">
      <c r="B72" s="204" t="s">
        <v>926</v>
      </c>
      <c r="C72" s="204"/>
      <c r="D72" s="79">
        <f>DatosDelitos!E242</f>
        <v>0</v>
      </c>
      <c r="E72" s="79">
        <f>DatosDelitos!F242</f>
        <v>0</v>
      </c>
    </row>
    <row r="73" spans="2:5" ht="13.15" customHeight="1" x14ac:dyDescent="0.25">
      <c r="B73" s="204" t="s">
        <v>927</v>
      </c>
      <c r="C73" s="204"/>
      <c r="D73" s="79">
        <f>DatosDelitos!E269</f>
        <v>43</v>
      </c>
      <c r="E73" s="79">
        <f>DatosDelitos!F269</f>
        <v>45</v>
      </c>
    </row>
    <row r="74" spans="2:5" ht="38.25" customHeight="1" x14ac:dyDescent="0.25">
      <c r="B74" s="204" t="s">
        <v>928</v>
      </c>
      <c r="C74" s="204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4" t="s">
        <v>929</v>
      </c>
      <c r="C75" s="204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4" t="s">
        <v>930</v>
      </c>
      <c r="C76" s="204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4" t="s">
        <v>931</v>
      </c>
      <c r="C77" s="204"/>
      <c r="D77" s="79">
        <f>DatosDelitos!E321</f>
        <v>10</v>
      </c>
      <c r="E77" s="79">
        <f>DatosDelitos!F321</f>
        <v>0</v>
      </c>
    </row>
    <row r="78" spans="2:5" ht="15" customHeight="1" x14ac:dyDescent="0.25">
      <c r="B78" s="206" t="s">
        <v>932</v>
      </c>
      <c r="C78" s="206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6" t="s">
        <v>623</v>
      </c>
      <c r="C79" s="206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6" t="s">
        <v>187</v>
      </c>
      <c r="C80" s="206"/>
      <c r="D80" s="79">
        <f>SUM(D48:D79)</f>
        <v>3401</v>
      </c>
      <c r="E80" s="79">
        <f>SUM(E48:E79)</f>
        <v>2655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4" t="s">
        <v>907</v>
      </c>
      <c r="C85" s="204"/>
      <c r="D85" s="79">
        <f>DatosDelitos!M5+DatosDelitos!M13-DatosDelitos!M17</f>
        <v>8</v>
      </c>
    </row>
    <row r="86" spans="2:13" ht="13.15" customHeight="1" x14ac:dyDescent="0.25">
      <c r="B86" s="204" t="s">
        <v>275</v>
      </c>
      <c r="C86" s="204"/>
      <c r="D86" s="79">
        <f>DatosDelitos!M10</f>
        <v>0</v>
      </c>
    </row>
    <row r="87" spans="2:13" ht="13.15" customHeight="1" x14ac:dyDescent="0.25">
      <c r="B87" s="204" t="s">
        <v>318</v>
      </c>
      <c r="C87" s="204"/>
      <c r="D87" s="79">
        <f>DatosDelitos!M20</f>
        <v>0</v>
      </c>
    </row>
    <row r="88" spans="2:13" ht="13.15" customHeight="1" x14ac:dyDescent="0.25">
      <c r="B88" s="204" t="s">
        <v>321</v>
      </c>
      <c r="C88" s="204"/>
      <c r="D88" s="79">
        <f>DatosDelitos!M23</f>
        <v>0</v>
      </c>
    </row>
    <row r="89" spans="2:13" ht="13.15" customHeight="1" x14ac:dyDescent="0.25">
      <c r="B89" s="204" t="s">
        <v>939</v>
      </c>
      <c r="C89" s="204"/>
      <c r="D89" s="79">
        <f>SUM(DatosDelitos!M17,DatosDelitos!M44)</f>
        <v>19</v>
      </c>
    </row>
    <row r="90" spans="2:13" ht="13.15" customHeight="1" x14ac:dyDescent="0.25">
      <c r="B90" s="204" t="s">
        <v>909</v>
      </c>
      <c r="C90" s="204"/>
      <c r="D90" s="79">
        <f>DatosDelitos!M30</f>
        <v>28</v>
      </c>
    </row>
    <row r="91" spans="2:13" ht="13.15" customHeight="1" x14ac:dyDescent="0.25">
      <c r="B91" s="204" t="s">
        <v>910</v>
      </c>
      <c r="C91" s="204"/>
      <c r="D91" s="79">
        <f>DatosDelitos!M42-DatosDelitos!M44</f>
        <v>5</v>
      </c>
    </row>
    <row r="92" spans="2:13" ht="13.15" customHeight="1" x14ac:dyDescent="0.25">
      <c r="B92" s="204" t="s">
        <v>911</v>
      </c>
      <c r="C92" s="204"/>
      <c r="D92" s="79">
        <f>DatosDelitos!M50</f>
        <v>21</v>
      </c>
    </row>
    <row r="93" spans="2:13" ht="13.15" customHeight="1" x14ac:dyDescent="0.25">
      <c r="B93" s="204" t="s">
        <v>912</v>
      </c>
      <c r="C93" s="204"/>
      <c r="D93" s="79">
        <f>DatosDelitos!M72</f>
        <v>0</v>
      </c>
    </row>
    <row r="94" spans="2:13" ht="27" customHeight="1" x14ac:dyDescent="0.25">
      <c r="B94" s="204" t="s">
        <v>936</v>
      </c>
      <c r="C94" s="204"/>
      <c r="D94" s="79">
        <f>DatosDelitos!M74</f>
        <v>3</v>
      </c>
    </row>
    <row r="95" spans="2:13" ht="13.15" customHeight="1" x14ac:dyDescent="0.25">
      <c r="B95" s="204" t="s">
        <v>914</v>
      </c>
      <c r="C95" s="204"/>
      <c r="D95" s="79">
        <f>DatosDelitos!M82</f>
        <v>5</v>
      </c>
    </row>
    <row r="96" spans="2:13" ht="13.15" customHeight="1" x14ac:dyDescent="0.25">
      <c r="B96" s="204" t="s">
        <v>915</v>
      </c>
      <c r="C96" s="204"/>
      <c r="D96" s="79">
        <f>DatosDelitos!M85</f>
        <v>36</v>
      </c>
    </row>
    <row r="97" spans="2:4" ht="13.15" customHeight="1" x14ac:dyDescent="0.25">
      <c r="B97" s="204" t="s">
        <v>643</v>
      </c>
      <c r="C97" s="204"/>
      <c r="D97" s="79">
        <f>DatosDelitos!M97</f>
        <v>69</v>
      </c>
    </row>
    <row r="98" spans="2:4" ht="27" customHeight="1" x14ac:dyDescent="0.25">
      <c r="B98" s="204" t="s">
        <v>937</v>
      </c>
      <c r="C98" s="204"/>
      <c r="D98" s="79">
        <f>DatosDelitos!M131</f>
        <v>22</v>
      </c>
    </row>
    <row r="99" spans="2:4" ht="13.15" customHeight="1" x14ac:dyDescent="0.25">
      <c r="B99" s="204" t="s">
        <v>917</v>
      </c>
      <c r="C99" s="204"/>
      <c r="D99" s="79">
        <f>DatosDelitos!M137</f>
        <v>4</v>
      </c>
    </row>
    <row r="100" spans="2:4" ht="13.15" customHeight="1" x14ac:dyDescent="0.25">
      <c r="B100" s="204" t="s">
        <v>918</v>
      </c>
      <c r="C100" s="204"/>
      <c r="D100" s="79">
        <f>DatosDelitos!M144</f>
        <v>0</v>
      </c>
    </row>
    <row r="101" spans="2:4" ht="13.15" customHeight="1" x14ac:dyDescent="0.25">
      <c r="B101" s="204" t="s">
        <v>940</v>
      </c>
      <c r="C101" s="204"/>
      <c r="D101" s="79">
        <f>DatosDelitos!M148</f>
        <v>24</v>
      </c>
    </row>
    <row r="102" spans="2:4" ht="13.15" customHeight="1" x14ac:dyDescent="0.25">
      <c r="B102" s="204" t="s">
        <v>850</v>
      </c>
      <c r="C102" s="204"/>
      <c r="D102" s="79">
        <f>SUM(DatosDelitos!M149,DatosDelitos!M150)</f>
        <v>3</v>
      </c>
    </row>
    <row r="103" spans="2:4" ht="13.15" customHeight="1" x14ac:dyDescent="0.25">
      <c r="B103" s="204" t="s">
        <v>848</v>
      </c>
      <c r="C103" s="204"/>
      <c r="D103" s="79">
        <f>SUM(DatosDelitos!M151:N155)</f>
        <v>28</v>
      </c>
    </row>
    <row r="104" spans="2:4" ht="13.15" customHeight="1" x14ac:dyDescent="0.25">
      <c r="B104" s="204" t="s">
        <v>920</v>
      </c>
      <c r="C104" s="204"/>
      <c r="D104" s="79">
        <f>SUM(SUM(DatosDelitos!M157:N160),SUM(DatosDelitos!M167:N172))</f>
        <v>1</v>
      </c>
    </row>
    <row r="105" spans="2:4" ht="13.15" customHeight="1" x14ac:dyDescent="0.25">
      <c r="B105" s="204" t="s">
        <v>941</v>
      </c>
      <c r="C105" s="204"/>
      <c r="D105" s="79">
        <f>SUM(DatosDelitos!M161:N165)</f>
        <v>4</v>
      </c>
    </row>
    <row r="106" spans="2:4" ht="13.15" customHeight="1" x14ac:dyDescent="0.25">
      <c r="B106" s="204" t="s">
        <v>921</v>
      </c>
      <c r="C106" s="204"/>
      <c r="D106" s="79">
        <f>SUM(DatosDelitos!M173:N177)</f>
        <v>32</v>
      </c>
    </row>
    <row r="107" spans="2:4" ht="13.15" customHeight="1" x14ac:dyDescent="0.25">
      <c r="B107" s="204" t="s">
        <v>922</v>
      </c>
      <c r="C107" s="204"/>
      <c r="D107" s="79">
        <f>DatosDelitos!M178</f>
        <v>0</v>
      </c>
    </row>
    <row r="108" spans="2:4" ht="13.15" customHeight="1" x14ac:dyDescent="0.25">
      <c r="B108" s="204" t="s">
        <v>923</v>
      </c>
      <c r="C108" s="204"/>
      <c r="D108" s="79">
        <f>DatosDelitos!M186</f>
        <v>37</v>
      </c>
    </row>
    <row r="109" spans="2:4" ht="13.15" customHeight="1" x14ac:dyDescent="0.25">
      <c r="B109" s="204" t="s">
        <v>924</v>
      </c>
      <c r="C109" s="204"/>
      <c r="D109" s="79">
        <f>DatosDelitos!M201</f>
        <v>46</v>
      </c>
    </row>
    <row r="110" spans="2:4" ht="13.15" customHeight="1" x14ac:dyDescent="0.25">
      <c r="B110" s="204" t="s">
        <v>925</v>
      </c>
      <c r="C110" s="204"/>
      <c r="D110" s="79">
        <f>DatosDelitos!M221</f>
        <v>9</v>
      </c>
    </row>
    <row r="111" spans="2:4" ht="13.15" customHeight="1" x14ac:dyDescent="0.25">
      <c r="B111" s="204" t="s">
        <v>926</v>
      </c>
      <c r="C111" s="204"/>
      <c r="D111" s="79">
        <f>DatosDelitos!M242</f>
        <v>4</v>
      </c>
    </row>
    <row r="112" spans="2:4" ht="13.15" customHeight="1" x14ac:dyDescent="0.25">
      <c r="B112" s="204" t="s">
        <v>927</v>
      </c>
      <c r="C112" s="204"/>
      <c r="D112" s="79">
        <f>DatosDelitos!M269</f>
        <v>9</v>
      </c>
    </row>
    <row r="113" spans="2:4" ht="38.25" customHeight="1" x14ac:dyDescent="0.25">
      <c r="B113" s="204" t="s">
        <v>928</v>
      </c>
      <c r="C113" s="204"/>
      <c r="D113" s="79">
        <f>DatosDelitos!M299</f>
        <v>0</v>
      </c>
    </row>
    <row r="114" spans="2:4" ht="13.15" customHeight="1" x14ac:dyDescent="0.25">
      <c r="B114" s="204" t="s">
        <v>929</v>
      </c>
      <c r="C114" s="204"/>
      <c r="D114" s="79">
        <f>DatosDelitos!M303</f>
        <v>0</v>
      </c>
    </row>
    <row r="115" spans="2:4" ht="13.15" customHeight="1" x14ac:dyDescent="0.25">
      <c r="B115" s="204" t="s">
        <v>930</v>
      </c>
      <c r="C115" s="204"/>
      <c r="D115" s="79">
        <f>DatosDelitos!M310+DatosDelitos!M318</f>
        <v>0</v>
      </c>
    </row>
    <row r="116" spans="2:4" ht="13.15" customHeight="1" x14ac:dyDescent="0.25">
      <c r="B116" s="204" t="s">
        <v>614</v>
      </c>
      <c r="C116" s="204"/>
      <c r="D116" s="79">
        <f>DatosDelitos!M316</f>
        <v>14</v>
      </c>
    </row>
    <row r="117" spans="2:4" ht="13.9" customHeight="1" x14ac:dyDescent="0.25">
      <c r="B117" s="204" t="s">
        <v>931</v>
      </c>
      <c r="C117" s="204"/>
      <c r="D117" s="79">
        <f>DatosDelitos!M321</f>
        <v>46</v>
      </c>
    </row>
    <row r="118" spans="2:4" ht="12.75" customHeight="1" x14ac:dyDescent="0.25">
      <c r="B118" s="206" t="s">
        <v>932</v>
      </c>
      <c r="C118" s="206"/>
      <c r="D118" s="79">
        <f>DatosDelitos!M323</f>
        <v>0</v>
      </c>
    </row>
    <row r="119" spans="2:4" ht="15" customHeight="1" x14ac:dyDescent="0.25">
      <c r="B119" s="206" t="s">
        <v>623</v>
      </c>
      <c r="C119" s="206"/>
      <c r="D119" s="79">
        <f>DatosDelitos!M325</f>
        <v>0</v>
      </c>
    </row>
    <row r="120" spans="2:4" ht="15" customHeight="1" x14ac:dyDescent="0.25">
      <c r="B120" s="204" t="s">
        <v>187</v>
      </c>
      <c r="C120" s="204"/>
      <c r="D120" s="79">
        <f>SUM(D85:D119)</f>
        <v>477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32</v>
      </c>
      <c r="C5" s="32">
        <v>40</v>
      </c>
      <c r="D5" s="33">
        <v>-0.2</v>
      </c>
      <c r="E5" s="32">
        <v>0</v>
      </c>
      <c r="F5" s="32">
        <v>0</v>
      </c>
      <c r="G5" s="32">
        <v>9</v>
      </c>
      <c r="H5" s="32">
        <v>12</v>
      </c>
      <c r="I5" s="32">
        <v>4</v>
      </c>
      <c r="J5" s="32">
        <v>8</v>
      </c>
      <c r="K5" s="32">
        <v>4</v>
      </c>
      <c r="L5" s="32">
        <v>2</v>
      </c>
      <c r="M5" s="32">
        <v>3</v>
      </c>
      <c r="N5" s="32">
        <v>7</v>
      </c>
      <c r="O5" s="32">
        <v>23</v>
      </c>
    </row>
    <row r="6" spans="1:15" x14ac:dyDescent="0.25">
      <c r="A6" s="12" t="s">
        <v>304</v>
      </c>
      <c r="B6" s="13">
        <v>14</v>
      </c>
      <c r="C6" s="13">
        <v>18</v>
      </c>
      <c r="D6" s="34">
        <v>-0.22222222222222199</v>
      </c>
      <c r="E6" s="13">
        <v>0</v>
      </c>
      <c r="F6" s="13">
        <v>0</v>
      </c>
      <c r="G6" s="13">
        <v>2</v>
      </c>
      <c r="H6" s="13">
        <v>0</v>
      </c>
      <c r="I6" s="13">
        <v>4</v>
      </c>
      <c r="J6" s="13">
        <v>4</v>
      </c>
      <c r="K6" s="13">
        <v>3</v>
      </c>
      <c r="L6" s="13">
        <v>0</v>
      </c>
      <c r="M6" s="13">
        <v>0</v>
      </c>
      <c r="N6" s="13">
        <v>7</v>
      </c>
      <c r="O6" s="25">
        <v>9</v>
      </c>
    </row>
    <row r="7" spans="1:15" x14ac:dyDescent="0.25">
      <c r="A7" s="12" t="s">
        <v>305</v>
      </c>
      <c r="B7" s="13">
        <v>1</v>
      </c>
      <c r="C7" s="13">
        <v>2</v>
      </c>
      <c r="D7" s="34">
        <v>-0.5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4</v>
      </c>
      <c r="K7" s="13">
        <v>1</v>
      </c>
      <c r="L7" s="13">
        <v>2</v>
      </c>
      <c r="M7" s="13">
        <v>0</v>
      </c>
      <c r="N7" s="13">
        <v>0</v>
      </c>
      <c r="O7" s="25">
        <v>6</v>
      </c>
    </row>
    <row r="8" spans="1:15" x14ac:dyDescent="0.25">
      <c r="A8" s="12" t="s">
        <v>306</v>
      </c>
      <c r="B8" s="13">
        <v>17</v>
      </c>
      <c r="C8" s="13">
        <v>19</v>
      </c>
      <c r="D8" s="34">
        <v>-0.105263157894737</v>
      </c>
      <c r="E8" s="13">
        <v>0</v>
      </c>
      <c r="F8" s="13">
        <v>0</v>
      </c>
      <c r="G8" s="13">
        <v>7</v>
      </c>
      <c r="H8" s="13">
        <v>12</v>
      </c>
      <c r="I8" s="13">
        <v>0</v>
      </c>
      <c r="J8" s="13">
        <v>0</v>
      </c>
      <c r="K8" s="13">
        <v>0</v>
      </c>
      <c r="L8" s="13">
        <v>0</v>
      </c>
      <c r="M8" s="13">
        <v>3</v>
      </c>
      <c r="N8" s="13">
        <v>0</v>
      </c>
      <c r="O8" s="25">
        <v>8</v>
      </c>
    </row>
    <row r="9" spans="1:15" x14ac:dyDescent="0.25">
      <c r="A9" s="12" t="s">
        <v>307</v>
      </c>
      <c r="B9" s="13">
        <v>0</v>
      </c>
      <c r="C9" s="13">
        <v>1</v>
      </c>
      <c r="D9" s="34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1</v>
      </c>
      <c r="C10" s="32">
        <v>1</v>
      </c>
      <c r="D10" s="33">
        <v>0</v>
      </c>
      <c r="E10" s="32">
        <v>0</v>
      </c>
      <c r="F10" s="32">
        <v>0</v>
      </c>
      <c r="G10" s="32">
        <v>1</v>
      </c>
      <c r="H10" s="32">
        <v>1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1</v>
      </c>
      <c r="C11" s="13">
        <v>1</v>
      </c>
      <c r="D11" s="34">
        <v>0</v>
      </c>
      <c r="E11" s="13">
        <v>0</v>
      </c>
      <c r="F11" s="13">
        <v>0</v>
      </c>
      <c r="G11" s="13">
        <v>1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6883</v>
      </c>
      <c r="C13" s="32">
        <v>6855</v>
      </c>
      <c r="D13" s="33">
        <v>4.0846097738876704E-3</v>
      </c>
      <c r="E13" s="32">
        <v>783</v>
      </c>
      <c r="F13" s="32">
        <v>260</v>
      </c>
      <c r="G13" s="32">
        <v>829</v>
      </c>
      <c r="H13" s="32">
        <v>942</v>
      </c>
      <c r="I13" s="32">
        <v>5</v>
      </c>
      <c r="J13" s="32">
        <v>6</v>
      </c>
      <c r="K13" s="32">
        <v>1</v>
      </c>
      <c r="L13" s="32">
        <v>1</v>
      </c>
      <c r="M13" s="32">
        <v>19</v>
      </c>
      <c r="N13" s="32">
        <v>39</v>
      </c>
      <c r="O13" s="32">
        <v>1009</v>
      </c>
    </row>
    <row r="14" spans="1:15" x14ac:dyDescent="0.25">
      <c r="A14" s="12" t="s">
        <v>311</v>
      </c>
      <c r="B14" s="13">
        <v>3536</v>
      </c>
      <c r="C14" s="13">
        <v>3477</v>
      </c>
      <c r="D14" s="34">
        <v>1.6968651136036801E-2</v>
      </c>
      <c r="E14" s="13">
        <v>26</v>
      </c>
      <c r="F14" s="13">
        <v>39</v>
      </c>
      <c r="G14" s="13">
        <v>393</v>
      </c>
      <c r="H14" s="13">
        <v>466</v>
      </c>
      <c r="I14" s="13">
        <v>3</v>
      </c>
      <c r="J14" s="13">
        <v>4</v>
      </c>
      <c r="K14" s="13">
        <v>0</v>
      </c>
      <c r="L14" s="13">
        <v>0</v>
      </c>
      <c r="M14" s="13">
        <v>3</v>
      </c>
      <c r="N14" s="13">
        <v>10</v>
      </c>
      <c r="O14" s="25">
        <v>551</v>
      </c>
    </row>
    <row r="15" spans="1:15" x14ac:dyDescent="0.25">
      <c r="A15" s="12" t="s">
        <v>312</v>
      </c>
      <c r="B15" s="13">
        <v>6</v>
      </c>
      <c r="C15" s="13">
        <v>10</v>
      </c>
      <c r="D15" s="34">
        <v>-0.4</v>
      </c>
      <c r="E15" s="13">
        <v>0</v>
      </c>
      <c r="F15" s="13">
        <v>0</v>
      </c>
      <c r="G15" s="13">
        <v>7</v>
      </c>
      <c r="H15" s="13">
        <v>75</v>
      </c>
      <c r="I15" s="13">
        <v>0</v>
      </c>
      <c r="J15" s="13">
        <v>2</v>
      </c>
      <c r="K15" s="13">
        <v>0</v>
      </c>
      <c r="L15" s="13">
        <v>1</v>
      </c>
      <c r="M15" s="13">
        <v>0</v>
      </c>
      <c r="N15" s="13">
        <v>0</v>
      </c>
      <c r="O15" s="25">
        <v>11</v>
      </c>
    </row>
    <row r="16" spans="1:15" x14ac:dyDescent="0.25">
      <c r="A16" s="12" t="s">
        <v>313</v>
      </c>
      <c r="B16" s="13">
        <v>2047</v>
      </c>
      <c r="C16" s="13">
        <v>2029</v>
      </c>
      <c r="D16" s="34">
        <v>8.8713652045342498E-3</v>
      </c>
      <c r="E16" s="13">
        <v>4</v>
      </c>
      <c r="F16" s="13">
        <v>10</v>
      </c>
      <c r="G16" s="13">
        <v>61</v>
      </c>
      <c r="H16" s="13">
        <v>85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5">
        <v>39</v>
      </c>
    </row>
    <row r="17" spans="1:15" x14ac:dyDescent="0.25">
      <c r="A17" s="12" t="s">
        <v>314</v>
      </c>
      <c r="B17" s="13">
        <v>1293</v>
      </c>
      <c r="C17" s="13">
        <v>1338</v>
      </c>
      <c r="D17" s="34">
        <v>-3.3632286995515702E-2</v>
      </c>
      <c r="E17" s="13">
        <v>753</v>
      </c>
      <c r="F17" s="13">
        <v>211</v>
      </c>
      <c r="G17" s="13">
        <v>368</v>
      </c>
      <c r="H17" s="13">
        <v>316</v>
      </c>
      <c r="I17" s="13">
        <v>2</v>
      </c>
      <c r="J17" s="13">
        <v>0</v>
      </c>
      <c r="K17" s="13">
        <v>1</v>
      </c>
      <c r="L17" s="13">
        <v>0</v>
      </c>
      <c r="M17" s="13">
        <v>14</v>
      </c>
      <c r="N17" s="13">
        <v>29</v>
      </c>
      <c r="O17" s="25">
        <v>408</v>
      </c>
    </row>
    <row r="18" spans="1:15" x14ac:dyDescent="0.25">
      <c r="A18" s="12" t="s">
        <v>315</v>
      </c>
      <c r="B18" s="13">
        <v>1</v>
      </c>
      <c r="C18" s="13">
        <v>1</v>
      </c>
      <c r="D18" s="34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12</v>
      </c>
      <c r="C20" s="32">
        <v>0</v>
      </c>
      <c r="D20" s="33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12</v>
      </c>
      <c r="C22" s="13">
        <v>0</v>
      </c>
      <c r="D22" s="34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1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1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1194</v>
      </c>
      <c r="C30" s="32">
        <v>1149</v>
      </c>
      <c r="D30" s="33">
        <v>3.91644908616188E-2</v>
      </c>
      <c r="E30" s="32">
        <v>134</v>
      </c>
      <c r="F30" s="32">
        <v>125</v>
      </c>
      <c r="G30" s="32">
        <v>163</v>
      </c>
      <c r="H30" s="32">
        <v>335</v>
      </c>
      <c r="I30" s="32">
        <v>0</v>
      </c>
      <c r="J30" s="32">
        <v>1</v>
      </c>
      <c r="K30" s="32">
        <v>0</v>
      </c>
      <c r="L30" s="32">
        <v>0</v>
      </c>
      <c r="M30" s="32">
        <v>28</v>
      </c>
      <c r="N30" s="32">
        <v>5</v>
      </c>
      <c r="O30" s="32">
        <v>335</v>
      </c>
    </row>
    <row r="31" spans="1:15" x14ac:dyDescent="0.25">
      <c r="A31" s="12" t="s">
        <v>328</v>
      </c>
      <c r="B31" s="13">
        <v>13</v>
      </c>
      <c r="C31" s="13">
        <v>13</v>
      </c>
      <c r="D31" s="34">
        <v>0</v>
      </c>
      <c r="E31" s="13">
        <v>2</v>
      </c>
      <c r="F31" s="13">
        <v>0</v>
      </c>
      <c r="G31" s="13">
        <v>2</v>
      </c>
      <c r="H31" s="13">
        <v>4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25">
        <v>3</v>
      </c>
    </row>
    <row r="32" spans="1:15" x14ac:dyDescent="0.25">
      <c r="A32" s="12" t="s">
        <v>329</v>
      </c>
      <c r="B32" s="13">
        <v>1</v>
      </c>
      <c r="C32" s="13">
        <v>0</v>
      </c>
      <c r="D32" s="3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657</v>
      </c>
      <c r="C33" s="13">
        <v>672</v>
      </c>
      <c r="D33" s="34">
        <v>-2.23214285714286E-2</v>
      </c>
      <c r="E33" s="13">
        <v>17</v>
      </c>
      <c r="F33" s="13">
        <v>31</v>
      </c>
      <c r="G33" s="13">
        <v>62</v>
      </c>
      <c r="H33" s="13">
        <v>103</v>
      </c>
      <c r="I33" s="13">
        <v>0</v>
      </c>
      <c r="J33" s="13">
        <v>0</v>
      </c>
      <c r="K33" s="13">
        <v>0</v>
      </c>
      <c r="L33" s="13">
        <v>0</v>
      </c>
      <c r="M33" s="13">
        <v>22</v>
      </c>
      <c r="N33" s="13">
        <v>0</v>
      </c>
      <c r="O33" s="25">
        <v>123</v>
      </c>
    </row>
    <row r="34" spans="1:15" x14ac:dyDescent="0.25">
      <c r="A34" s="12" t="s">
        <v>331</v>
      </c>
      <c r="B34" s="13">
        <v>11</v>
      </c>
      <c r="C34" s="13">
        <v>18</v>
      </c>
      <c r="D34" s="34">
        <v>-0.38888888888888901</v>
      </c>
      <c r="E34" s="13">
        <v>2</v>
      </c>
      <c r="F34" s="13">
        <v>0</v>
      </c>
      <c r="G34" s="13">
        <v>3</v>
      </c>
      <c r="H34" s="13">
        <v>4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2</v>
      </c>
    </row>
    <row r="35" spans="1:15" x14ac:dyDescent="0.25">
      <c r="A35" s="12" t="s">
        <v>332</v>
      </c>
      <c r="B35" s="13">
        <v>295</v>
      </c>
      <c r="C35" s="13">
        <v>261</v>
      </c>
      <c r="D35" s="34">
        <v>0.13026819923371599</v>
      </c>
      <c r="E35" s="13">
        <v>4</v>
      </c>
      <c r="F35" s="13">
        <v>11</v>
      </c>
      <c r="G35" s="13">
        <v>16</v>
      </c>
      <c r="H35" s="13">
        <v>22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1</v>
      </c>
      <c r="O35" s="25">
        <v>35</v>
      </c>
    </row>
    <row r="36" spans="1:15" x14ac:dyDescent="0.25">
      <c r="A36" s="12" t="s">
        <v>333</v>
      </c>
      <c r="B36" s="13">
        <v>83</v>
      </c>
      <c r="C36" s="13">
        <v>76</v>
      </c>
      <c r="D36" s="34">
        <v>9.2105263157894704E-2</v>
      </c>
      <c r="E36" s="13">
        <v>73</v>
      </c>
      <c r="F36" s="13">
        <v>56</v>
      </c>
      <c r="G36" s="13">
        <v>40</v>
      </c>
      <c r="H36" s="13">
        <v>116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3</v>
      </c>
      <c r="O36" s="25">
        <v>120</v>
      </c>
    </row>
    <row r="37" spans="1:15" x14ac:dyDescent="0.25">
      <c r="A37" s="12" t="s">
        <v>334</v>
      </c>
      <c r="B37" s="13">
        <v>17</v>
      </c>
      <c r="C37" s="13">
        <v>29</v>
      </c>
      <c r="D37" s="34">
        <v>-0.41379310344827602</v>
      </c>
      <c r="E37" s="13">
        <v>4</v>
      </c>
      <c r="F37" s="13">
        <v>20</v>
      </c>
      <c r="G37" s="13">
        <v>14</v>
      </c>
      <c r="H37" s="13">
        <v>36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23</v>
      </c>
    </row>
    <row r="38" spans="1:15" x14ac:dyDescent="0.25">
      <c r="A38" s="12" t="s">
        <v>335</v>
      </c>
      <c r="B38" s="13">
        <v>23</v>
      </c>
      <c r="C38" s="13">
        <v>13</v>
      </c>
      <c r="D38" s="34">
        <v>0.76923076923076905</v>
      </c>
      <c r="E38" s="13">
        <v>26</v>
      </c>
      <c r="F38" s="13">
        <v>2</v>
      </c>
      <c r="G38" s="13">
        <v>10</v>
      </c>
      <c r="H38" s="13">
        <v>26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</v>
      </c>
      <c r="O38" s="25">
        <v>9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1</v>
      </c>
    </row>
    <row r="41" spans="1:15" x14ac:dyDescent="0.25">
      <c r="A41" s="12" t="s">
        <v>338</v>
      </c>
      <c r="B41" s="13">
        <v>94</v>
      </c>
      <c r="C41" s="13">
        <v>67</v>
      </c>
      <c r="D41" s="34">
        <v>0.402985074626866</v>
      </c>
      <c r="E41" s="13">
        <v>6</v>
      </c>
      <c r="F41" s="13">
        <v>5</v>
      </c>
      <c r="G41" s="13">
        <v>16</v>
      </c>
      <c r="H41" s="13">
        <v>24</v>
      </c>
      <c r="I41" s="13">
        <v>0</v>
      </c>
      <c r="J41" s="13">
        <v>0</v>
      </c>
      <c r="K41" s="13">
        <v>0</v>
      </c>
      <c r="L41" s="13">
        <v>0</v>
      </c>
      <c r="M41" s="13">
        <v>4</v>
      </c>
      <c r="N41" s="13">
        <v>0</v>
      </c>
      <c r="O41" s="25">
        <v>19</v>
      </c>
    </row>
    <row r="42" spans="1:15" x14ac:dyDescent="0.25">
      <c r="A42" s="51" t="s">
        <v>339</v>
      </c>
      <c r="B42" s="32">
        <v>522</v>
      </c>
      <c r="C42" s="32">
        <v>487</v>
      </c>
      <c r="D42" s="33">
        <v>7.1868583162217697E-2</v>
      </c>
      <c r="E42" s="32">
        <v>214</v>
      </c>
      <c r="F42" s="32">
        <v>33</v>
      </c>
      <c r="G42" s="32">
        <v>106</v>
      </c>
      <c r="H42" s="32">
        <v>127</v>
      </c>
      <c r="I42" s="32">
        <v>0</v>
      </c>
      <c r="J42" s="32">
        <v>0</v>
      </c>
      <c r="K42" s="32">
        <v>1</v>
      </c>
      <c r="L42" s="32">
        <v>0</v>
      </c>
      <c r="M42" s="32">
        <v>10</v>
      </c>
      <c r="N42" s="32">
        <v>3</v>
      </c>
      <c r="O42" s="32">
        <v>83</v>
      </c>
    </row>
    <row r="43" spans="1:15" x14ac:dyDescent="0.25">
      <c r="A43" s="12" t="s">
        <v>340</v>
      </c>
      <c r="B43" s="13">
        <v>15</v>
      </c>
      <c r="C43" s="13">
        <v>23</v>
      </c>
      <c r="D43" s="34">
        <v>-0.34782608695652201</v>
      </c>
      <c r="E43" s="13">
        <v>2</v>
      </c>
      <c r="F43" s="13">
        <v>1</v>
      </c>
      <c r="G43" s="13">
        <v>2</v>
      </c>
      <c r="H43" s="13">
        <v>3</v>
      </c>
      <c r="I43" s="13">
        <v>0</v>
      </c>
      <c r="J43" s="13">
        <v>0</v>
      </c>
      <c r="K43" s="13">
        <v>0</v>
      </c>
      <c r="L43" s="13">
        <v>0</v>
      </c>
      <c r="M43" s="13">
        <v>3</v>
      </c>
      <c r="N43" s="13">
        <v>0</v>
      </c>
      <c r="O43" s="25">
        <v>3</v>
      </c>
    </row>
    <row r="44" spans="1:15" x14ac:dyDescent="0.25">
      <c r="A44" s="12" t="s">
        <v>341</v>
      </c>
      <c r="B44" s="13">
        <v>489</v>
      </c>
      <c r="C44" s="13">
        <v>454</v>
      </c>
      <c r="D44" s="34">
        <v>7.7092511013215903E-2</v>
      </c>
      <c r="E44" s="13">
        <v>212</v>
      </c>
      <c r="F44" s="13">
        <v>32</v>
      </c>
      <c r="G44" s="13">
        <v>104</v>
      </c>
      <c r="H44" s="13">
        <v>123</v>
      </c>
      <c r="I44" s="13">
        <v>0</v>
      </c>
      <c r="J44" s="13">
        <v>0</v>
      </c>
      <c r="K44" s="13">
        <v>1</v>
      </c>
      <c r="L44" s="13">
        <v>0</v>
      </c>
      <c r="M44" s="13">
        <v>5</v>
      </c>
      <c r="N44" s="13">
        <v>3</v>
      </c>
      <c r="O44" s="25">
        <v>78</v>
      </c>
    </row>
    <row r="45" spans="1:15" x14ac:dyDescent="0.25">
      <c r="A45" s="12" t="s">
        <v>342</v>
      </c>
      <c r="B45" s="13">
        <v>1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1</v>
      </c>
    </row>
    <row r="46" spans="1:15" x14ac:dyDescent="0.25">
      <c r="A46" s="12" t="s">
        <v>343</v>
      </c>
      <c r="B46" s="13">
        <v>6</v>
      </c>
      <c r="C46" s="13">
        <v>0</v>
      </c>
      <c r="D46" s="34">
        <v>0</v>
      </c>
      <c r="E46" s="13">
        <v>0</v>
      </c>
      <c r="F46" s="13">
        <v>0</v>
      </c>
      <c r="G46" s="13">
        <v>0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2</v>
      </c>
      <c r="N46" s="13">
        <v>0</v>
      </c>
      <c r="O46" s="25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9</v>
      </c>
      <c r="C48" s="13">
        <v>5</v>
      </c>
      <c r="D48" s="34">
        <v>0.8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2</v>
      </c>
      <c r="C49" s="13">
        <v>5</v>
      </c>
      <c r="D49" s="34">
        <v>-0.6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446</v>
      </c>
      <c r="C50" s="32">
        <v>374</v>
      </c>
      <c r="D50" s="33">
        <v>0.19251336898395699</v>
      </c>
      <c r="E50" s="32">
        <v>9</v>
      </c>
      <c r="F50" s="32">
        <v>3</v>
      </c>
      <c r="G50" s="32">
        <v>75</v>
      </c>
      <c r="H50" s="32">
        <v>66</v>
      </c>
      <c r="I50" s="32">
        <v>23</v>
      </c>
      <c r="J50" s="32">
        <v>25</v>
      </c>
      <c r="K50" s="32">
        <v>0</v>
      </c>
      <c r="L50" s="32">
        <v>0</v>
      </c>
      <c r="M50" s="32">
        <v>21</v>
      </c>
      <c r="N50" s="32">
        <v>12</v>
      </c>
      <c r="O50" s="32">
        <v>40</v>
      </c>
    </row>
    <row r="51" spans="1:15" x14ac:dyDescent="0.25">
      <c r="A51" s="12" t="s">
        <v>348</v>
      </c>
      <c r="B51" s="13">
        <v>150</v>
      </c>
      <c r="C51" s="13">
        <v>121</v>
      </c>
      <c r="D51" s="34">
        <v>0.23966942148760301</v>
      </c>
      <c r="E51" s="13">
        <v>0</v>
      </c>
      <c r="F51" s="13">
        <v>0</v>
      </c>
      <c r="G51" s="13">
        <v>10</v>
      </c>
      <c r="H51" s="13">
        <v>8</v>
      </c>
      <c r="I51" s="13">
        <v>15</v>
      </c>
      <c r="J51" s="13">
        <v>5</v>
      </c>
      <c r="K51" s="13">
        <v>0</v>
      </c>
      <c r="L51" s="13">
        <v>0</v>
      </c>
      <c r="M51" s="13">
        <v>1</v>
      </c>
      <c r="N51" s="13">
        <v>9</v>
      </c>
      <c r="O51" s="25">
        <v>4</v>
      </c>
    </row>
    <row r="52" spans="1:15" x14ac:dyDescent="0.25">
      <c r="A52" s="12" t="s">
        <v>349</v>
      </c>
      <c r="B52" s="13">
        <v>1</v>
      </c>
      <c r="C52" s="13">
        <v>4</v>
      </c>
      <c r="D52" s="34">
        <v>-0.75</v>
      </c>
      <c r="E52" s="13">
        <v>0</v>
      </c>
      <c r="F52" s="13">
        <v>0</v>
      </c>
      <c r="G52" s="13">
        <v>1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186</v>
      </c>
      <c r="C53" s="13">
        <v>141</v>
      </c>
      <c r="D53" s="34">
        <v>0.319148936170213</v>
      </c>
      <c r="E53" s="13">
        <v>7</v>
      </c>
      <c r="F53" s="13">
        <v>2</v>
      </c>
      <c r="G53" s="13">
        <v>31</v>
      </c>
      <c r="H53" s="13">
        <v>22</v>
      </c>
      <c r="I53" s="13">
        <v>4</v>
      </c>
      <c r="J53" s="13">
        <v>2</v>
      </c>
      <c r="K53" s="13">
        <v>0</v>
      </c>
      <c r="L53" s="13">
        <v>0</v>
      </c>
      <c r="M53" s="13">
        <v>2</v>
      </c>
      <c r="N53" s="13">
        <v>1</v>
      </c>
      <c r="O53" s="25">
        <v>14</v>
      </c>
    </row>
    <row r="54" spans="1:15" x14ac:dyDescent="0.25">
      <c r="A54" s="12" t="s">
        <v>351</v>
      </c>
      <c r="B54" s="13">
        <v>1</v>
      </c>
      <c r="C54" s="13">
        <v>4</v>
      </c>
      <c r="D54" s="34">
        <v>-0.75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5">
        <v>1</v>
      </c>
    </row>
    <row r="55" spans="1:15" x14ac:dyDescent="0.25">
      <c r="A55" s="12" t="s">
        <v>352</v>
      </c>
      <c r="B55" s="13">
        <v>1</v>
      </c>
      <c r="C55" s="13">
        <v>2</v>
      </c>
      <c r="D55" s="34">
        <v>-0.5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21</v>
      </c>
      <c r="C56" s="13">
        <v>15</v>
      </c>
      <c r="D56" s="34">
        <v>0.4</v>
      </c>
      <c r="E56" s="13">
        <v>0</v>
      </c>
      <c r="F56" s="13">
        <v>0</v>
      </c>
      <c r="G56" s="13">
        <v>3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5">
        <v>4</v>
      </c>
    </row>
    <row r="57" spans="1:15" x14ac:dyDescent="0.25">
      <c r="A57" s="12" t="s">
        <v>354</v>
      </c>
      <c r="B57" s="13">
        <v>17</v>
      </c>
      <c r="C57" s="13">
        <v>10</v>
      </c>
      <c r="D57" s="34">
        <v>0.7</v>
      </c>
      <c r="E57" s="13">
        <v>2</v>
      </c>
      <c r="F57" s="13">
        <v>1</v>
      </c>
      <c r="G57" s="13">
        <v>9</v>
      </c>
      <c r="H57" s="13">
        <v>3</v>
      </c>
      <c r="I57" s="13">
        <v>0</v>
      </c>
      <c r="J57" s="13">
        <v>3</v>
      </c>
      <c r="K57" s="13">
        <v>0</v>
      </c>
      <c r="L57" s="13">
        <v>0</v>
      </c>
      <c r="M57" s="13">
        <v>0</v>
      </c>
      <c r="N57" s="13">
        <v>0</v>
      </c>
      <c r="O57" s="25">
        <v>4</v>
      </c>
    </row>
    <row r="58" spans="1:15" x14ac:dyDescent="0.25">
      <c r="A58" s="12" t="s">
        <v>355</v>
      </c>
      <c r="B58" s="13">
        <v>1</v>
      </c>
      <c r="C58" s="13">
        <v>2</v>
      </c>
      <c r="D58" s="34">
        <v>-0.5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1</v>
      </c>
      <c r="C59" s="13">
        <v>0</v>
      </c>
      <c r="D59" s="34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3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10</v>
      </c>
      <c r="C60" s="13">
        <v>17</v>
      </c>
      <c r="D60" s="34">
        <v>-0.41176470588235298</v>
      </c>
      <c r="E60" s="13">
        <v>0</v>
      </c>
      <c r="F60" s="13">
        <v>0</v>
      </c>
      <c r="G60" s="13">
        <v>5</v>
      </c>
      <c r="H60" s="13">
        <v>0</v>
      </c>
      <c r="I60" s="13">
        <v>1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1</v>
      </c>
    </row>
    <row r="61" spans="1:15" x14ac:dyDescent="0.25">
      <c r="A61" s="12" t="s">
        <v>358</v>
      </c>
      <c r="B61" s="13">
        <v>15</v>
      </c>
      <c r="C61" s="13">
        <v>14</v>
      </c>
      <c r="D61" s="34">
        <v>7.1428571428571397E-2</v>
      </c>
      <c r="E61" s="13">
        <v>0</v>
      </c>
      <c r="F61" s="13">
        <v>0</v>
      </c>
      <c r="G61" s="13">
        <v>2</v>
      </c>
      <c r="H61" s="13">
        <v>12</v>
      </c>
      <c r="I61" s="13">
        <v>0</v>
      </c>
      <c r="J61" s="13">
        <v>3</v>
      </c>
      <c r="K61" s="13">
        <v>0</v>
      </c>
      <c r="L61" s="13">
        <v>0</v>
      </c>
      <c r="M61" s="13">
        <v>2</v>
      </c>
      <c r="N61" s="13">
        <v>0</v>
      </c>
      <c r="O61" s="25">
        <v>4</v>
      </c>
    </row>
    <row r="62" spans="1:15" x14ac:dyDescent="0.25">
      <c r="A62" s="12" t="s">
        <v>359</v>
      </c>
      <c r="B62" s="13">
        <v>2</v>
      </c>
      <c r="C62" s="13">
        <v>4</v>
      </c>
      <c r="D62" s="34">
        <v>-0.5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28</v>
      </c>
      <c r="C63" s="13">
        <v>20</v>
      </c>
      <c r="D63" s="34">
        <v>0.4</v>
      </c>
      <c r="E63" s="13">
        <v>0</v>
      </c>
      <c r="F63" s="13">
        <v>0</v>
      </c>
      <c r="G63" s="13">
        <v>13</v>
      </c>
      <c r="H63" s="13">
        <v>15</v>
      </c>
      <c r="I63" s="13">
        <v>2</v>
      </c>
      <c r="J63" s="13">
        <v>2</v>
      </c>
      <c r="K63" s="13">
        <v>0</v>
      </c>
      <c r="L63" s="13">
        <v>0</v>
      </c>
      <c r="M63" s="13">
        <v>10</v>
      </c>
      <c r="N63" s="13">
        <v>1</v>
      </c>
      <c r="O63" s="25">
        <v>6</v>
      </c>
    </row>
    <row r="64" spans="1:15" x14ac:dyDescent="0.25">
      <c r="A64" s="12" t="s">
        <v>361</v>
      </c>
      <c r="B64" s="13">
        <v>6</v>
      </c>
      <c r="C64" s="13">
        <v>10</v>
      </c>
      <c r="D64" s="34">
        <v>-0.4</v>
      </c>
      <c r="E64" s="13">
        <v>0</v>
      </c>
      <c r="F64" s="13">
        <v>0</v>
      </c>
      <c r="G64" s="13">
        <v>0</v>
      </c>
      <c r="H64" s="13">
        <v>1</v>
      </c>
      <c r="I64" s="13">
        <v>0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25">
        <v>1</v>
      </c>
    </row>
    <row r="65" spans="1:15" x14ac:dyDescent="0.25">
      <c r="A65" s="12" t="s">
        <v>362</v>
      </c>
      <c r="B65" s="13">
        <v>1</v>
      </c>
      <c r="C65" s="13">
        <v>1</v>
      </c>
      <c r="D65" s="34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1</v>
      </c>
      <c r="C66" s="13">
        <v>1</v>
      </c>
      <c r="D66" s="34">
        <v>0</v>
      </c>
      <c r="E66" s="13">
        <v>0</v>
      </c>
      <c r="F66" s="13">
        <v>0</v>
      </c>
      <c r="G66" s="13">
        <v>0</v>
      </c>
      <c r="H66" s="13">
        <v>1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3</v>
      </c>
      <c r="C67" s="13">
        <v>3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2</v>
      </c>
      <c r="K67" s="13">
        <v>0</v>
      </c>
      <c r="L67" s="13">
        <v>0</v>
      </c>
      <c r="M67" s="13">
        <v>0</v>
      </c>
      <c r="N67" s="13">
        <v>1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4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</v>
      </c>
      <c r="C69" s="13">
        <v>3</v>
      </c>
      <c r="D69" s="34">
        <v>-0.66666666666666696</v>
      </c>
      <c r="E69" s="13">
        <v>0</v>
      </c>
      <c r="F69" s="13">
        <v>0</v>
      </c>
      <c r="G69" s="13">
        <v>0</v>
      </c>
      <c r="H69" s="13">
        <v>4</v>
      </c>
      <c r="I69" s="13">
        <v>0</v>
      </c>
      <c r="J69" s="13">
        <v>3</v>
      </c>
      <c r="K69" s="13">
        <v>0</v>
      </c>
      <c r="L69" s="13">
        <v>0</v>
      </c>
      <c r="M69" s="13">
        <v>4</v>
      </c>
      <c r="N69" s="13">
        <v>0</v>
      </c>
      <c r="O69" s="25">
        <v>1</v>
      </c>
    </row>
    <row r="70" spans="1:15" x14ac:dyDescent="0.25">
      <c r="A70" s="12" t="s">
        <v>367</v>
      </c>
      <c r="B70" s="13">
        <v>0</v>
      </c>
      <c r="C70" s="13">
        <v>1</v>
      </c>
      <c r="D70" s="34">
        <v>-1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2">
        <v>4</v>
      </c>
      <c r="C72" s="32">
        <v>5</v>
      </c>
      <c r="D72" s="33">
        <v>-0.2</v>
      </c>
      <c r="E72" s="32">
        <v>0</v>
      </c>
      <c r="F72" s="32">
        <v>0</v>
      </c>
      <c r="G72" s="32">
        <v>1</v>
      </c>
      <c r="H72" s="32">
        <v>0</v>
      </c>
      <c r="I72" s="32">
        <v>0</v>
      </c>
      <c r="J72" s="32">
        <v>0</v>
      </c>
      <c r="K72" s="32">
        <v>0</v>
      </c>
      <c r="L72" s="32">
        <v>1</v>
      </c>
      <c r="M72" s="32">
        <v>0</v>
      </c>
      <c r="N72" s="32">
        <v>0</v>
      </c>
      <c r="O72" s="32">
        <v>1</v>
      </c>
    </row>
    <row r="73" spans="1:15" x14ac:dyDescent="0.25">
      <c r="A73" s="12" t="s">
        <v>370</v>
      </c>
      <c r="B73" s="13">
        <v>4</v>
      </c>
      <c r="C73" s="13">
        <v>5</v>
      </c>
      <c r="D73" s="34">
        <v>-0.2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25">
        <v>1</v>
      </c>
    </row>
    <row r="74" spans="1:15" x14ac:dyDescent="0.25">
      <c r="A74" s="51" t="s">
        <v>371</v>
      </c>
      <c r="B74" s="32">
        <v>95</v>
      </c>
      <c r="C74" s="32">
        <v>61</v>
      </c>
      <c r="D74" s="33">
        <v>0.55737704918032804</v>
      </c>
      <c r="E74" s="32">
        <v>1</v>
      </c>
      <c r="F74" s="32">
        <v>0</v>
      </c>
      <c r="G74" s="32">
        <v>14</v>
      </c>
      <c r="H74" s="32">
        <v>22</v>
      </c>
      <c r="I74" s="32">
        <v>0</v>
      </c>
      <c r="J74" s="32">
        <v>0</v>
      </c>
      <c r="K74" s="32">
        <v>3</v>
      </c>
      <c r="L74" s="32">
        <v>4</v>
      </c>
      <c r="M74" s="32">
        <v>3</v>
      </c>
      <c r="N74" s="32">
        <v>1</v>
      </c>
      <c r="O74" s="32">
        <v>15</v>
      </c>
    </row>
    <row r="75" spans="1:15" x14ac:dyDescent="0.25">
      <c r="A75" s="12" t="s">
        <v>372</v>
      </c>
      <c r="B75" s="13">
        <v>54</v>
      </c>
      <c r="C75" s="13">
        <v>36</v>
      </c>
      <c r="D75" s="34">
        <v>0.5</v>
      </c>
      <c r="E75" s="13">
        <v>0</v>
      </c>
      <c r="F75" s="13">
        <v>0</v>
      </c>
      <c r="G75" s="13">
        <v>7</v>
      </c>
      <c r="H75" s="13">
        <v>18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8</v>
      </c>
    </row>
    <row r="76" spans="1:15" x14ac:dyDescent="0.25">
      <c r="A76" s="12" t="s">
        <v>373</v>
      </c>
      <c r="B76" s="13">
        <v>1</v>
      </c>
      <c r="C76" s="13">
        <v>0</v>
      </c>
      <c r="D76" s="34">
        <v>0</v>
      </c>
      <c r="E76" s="13">
        <v>0</v>
      </c>
      <c r="F76" s="13">
        <v>0</v>
      </c>
      <c r="G76" s="13">
        <v>1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18</v>
      </c>
      <c r="C77" s="13">
        <v>13</v>
      </c>
      <c r="D77" s="34">
        <v>0.38461538461538503</v>
      </c>
      <c r="E77" s="13">
        <v>1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3</v>
      </c>
      <c r="L77" s="13">
        <v>4</v>
      </c>
      <c r="M77" s="13">
        <v>0</v>
      </c>
      <c r="N77" s="13">
        <v>1</v>
      </c>
      <c r="O77" s="25">
        <v>2</v>
      </c>
    </row>
    <row r="78" spans="1:15" x14ac:dyDescent="0.25">
      <c r="A78" s="12" t="s">
        <v>375</v>
      </c>
      <c r="B78" s="13">
        <v>1</v>
      </c>
      <c r="C78" s="13">
        <v>1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19</v>
      </c>
      <c r="C79" s="13">
        <v>11</v>
      </c>
      <c r="D79" s="34">
        <v>0.72727272727272696</v>
      </c>
      <c r="E79" s="13">
        <v>0</v>
      </c>
      <c r="F79" s="13">
        <v>0</v>
      </c>
      <c r="G79" s="13">
        <v>5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2</v>
      </c>
      <c r="N79" s="13">
        <v>0</v>
      </c>
      <c r="O79" s="25">
        <v>3</v>
      </c>
    </row>
    <row r="80" spans="1:15" x14ac:dyDescent="0.25">
      <c r="A80" s="12" t="s">
        <v>377</v>
      </c>
      <c r="B80" s="13">
        <v>1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1</v>
      </c>
      <c r="C81" s="13">
        <v>0</v>
      </c>
      <c r="D81" s="34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2</v>
      </c>
    </row>
    <row r="82" spans="1:15" x14ac:dyDescent="0.25">
      <c r="A82" s="51" t="s">
        <v>379</v>
      </c>
      <c r="B82" s="32">
        <v>130</v>
      </c>
      <c r="C82" s="32">
        <v>155</v>
      </c>
      <c r="D82" s="33">
        <v>-0.16129032258064499</v>
      </c>
      <c r="E82" s="32">
        <v>1</v>
      </c>
      <c r="F82" s="32">
        <v>0</v>
      </c>
      <c r="G82" s="32">
        <v>15</v>
      </c>
      <c r="H82" s="32">
        <v>9</v>
      </c>
      <c r="I82" s="32">
        <v>0</v>
      </c>
      <c r="J82" s="32">
        <v>0</v>
      </c>
      <c r="K82" s="32">
        <v>0</v>
      </c>
      <c r="L82" s="32">
        <v>0</v>
      </c>
      <c r="M82" s="32">
        <v>5</v>
      </c>
      <c r="N82" s="32">
        <v>0</v>
      </c>
      <c r="O82" s="32">
        <v>12</v>
      </c>
    </row>
    <row r="83" spans="1:15" x14ac:dyDescent="0.25">
      <c r="A83" s="12" t="s">
        <v>380</v>
      </c>
      <c r="B83" s="13">
        <v>34</v>
      </c>
      <c r="C83" s="13">
        <v>55</v>
      </c>
      <c r="D83" s="34">
        <v>-0.381818181818182</v>
      </c>
      <c r="E83" s="13">
        <v>0</v>
      </c>
      <c r="F83" s="13">
        <v>0</v>
      </c>
      <c r="G83" s="13">
        <v>9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2</v>
      </c>
      <c r="N83" s="13">
        <v>0</v>
      </c>
      <c r="O83" s="25">
        <v>2</v>
      </c>
    </row>
    <row r="84" spans="1:15" x14ac:dyDescent="0.25">
      <c r="A84" s="12" t="s">
        <v>381</v>
      </c>
      <c r="B84" s="13">
        <v>96</v>
      </c>
      <c r="C84" s="13">
        <v>100</v>
      </c>
      <c r="D84" s="34">
        <v>-0.04</v>
      </c>
      <c r="E84" s="13">
        <v>1</v>
      </c>
      <c r="F84" s="13">
        <v>0</v>
      </c>
      <c r="G84" s="13">
        <v>6</v>
      </c>
      <c r="H84" s="13">
        <v>7</v>
      </c>
      <c r="I84" s="13">
        <v>0</v>
      </c>
      <c r="J84" s="13">
        <v>0</v>
      </c>
      <c r="K84" s="13">
        <v>0</v>
      </c>
      <c r="L84" s="13">
        <v>0</v>
      </c>
      <c r="M84" s="13">
        <v>3</v>
      </c>
      <c r="N84" s="13">
        <v>0</v>
      </c>
      <c r="O84" s="25">
        <v>10</v>
      </c>
    </row>
    <row r="85" spans="1:15" x14ac:dyDescent="0.25">
      <c r="A85" s="51" t="s">
        <v>382</v>
      </c>
      <c r="B85" s="32">
        <v>426</v>
      </c>
      <c r="C85" s="32">
        <v>366</v>
      </c>
      <c r="D85" s="33">
        <v>0.16393442622950799</v>
      </c>
      <c r="E85" s="32">
        <v>8</v>
      </c>
      <c r="F85" s="32">
        <v>2</v>
      </c>
      <c r="G85" s="32">
        <v>182</v>
      </c>
      <c r="H85" s="32">
        <v>115</v>
      </c>
      <c r="I85" s="32">
        <v>0</v>
      </c>
      <c r="J85" s="32">
        <v>0</v>
      </c>
      <c r="K85" s="32">
        <v>0</v>
      </c>
      <c r="L85" s="32">
        <v>0</v>
      </c>
      <c r="M85" s="32">
        <v>36</v>
      </c>
      <c r="N85" s="32">
        <v>0</v>
      </c>
      <c r="O85" s="32">
        <v>112</v>
      </c>
    </row>
    <row r="86" spans="1:15" x14ac:dyDescent="0.25">
      <c r="A86" s="12" t="s">
        <v>383</v>
      </c>
      <c r="B86" s="13">
        <v>0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4">
        <v>-1</v>
      </c>
      <c r="E88" s="13">
        <v>0</v>
      </c>
      <c r="F88" s="13">
        <v>0</v>
      </c>
      <c r="G88" s="13">
        <v>1</v>
      </c>
      <c r="H88" s="13">
        <v>1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82</v>
      </c>
      <c r="C89" s="13">
        <v>112</v>
      </c>
      <c r="D89" s="34">
        <v>-0.26785714285714302</v>
      </c>
      <c r="E89" s="13">
        <v>5</v>
      </c>
      <c r="F89" s="13">
        <v>0</v>
      </c>
      <c r="G89" s="13">
        <v>9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1</v>
      </c>
      <c r="C90" s="13">
        <v>0</v>
      </c>
      <c r="D90" s="3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1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16</v>
      </c>
      <c r="C91" s="13">
        <v>13</v>
      </c>
      <c r="D91" s="34">
        <v>0.230769230769231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3</v>
      </c>
      <c r="N91" s="13">
        <v>0</v>
      </c>
      <c r="O91" s="25">
        <v>1</v>
      </c>
    </row>
    <row r="92" spans="1:15" x14ac:dyDescent="0.25">
      <c r="A92" s="12" t="s">
        <v>389</v>
      </c>
      <c r="B92" s="13">
        <v>112</v>
      </c>
      <c r="C92" s="13">
        <v>66</v>
      </c>
      <c r="D92" s="34">
        <v>0.69696969696969702</v>
      </c>
      <c r="E92" s="13">
        <v>0</v>
      </c>
      <c r="F92" s="13">
        <v>0</v>
      </c>
      <c r="G92" s="13">
        <v>39</v>
      </c>
      <c r="H92" s="13">
        <v>47</v>
      </c>
      <c r="I92" s="13">
        <v>0</v>
      </c>
      <c r="J92" s="13">
        <v>0</v>
      </c>
      <c r="K92" s="13">
        <v>0</v>
      </c>
      <c r="L92" s="13">
        <v>0</v>
      </c>
      <c r="M92" s="13">
        <v>32</v>
      </c>
      <c r="N92" s="13">
        <v>0</v>
      </c>
      <c r="O92" s="25">
        <v>53</v>
      </c>
    </row>
    <row r="93" spans="1:15" x14ac:dyDescent="0.25">
      <c r="A93" s="12" t="s">
        <v>390</v>
      </c>
      <c r="B93" s="13">
        <v>15</v>
      </c>
      <c r="C93" s="13">
        <v>11</v>
      </c>
      <c r="D93" s="34">
        <v>0.36363636363636398</v>
      </c>
      <c r="E93" s="13">
        <v>1</v>
      </c>
      <c r="F93" s="13">
        <v>0</v>
      </c>
      <c r="G93" s="13">
        <v>5</v>
      </c>
      <c r="H93" s="13">
        <v>5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2</v>
      </c>
    </row>
    <row r="94" spans="1:15" x14ac:dyDescent="0.25">
      <c r="A94" s="12" t="s">
        <v>391</v>
      </c>
      <c r="B94" s="13">
        <v>195</v>
      </c>
      <c r="C94" s="13">
        <v>159</v>
      </c>
      <c r="D94" s="34">
        <v>0.22641509433962301</v>
      </c>
      <c r="E94" s="13">
        <v>2</v>
      </c>
      <c r="F94" s="13">
        <v>2</v>
      </c>
      <c r="G94" s="13">
        <v>127</v>
      </c>
      <c r="H94" s="13">
        <v>61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56</v>
      </c>
    </row>
    <row r="95" spans="1:15" x14ac:dyDescent="0.25">
      <c r="A95" s="12" t="s">
        <v>392</v>
      </c>
      <c r="B95" s="13">
        <v>3</v>
      </c>
      <c r="C95" s="13">
        <v>1</v>
      </c>
      <c r="D95" s="34">
        <v>2</v>
      </c>
      <c r="E95" s="13">
        <v>0</v>
      </c>
      <c r="F95" s="13">
        <v>0</v>
      </c>
      <c r="G95" s="13">
        <v>1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2</v>
      </c>
      <c r="C96" s="13">
        <v>3</v>
      </c>
      <c r="D96" s="34">
        <v>-0.33333333333333298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5863</v>
      </c>
      <c r="C97" s="32">
        <v>5637</v>
      </c>
      <c r="D97" s="33">
        <v>4.0092247649458901E-2</v>
      </c>
      <c r="E97" s="32">
        <v>103</v>
      </c>
      <c r="F97" s="32">
        <v>88</v>
      </c>
      <c r="G97" s="32">
        <v>1575</v>
      </c>
      <c r="H97" s="32">
        <v>1484</v>
      </c>
      <c r="I97" s="32">
        <v>1</v>
      </c>
      <c r="J97" s="32">
        <v>5</v>
      </c>
      <c r="K97" s="32">
        <v>2</v>
      </c>
      <c r="L97" s="32">
        <v>2</v>
      </c>
      <c r="M97" s="32">
        <v>69</v>
      </c>
      <c r="N97" s="32">
        <v>112</v>
      </c>
      <c r="O97" s="32">
        <v>1091</v>
      </c>
    </row>
    <row r="98" spans="1:15" x14ac:dyDescent="0.25">
      <c r="A98" s="12" t="s">
        <v>395</v>
      </c>
      <c r="B98" s="13">
        <v>1214</v>
      </c>
      <c r="C98" s="13">
        <v>1348</v>
      </c>
      <c r="D98" s="34">
        <v>-9.9406528189910998E-2</v>
      </c>
      <c r="E98" s="13">
        <v>42</v>
      </c>
      <c r="F98" s="13">
        <v>27</v>
      </c>
      <c r="G98" s="13">
        <v>298</v>
      </c>
      <c r="H98" s="13">
        <v>270</v>
      </c>
      <c r="I98" s="13">
        <v>0</v>
      </c>
      <c r="J98" s="13">
        <v>0</v>
      </c>
      <c r="K98" s="13">
        <v>1</v>
      </c>
      <c r="L98" s="13">
        <v>1</v>
      </c>
      <c r="M98" s="13">
        <v>2</v>
      </c>
      <c r="N98" s="13">
        <v>3</v>
      </c>
      <c r="O98" s="25">
        <v>239</v>
      </c>
    </row>
    <row r="99" spans="1:15" x14ac:dyDescent="0.25">
      <c r="A99" s="12" t="s">
        <v>396</v>
      </c>
      <c r="B99" s="13">
        <v>663</v>
      </c>
      <c r="C99" s="13">
        <v>738</v>
      </c>
      <c r="D99" s="34">
        <v>-0.101626016260163</v>
      </c>
      <c r="E99" s="13">
        <v>20</v>
      </c>
      <c r="F99" s="13">
        <v>15</v>
      </c>
      <c r="G99" s="13">
        <v>437</v>
      </c>
      <c r="H99" s="13">
        <v>268</v>
      </c>
      <c r="I99" s="13">
        <v>0</v>
      </c>
      <c r="J99" s="13">
        <v>0</v>
      </c>
      <c r="K99" s="13">
        <v>1</v>
      </c>
      <c r="L99" s="13">
        <v>0</v>
      </c>
      <c r="M99" s="13">
        <v>1</v>
      </c>
      <c r="N99" s="13">
        <v>34</v>
      </c>
      <c r="O99" s="25">
        <v>217</v>
      </c>
    </row>
    <row r="100" spans="1:15" x14ac:dyDescent="0.25">
      <c r="A100" s="12" t="s">
        <v>397</v>
      </c>
      <c r="B100" s="13">
        <v>79</v>
      </c>
      <c r="C100" s="13">
        <v>58</v>
      </c>
      <c r="D100" s="34">
        <v>0.36206896551724099</v>
      </c>
      <c r="E100" s="13">
        <v>0</v>
      </c>
      <c r="F100" s="13">
        <v>2</v>
      </c>
      <c r="G100" s="13">
        <v>51</v>
      </c>
      <c r="H100" s="13">
        <v>134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10</v>
      </c>
      <c r="O100" s="25">
        <v>72</v>
      </c>
    </row>
    <row r="101" spans="1:15" x14ac:dyDescent="0.25">
      <c r="A101" s="12" t="s">
        <v>398</v>
      </c>
      <c r="B101" s="13">
        <v>388</v>
      </c>
      <c r="C101" s="13">
        <v>289</v>
      </c>
      <c r="D101" s="34">
        <v>0.34256055363321802</v>
      </c>
      <c r="E101" s="13">
        <v>6</v>
      </c>
      <c r="F101" s="13">
        <v>4</v>
      </c>
      <c r="G101" s="13">
        <v>124</v>
      </c>
      <c r="H101" s="13">
        <v>138</v>
      </c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60</v>
      </c>
      <c r="O101" s="25">
        <v>123</v>
      </c>
    </row>
    <row r="102" spans="1:15" x14ac:dyDescent="0.25">
      <c r="A102" s="12" t="s">
        <v>399</v>
      </c>
      <c r="B102" s="13">
        <v>14</v>
      </c>
      <c r="C102" s="13">
        <v>12</v>
      </c>
      <c r="D102" s="34">
        <v>0.16666666666666699</v>
      </c>
      <c r="E102" s="13">
        <v>0</v>
      </c>
      <c r="F102" s="13">
        <v>0</v>
      </c>
      <c r="G102" s="13">
        <v>2</v>
      </c>
      <c r="H102" s="13">
        <v>1</v>
      </c>
      <c r="I102" s="13">
        <v>0</v>
      </c>
      <c r="J102" s="13">
        <v>5</v>
      </c>
      <c r="K102" s="13">
        <v>0</v>
      </c>
      <c r="L102" s="13">
        <v>0</v>
      </c>
      <c r="M102" s="13">
        <v>0</v>
      </c>
      <c r="N102" s="13">
        <v>0</v>
      </c>
      <c r="O102" s="25">
        <v>2</v>
      </c>
    </row>
    <row r="103" spans="1:15" x14ac:dyDescent="0.25">
      <c r="A103" s="12" t="s">
        <v>400</v>
      </c>
      <c r="B103" s="13">
        <v>57</v>
      </c>
      <c r="C103" s="13">
        <v>58</v>
      </c>
      <c r="D103" s="34">
        <v>-1.72413793103448E-2</v>
      </c>
      <c r="E103" s="13">
        <v>1</v>
      </c>
      <c r="F103" s="13">
        <v>3</v>
      </c>
      <c r="G103" s="13">
        <v>20</v>
      </c>
      <c r="H103" s="13">
        <v>17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20</v>
      </c>
    </row>
    <row r="104" spans="1:15" x14ac:dyDescent="0.25">
      <c r="A104" s="12" t="s">
        <v>401</v>
      </c>
      <c r="B104" s="13">
        <v>95</v>
      </c>
      <c r="C104" s="13">
        <v>85</v>
      </c>
      <c r="D104" s="34">
        <v>0.11764705882352899</v>
      </c>
      <c r="E104" s="13">
        <v>0</v>
      </c>
      <c r="F104" s="13">
        <v>0</v>
      </c>
      <c r="G104" s="13">
        <v>2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4</v>
      </c>
    </row>
    <row r="105" spans="1:15" x14ac:dyDescent="0.25">
      <c r="A105" s="12" t="s">
        <v>402</v>
      </c>
      <c r="B105" s="13">
        <v>1633</v>
      </c>
      <c r="C105" s="13">
        <v>1460</v>
      </c>
      <c r="D105" s="34">
        <v>0.11849315068493201</v>
      </c>
      <c r="E105" s="13">
        <v>9</v>
      </c>
      <c r="F105" s="13">
        <v>12</v>
      </c>
      <c r="G105" s="13">
        <v>301</v>
      </c>
      <c r="H105" s="13">
        <v>291</v>
      </c>
      <c r="I105" s="13">
        <v>0</v>
      </c>
      <c r="J105" s="13">
        <v>0</v>
      </c>
      <c r="K105" s="13">
        <v>0</v>
      </c>
      <c r="L105" s="13">
        <v>0</v>
      </c>
      <c r="M105" s="13">
        <v>58</v>
      </c>
      <c r="N105" s="13">
        <v>3</v>
      </c>
      <c r="O105" s="25">
        <v>146</v>
      </c>
    </row>
    <row r="106" spans="1:15" x14ac:dyDescent="0.25">
      <c r="A106" s="12" t="s">
        <v>403</v>
      </c>
      <c r="B106" s="13">
        <v>459</v>
      </c>
      <c r="C106" s="13">
        <v>446</v>
      </c>
      <c r="D106" s="34">
        <v>2.9147982062780301E-2</v>
      </c>
      <c r="E106" s="13">
        <v>3</v>
      </c>
      <c r="F106" s="13">
        <v>2</v>
      </c>
      <c r="G106" s="13">
        <v>114</v>
      </c>
      <c r="H106" s="13">
        <v>92</v>
      </c>
      <c r="I106" s="13">
        <v>0</v>
      </c>
      <c r="J106" s="13">
        <v>0</v>
      </c>
      <c r="K106" s="13">
        <v>0</v>
      </c>
      <c r="L106" s="13">
        <v>0</v>
      </c>
      <c r="M106" s="13">
        <v>3</v>
      </c>
      <c r="N106" s="13">
        <v>0</v>
      </c>
      <c r="O106" s="25">
        <v>52</v>
      </c>
    </row>
    <row r="107" spans="1:15" x14ac:dyDescent="0.25">
      <c r="A107" s="12" t="s">
        <v>404</v>
      </c>
      <c r="B107" s="13">
        <v>7</v>
      </c>
      <c r="C107" s="13">
        <v>6</v>
      </c>
      <c r="D107" s="34">
        <v>0.16666666666666699</v>
      </c>
      <c r="E107" s="13">
        <v>0</v>
      </c>
      <c r="F107" s="13">
        <v>0</v>
      </c>
      <c r="G107" s="13">
        <v>2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3</v>
      </c>
    </row>
    <row r="108" spans="1:15" x14ac:dyDescent="0.25">
      <c r="A108" s="12" t="s">
        <v>405</v>
      </c>
      <c r="B108" s="13">
        <v>14</v>
      </c>
      <c r="C108" s="13">
        <v>7</v>
      </c>
      <c r="D108" s="34">
        <v>1</v>
      </c>
      <c r="E108" s="13">
        <v>1</v>
      </c>
      <c r="F108" s="13">
        <v>1</v>
      </c>
      <c r="G108" s="13">
        <v>11</v>
      </c>
      <c r="H108" s="13">
        <v>5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3</v>
      </c>
    </row>
    <row r="109" spans="1:15" x14ac:dyDescent="0.25">
      <c r="A109" s="12" t="s">
        <v>406</v>
      </c>
      <c r="B109" s="13">
        <v>8</v>
      </c>
      <c r="C109" s="13">
        <v>7</v>
      </c>
      <c r="D109" s="34">
        <v>0.14285714285714299</v>
      </c>
      <c r="E109" s="13">
        <v>0</v>
      </c>
      <c r="F109" s="13">
        <v>0</v>
      </c>
      <c r="G109" s="13">
        <v>10</v>
      </c>
      <c r="H109" s="13">
        <v>6</v>
      </c>
      <c r="I109" s="13">
        <v>0</v>
      </c>
      <c r="J109" s="13">
        <v>0</v>
      </c>
      <c r="K109" s="13">
        <v>0</v>
      </c>
      <c r="L109" s="13">
        <v>0</v>
      </c>
      <c r="M109" s="13">
        <v>3</v>
      </c>
      <c r="N109" s="13">
        <v>0</v>
      </c>
      <c r="O109" s="25">
        <v>10</v>
      </c>
    </row>
    <row r="110" spans="1:15" x14ac:dyDescent="0.25">
      <c r="A110" s="12" t="s">
        <v>407</v>
      </c>
      <c r="B110" s="13">
        <v>1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1095</v>
      </c>
      <c r="C111" s="13">
        <v>1035</v>
      </c>
      <c r="D111" s="34">
        <v>5.7971014492753603E-2</v>
      </c>
      <c r="E111" s="13">
        <v>16</v>
      </c>
      <c r="F111" s="13">
        <v>14</v>
      </c>
      <c r="G111" s="13">
        <v>137</v>
      </c>
      <c r="H111" s="13">
        <v>147</v>
      </c>
      <c r="I111" s="13">
        <v>0</v>
      </c>
      <c r="J111" s="13">
        <v>0</v>
      </c>
      <c r="K111" s="13">
        <v>0</v>
      </c>
      <c r="L111" s="13">
        <v>1</v>
      </c>
      <c r="M111" s="13">
        <v>0</v>
      </c>
      <c r="N111" s="13">
        <v>2</v>
      </c>
      <c r="O111" s="25">
        <v>125</v>
      </c>
    </row>
    <row r="112" spans="1:15" x14ac:dyDescent="0.25">
      <c r="A112" s="12" t="s">
        <v>409</v>
      </c>
      <c r="B112" s="13">
        <v>1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0</v>
      </c>
      <c r="F113" s="13">
        <v>0</v>
      </c>
      <c r="G113" s="13">
        <v>0</v>
      </c>
      <c r="H113" s="13">
        <v>3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15</v>
      </c>
      <c r="C114" s="13">
        <v>21</v>
      </c>
      <c r="D114" s="34">
        <v>-0.28571428571428598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47</v>
      </c>
      <c r="C115" s="13">
        <v>4</v>
      </c>
      <c r="D115" s="34">
        <v>10.75</v>
      </c>
      <c r="E115" s="13">
        <v>4</v>
      </c>
      <c r="F115" s="13">
        <v>4</v>
      </c>
      <c r="G115" s="13">
        <v>15</v>
      </c>
      <c r="H115" s="13">
        <v>30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3</v>
      </c>
    </row>
    <row r="116" spans="1:15" x14ac:dyDescent="0.25">
      <c r="A116" s="12" t="s">
        <v>413</v>
      </c>
      <c r="B116" s="13">
        <v>24</v>
      </c>
      <c r="C116" s="13">
        <v>13</v>
      </c>
      <c r="D116" s="34">
        <v>0.84615384615384603</v>
      </c>
      <c r="E116" s="13">
        <v>0</v>
      </c>
      <c r="F116" s="13">
        <v>0</v>
      </c>
      <c r="G116" s="13">
        <v>31</v>
      </c>
      <c r="H116" s="13">
        <v>1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1</v>
      </c>
      <c r="C117" s="13">
        <v>1</v>
      </c>
      <c r="D117" s="34">
        <v>0</v>
      </c>
      <c r="E117" s="13">
        <v>0</v>
      </c>
      <c r="F117" s="13">
        <v>0</v>
      </c>
      <c r="G117" s="13">
        <v>0</v>
      </c>
      <c r="H117" s="13">
        <v>1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2</v>
      </c>
      <c r="D118" s="34">
        <v>-1</v>
      </c>
      <c r="E118" s="13">
        <v>0</v>
      </c>
      <c r="F118" s="13">
        <v>4</v>
      </c>
      <c r="G118" s="13">
        <v>0</v>
      </c>
      <c r="H118" s="13">
        <v>10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25">
        <v>4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20</v>
      </c>
      <c r="C120" s="13">
        <v>10</v>
      </c>
      <c r="D120" s="34">
        <v>1</v>
      </c>
      <c r="E120" s="13">
        <v>0</v>
      </c>
      <c r="F120" s="13">
        <v>0</v>
      </c>
      <c r="G120" s="13">
        <v>6</v>
      </c>
      <c r="H120" s="13">
        <v>3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1</v>
      </c>
    </row>
    <row r="121" spans="1:15" x14ac:dyDescent="0.25">
      <c r="A121" s="12" t="s">
        <v>418</v>
      </c>
      <c r="B121" s="13">
        <v>10</v>
      </c>
      <c r="C121" s="13">
        <v>21</v>
      </c>
      <c r="D121" s="34">
        <v>-0.52380952380952395</v>
      </c>
      <c r="E121" s="13">
        <v>1</v>
      </c>
      <c r="F121" s="13">
        <v>0</v>
      </c>
      <c r="G121" s="13">
        <v>9</v>
      </c>
      <c r="H121" s="13">
        <v>46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64</v>
      </c>
    </row>
    <row r="122" spans="1:15" x14ac:dyDescent="0.25">
      <c r="A122" s="12" t="s">
        <v>419</v>
      </c>
      <c r="B122" s="13">
        <v>3</v>
      </c>
      <c r="C122" s="13">
        <v>3</v>
      </c>
      <c r="D122" s="34">
        <v>0</v>
      </c>
      <c r="E122" s="13">
        <v>0</v>
      </c>
      <c r="F122" s="13">
        <v>0</v>
      </c>
      <c r="G122" s="13">
        <v>0</v>
      </c>
      <c r="H122" s="13">
        <v>8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5</v>
      </c>
      <c r="C123" s="13">
        <v>0</v>
      </c>
      <c r="D123" s="3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1</v>
      </c>
      <c r="D125" s="34">
        <v>-1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9</v>
      </c>
      <c r="C126" s="13">
        <v>9</v>
      </c>
      <c r="D126" s="34">
        <v>0</v>
      </c>
      <c r="E126" s="13">
        <v>0</v>
      </c>
      <c r="F126" s="13">
        <v>0</v>
      </c>
      <c r="G126" s="13">
        <v>2</v>
      </c>
      <c r="H126" s="13">
        <v>4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1</v>
      </c>
    </row>
    <row r="127" spans="1:15" x14ac:dyDescent="0.25">
      <c r="A127" s="12" t="s">
        <v>424</v>
      </c>
      <c r="B127" s="13">
        <v>0</v>
      </c>
      <c r="C127" s="13">
        <v>0</v>
      </c>
      <c r="D127" s="3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1</v>
      </c>
      <c r="C128" s="13">
        <v>2</v>
      </c>
      <c r="D128" s="34">
        <v>-0.5</v>
      </c>
      <c r="E128" s="13">
        <v>0</v>
      </c>
      <c r="F128" s="13">
        <v>0</v>
      </c>
      <c r="G128" s="13">
        <v>2</v>
      </c>
      <c r="H128" s="13">
        <v>3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2</v>
      </c>
    </row>
    <row r="129" spans="1:15" x14ac:dyDescent="0.25">
      <c r="A129" s="12" t="s">
        <v>426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1</v>
      </c>
      <c r="D130" s="34">
        <v>-1</v>
      </c>
      <c r="E130" s="13">
        <v>0</v>
      </c>
      <c r="F130" s="13">
        <v>0</v>
      </c>
      <c r="G130" s="13">
        <v>0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1" t="s">
        <v>428</v>
      </c>
      <c r="B131" s="32">
        <v>11</v>
      </c>
      <c r="C131" s="32">
        <v>11</v>
      </c>
      <c r="D131" s="33">
        <v>0</v>
      </c>
      <c r="E131" s="32">
        <v>0</v>
      </c>
      <c r="F131" s="32">
        <v>0</v>
      </c>
      <c r="G131" s="32">
        <v>10</v>
      </c>
      <c r="H131" s="32">
        <v>8</v>
      </c>
      <c r="I131" s="32">
        <v>0</v>
      </c>
      <c r="J131" s="32">
        <v>0</v>
      </c>
      <c r="K131" s="32">
        <v>0</v>
      </c>
      <c r="L131" s="32">
        <v>0</v>
      </c>
      <c r="M131" s="32">
        <v>22</v>
      </c>
      <c r="N131" s="32">
        <v>0</v>
      </c>
      <c r="O131" s="32">
        <v>10</v>
      </c>
    </row>
    <row r="132" spans="1:15" x14ac:dyDescent="0.25">
      <c r="A132" s="12" t="s">
        <v>429</v>
      </c>
      <c r="B132" s="13">
        <v>2</v>
      </c>
      <c r="C132" s="13">
        <v>5</v>
      </c>
      <c r="D132" s="34">
        <v>-0.6</v>
      </c>
      <c r="E132" s="13">
        <v>0</v>
      </c>
      <c r="F132" s="13">
        <v>0</v>
      </c>
      <c r="G132" s="13">
        <v>5</v>
      </c>
      <c r="H132" s="13">
        <v>4</v>
      </c>
      <c r="I132" s="13">
        <v>0</v>
      </c>
      <c r="J132" s="13">
        <v>0</v>
      </c>
      <c r="K132" s="13">
        <v>0</v>
      </c>
      <c r="L132" s="13">
        <v>0</v>
      </c>
      <c r="M132" s="13">
        <v>8</v>
      </c>
      <c r="N132" s="13">
        <v>0</v>
      </c>
      <c r="O132" s="25">
        <v>9</v>
      </c>
    </row>
    <row r="133" spans="1:15" x14ac:dyDescent="0.25">
      <c r="A133" s="12" t="s">
        <v>430</v>
      </c>
      <c r="B133" s="13">
        <v>1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4</v>
      </c>
      <c r="C134" s="13">
        <v>5</v>
      </c>
      <c r="D134" s="34">
        <v>-0.2</v>
      </c>
      <c r="E134" s="13">
        <v>0</v>
      </c>
      <c r="F134" s="13">
        <v>0</v>
      </c>
      <c r="G134" s="13">
        <v>4</v>
      </c>
      <c r="H134" s="13">
        <v>3</v>
      </c>
      <c r="I134" s="13">
        <v>0</v>
      </c>
      <c r="J134" s="13">
        <v>0</v>
      </c>
      <c r="K134" s="13">
        <v>0</v>
      </c>
      <c r="L134" s="13">
        <v>0</v>
      </c>
      <c r="M134" s="13">
        <v>9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4</v>
      </c>
      <c r="C135" s="13">
        <v>1</v>
      </c>
      <c r="D135" s="34">
        <v>3</v>
      </c>
      <c r="E135" s="13">
        <v>0</v>
      </c>
      <c r="F135" s="13">
        <v>0</v>
      </c>
      <c r="G135" s="13">
        <v>1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4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1</v>
      </c>
      <c r="N136" s="13">
        <v>0</v>
      </c>
      <c r="O136" s="25">
        <v>1</v>
      </c>
    </row>
    <row r="137" spans="1:15" x14ac:dyDescent="0.25">
      <c r="A137" s="51" t="s">
        <v>434</v>
      </c>
      <c r="B137" s="32">
        <v>70</v>
      </c>
      <c r="C137" s="32">
        <v>74</v>
      </c>
      <c r="D137" s="33">
        <v>-5.4054054054054099E-2</v>
      </c>
      <c r="E137" s="32">
        <v>0</v>
      </c>
      <c r="F137" s="32">
        <v>0</v>
      </c>
      <c r="G137" s="32">
        <v>22</v>
      </c>
      <c r="H137" s="32">
        <v>17</v>
      </c>
      <c r="I137" s="32">
        <v>0</v>
      </c>
      <c r="J137" s="32">
        <v>0</v>
      </c>
      <c r="K137" s="32">
        <v>0</v>
      </c>
      <c r="L137" s="32">
        <v>0</v>
      </c>
      <c r="M137" s="32">
        <v>4</v>
      </c>
      <c r="N137" s="32">
        <v>0</v>
      </c>
      <c r="O137" s="32">
        <v>12</v>
      </c>
    </row>
    <row r="138" spans="1:15" x14ac:dyDescent="0.25">
      <c r="A138" s="12" t="s">
        <v>435</v>
      </c>
      <c r="B138" s="13">
        <v>11</v>
      </c>
      <c r="C138" s="13">
        <v>1</v>
      </c>
      <c r="D138" s="34">
        <v>10</v>
      </c>
      <c r="E138" s="13">
        <v>0</v>
      </c>
      <c r="F138" s="13">
        <v>0</v>
      </c>
      <c r="G138" s="13">
        <v>5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1</v>
      </c>
      <c r="C140" s="13">
        <v>6</v>
      </c>
      <c r="D140" s="34">
        <v>-0.83333333333333304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1</v>
      </c>
      <c r="C141" s="13">
        <v>2</v>
      </c>
      <c r="D141" s="34">
        <v>-0.5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46</v>
      </c>
      <c r="C142" s="13">
        <v>60</v>
      </c>
      <c r="D142" s="34">
        <v>-0.233333333333333</v>
      </c>
      <c r="E142" s="13">
        <v>0</v>
      </c>
      <c r="F142" s="13">
        <v>0</v>
      </c>
      <c r="G142" s="13">
        <v>17</v>
      </c>
      <c r="H142" s="13">
        <v>13</v>
      </c>
      <c r="I142" s="13">
        <v>0</v>
      </c>
      <c r="J142" s="13">
        <v>0</v>
      </c>
      <c r="K142" s="13">
        <v>0</v>
      </c>
      <c r="L142" s="13">
        <v>0</v>
      </c>
      <c r="M142" s="13">
        <v>3</v>
      </c>
      <c r="N142" s="13">
        <v>0</v>
      </c>
      <c r="O142" s="25">
        <v>5</v>
      </c>
    </row>
    <row r="143" spans="1:15" x14ac:dyDescent="0.25">
      <c r="A143" s="12" t="s">
        <v>440</v>
      </c>
      <c r="B143" s="13">
        <v>11</v>
      </c>
      <c r="C143" s="13">
        <v>5</v>
      </c>
      <c r="D143" s="34">
        <v>1.2</v>
      </c>
      <c r="E143" s="13">
        <v>0</v>
      </c>
      <c r="F143" s="13">
        <v>0</v>
      </c>
      <c r="G143" s="13">
        <v>0</v>
      </c>
      <c r="H143" s="13">
        <v>4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5">
        <v>7</v>
      </c>
    </row>
    <row r="144" spans="1:15" x14ac:dyDescent="0.25">
      <c r="A144" s="51" t="s">
        <v>441</v>
      </c>
      <c r="B144" s="32">
        <v>3</v>
      </c>
      <c r="C144" s="32">
        <v>6</v>
      </c>
      <c r="D144" s="33">
        <v>-0.5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5</v>
      </c>
      <c r="K144" s="32">
        <v>0</v>
      </c>
      <c r="L144" s="32">
        <v>0</v>
      </c>
      <c r="M144" s="32">
        <v>0</v>
      </c>
      <c r="N144" s="32">
        <v>0</v>
      </c>
      <c r="O144" s="32">
        <v>1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3</v>
      </c>
      <c r="C146" s="13">
        <v>6</v>
      </c>
      <c r="D146" s="34">
        <v>-0.5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5</v>
      </c>
      <c r="K146" s="13">
        <v>0</v>
      </c>
      <c r="L146" s="13">
        <v>0</v>
      </c>
      <c r="M146" s="13">
        <v>0</v>
      </c>
      <c r="N146" s="13">
        <v>0</v>
      </c>
      <c r="O146" s="25">
        <v>1</v>
      </c>
    </row>
    <row r="147" spans="1:15" x14ac:dyDescent="0.25">
      <c r="A147" s="51" t="s">
        <v>444</v>
      </c>
      <c r="B147" s="32">
        <v>99</v>
      </c>
      <c r="C147" s="32">
        <v>52</v>
      </c>
      <c r="D147" s="33">
        <v>0.90384615384615397</v>
      </c>
      <c r="E147" s="32">
        <v>1</v>
      </c>
      <c r="F147" s="32">
        <v>0</v>
      </c>
      <c r="G147" s="32">
        <v>32</v>
      </c>
      <c r="H147" s="32">
        <v>45</v>
      </c>
      <c r="I147" s="32">
        <v>0</v>
      </c>
      <c r="J147" s="32">
        <v>0</v>
      </c>
      <c r="K147" s="32">
        <v>0</v>
      </c>
      <c r="L147" s="32">
        <v>0</v>
      </c>
      <c r="M147" s="32">
        <v>55</v>
      </c>
      <c r="N147" s="32">
        <v>0</v>
      </c>
      <c r="O147" s="32">
        <v>20</v>
      </c>
    </row>
    <row r="148" spans="1:15" x14ac:dyDescent="0.25">
      <c r="A148" s="12" t="s">
        <v>445</v>
      </c>
      <c r="B148" s="13">
        <v>14</v>
      </c>
      <c r="C148" s="13">
        <v>7</v>
      </c>
      <c r="D148" s="34">
        <v>1</v>
      </c>
      <c r="E148" s="13">
        <v>0</v>
      </c>
      <c r="F148" s="13">
        <v>0</v>
      </c>
      <c r="G148" s="13">
        <v>5</v>
      </c>
      <c r="H148" s="13">
        <v>6</v>
      </c>
      <c r="I148" s="13">
        <v>0</v>
      </c>
      <c r="J148" s="13">
        <v>0</v>
      </c>
      <c r="K148" s="13">
        <v>0</v>
      </c>
      <c r="L148" s="13">
        <v>0</v>
      </c>
      <c r="M148" s="13">
        <v>24</v>
      </c>
      <c r="N148" s="13">
        <v>0</v>
      </c>
      <c r="O148" s="25">
        <v>10</v>
      </c>
    </row>
    <row r="149" spans="1:15" x14ac:dyDescent="0.25">
      <c r="A149" s="12" t="s">
        <v>446</v>
      </c>
      <c r="B149" s="13">
        <v>3</v>
      </c>
      <c r="C149" s="13">
        <v>1</v>
      </c>
      <c r="D149" s="34">
        <v>2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3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27</v>
      </c>
      <c r="C151" s="13">
        <v>9</v>
      </c>
      <c r="D151" s="34">
        <v>2</v>
      </c>
      <c r="E151" s="13">
        <v>1</v>
      </c>
      <c r="F151" s="13">
        <v>0</v>
      </c>
      <c r="G151" s="13">
        <v>8</v>
      </c>
      <c r="H151" s="13">
        <v>23</v>
      </c>
      <c r="I151" s="13">
        <v>0</v>
      </c>
      <c r="J151" s="13">
        <v>0</v>
      </c>
      <c r="K151" s="13">
        <v>0</v>
      </c>
      <c r="L151" s="13">
        <v>0</v>
      </c>
      <c r="M151" s="13">
        <v>23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1</v>
      </c>
      <c r="C152" s="13">
        <v>2</v>
      </c>
      <c r="D152" s="34">
        <v>-0.5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4</v>
      </c>
      <c r="C153" s="13">
        <v>1</v>
      </c>
      <c r="D153" s="34">
        <v>3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1</v>
      </c>
    </row>
    <row r="154" spans="1:15" x14ac:dyDescent="0.25">
      <c r="A154" s="12" t="s">
        <v>451</v>
      </c>
      <c r="B154" s="13">
        <v>14</v>
      </c>
      <c r="C154" s="13">
        <v>13</v>
      </c>
      <c r="D154" s="34">
        <v>7.69230769230769E-2</v>
      </c>
      <c r="E154" s="13">
        <v>0</v>
      </c>
      <c r="F154" s="13">
        <v>0</v>
      </c>
      <c r="G154" s="13">
        <v>7</v>
      </c>
      <c r="H154" s="13">
        <v>10</v>
      </c>
      <c r="I154" s="13">
        <v>0</v>
      </c>
      <c r="J154" s="13">
        <v>0</v>
      </c>
      <c r="K154" s="13">
        <v>0</v>
      </c>
      <c r="L154" s="13">
        <v>0</v>
      </c>
      <c r="M154" s="13">
        <v>3</v>
      </c>
      <c r="N154" s="13">
        <v>0</v>
      </c>
      <c r="O154" s="25">
        <v>2</v>
      </c>
    </row>
    <row r="155" spans="1:15" x14ac:dyDescent="0.25">
      <c r="A155" s="12" t="s">
        <v>452</v>
      </c>
      <c r="B155" s="13">
        <v>36</v>
      </c>
      <c r="C155" s="13">
        <v>19</v>
      </c>
      <c r="D155" s="34">
        <v>0.89473684210526305</v>
      </c>
      <c r="E155" s="13">
        <v>0</v>
      </c>
      <c r="F155" s="13">
        <v>0</v>
      </c>
      <c r="G155" s="13">
        <v>11</v>
      </c>
      <c r="H155" s="13">
        <v>6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7</v>
      </c>
    </row>
    <row r="156" spans="1:15" x14ac:dyDescent="0.25">
      <c r="A156" s="51" t="s">
        <v>453</v>
      </c>
      <c r="B156" s="32">
        <v>53</v>
      </c>
      <c r="C156" s="32">
        <v>53</v>
      </c>
      <c r="D156" s="33">
        <v>0</v>
      </c>
      <c r="E156" s="32">
        <v>1</v>
      </c>
      <c r="F156" s="32">
        <v>2</v>
      </c>
      <c r="G156" s="32">
        <v>2</v>
      </c>
      <c r="H156" s="32">
        <v>1</v>
      </c>
      <c r="I156" s="32">
        <v>0</v>
      </c>
      <c r="J156" s="32">
        <v>1</v>
      </c>
      <c r="K156" s="32">
        <v>0</v>
      </c>
      <c r="L156" s="32">
        <v>0</v>
      </c>
      <c r="M156" s="32">
        <v>4</v>
      </c>
      <c r="N156" s="32">
        <v>0</v>
      </c>
      <c r="O156" s="32">
        <v>9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0</v>
      </c>
      <c r="C161" s="13">
        <v>6</v>
      </c>
      <c r="D161" s="34">
        <v>-1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0</v>
      </c>
      <c r="O161" s="25">
        <v>1</v>
      </c>
    </row>
    <row r="162" spans="1:15" x14ac:dyDescent="0.25">
      <c r="A162" s="12" t="s">
        <v>459</v>
      </c>
      <c r="B162" s="13">
        <v>31</v>
      </c>
      <c r="C162" s="13">
        <v>32</v>
      </c>
      <c r="D162" s="34">
        <v>-3.125E-2</v>
      </c>
      <c r="E162" s="13">
        <v>1</v>
      </c>
      <c r="F162" s="13">
        <v>2</v>
      </c>
      <c r="G162" s="13">
        <v>1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4</v>
      </c>
      <c r="N162" s="13">
        <v>0</v>
      </c>
      <c r="O162" s="25">
        <v>4</v>
      </c>
    </row>
    <row r="163" spans="1:15" x14ac:dyDescent="0.25">
      <c r="A163" s="12" t="s">
        <v>460</v>
      </c>
      <c r="B163" s="13">
        <v>3</v>
      </c>
      <c r="C163" s="13">
        <v>1</v>
      </c>
      <c r="D163" s="34">
        <v>2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1</v>
      </c>
    </row>
    <row r="164" spans="1:15" x14ac:dyDescent="0.25">
      <c r="A164" s="12" t="s">
        <v>461</v>
      </c>
      <c r="B164" s="13">
        <v>10</v>
      </c>
      <c r="C164" s="13">
        <v>4</v>
      </c>
      <c r="D164" s="34">
        <v>1.5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9</v>
      </c>
      <c r="C165" s="13">
        <v>10</v>
      </c>
      <c r="D165" s="34">
        <v>-0.1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3</v>
      </c>
    </row>
    <row r="166" spans="1:15" x14ac:dyDescent="0.25">
      <c r="A166" s="51" t="s">
        <v>463</v>
      </c>
      <c r="B166" s="32">
        <v>249</v>
      </c>
      <c r="C166" s="32">
        <v>235</v>
      </c>
      <c r="D166" s="33">
        <v>5.95744680851064E-2</v>
      </c>
      <c r="E166" s="32">
        <v>2</v>
      </c>
      <c r="F166" s="32">
        <v>0</v>
      </c>
      <c r="G166" s="32">
        <v>116</v>
      </c>
      <c r="H166" s="32">
        <v>93</v>
      </c>
      <c r="I166" s="32">
        <v>0</v>
      </c>
      <c r="J166" s="32">
        <v>7</v>
      </c>
      <c r="K166" s="32">
        <v>0</v>
      </c>
      <c r="L166" s="32">
        <v>0</v>
      </c>
      <c r="M166" s="32">
        <v>9</v>
      </c>
      <c r="N166" s="32">
        <v>24</v>
      </c>
      <c r="O166" s="32">
        <v>84</v>
      </c>
    </row>
    <row r="167" spans="1:15" x14ac:dyDescent="0.25">
      <c r="A167" s="12" t="s">
        <v>464</v>
      </c>
      <c r="B167" s="13">
        <v>31</v>
      </c>
      <c r="C167" s="13">
        <v>0</v>
      </c>
      <c r="D167" s="34">
        <v>0</v>
      </c>
      <c r="E167" s="13">
        <v>0</v>
      </c>
      <c r="F167" s="13">
        <v>0</v>
      </c>
      <c r="G167" s="13">
        <v>14</v>
      </c>
      <c r="H167" s="13">
        <v>3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0</v>
      </c>
      <c r="O167" s="25">
        <v>1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2</v>
      </c>
      <c r="C169" s="13">
        <v>2</v>
      </c>
      <c r="D169" s="3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5</v>
      </c>
      <c r="D171" s="34">
        <v>-1</v>
      </c>
      <c r="E171" s="13">
        <v>0</v>
      </c>
      <c r="F171" s="13">
        <v>0</v>
      </c>
      <c r="G171" s="13">
        <v>0</v>
      </c>
      <c r="H171" s="13">
        <v>1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1</v>
      </c>
    </row>
    <row r="172" spans="1:15" x14ac:dyDescent="0.25">
      <c r="A172" s="12" t="s">
        <v>469</v>
      </c>
      <c r="B172" s="13">
        <v>1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132</v>
      </c>
      <c r="C173" s="13">
        <v>136</v>
      </c>
      <c r="D173" s="34">
        <v>-2.9411764705882401E-2</v>
      </c>
      <c r="E173" s="13">
        <v>1</v>
      </c>
      <c r="F173" s="13">
        <v>0</v>
      </c>
      <c r="G173" s="13">
        <v>65</v>
      </c>
      <c r="H173" s="13">
        <v>55</v>
      </c>
      <c r="I173" s="13">
        <v>0</v>
      </c>
      <c r="J173" s="13">
        <v>6</v>
      </c>
      <c r="K173" s="13">
        <v>0</v>
      </c>
      <c r="L173" s="13">
        <v>0</v>
      </c>
      <c r="M173" s="13">
        <v>0</v>
      </c>
      <c r="N173" s="13">
        <v>20</v>
      </c>
      <c r="O173" s="25">
        <v>51</v>
      </c>
    </row>
    <row r="174" spans="1:15" x14ac:dyDescent="0.25">
      <c r="A174" s="12" t="s">
        <v>471</v>
      </c>
      <c r="B174" s="13">
        <v>81</v>
      </c>
      <c r="C174" s="13">
        <v>78</v>
      </c>
      <c r="D174" s="34">
        <v>3.8461538461538498E-2</v>
      </c>
      <c r="E174" s="13">
        <v>1</v>
      </c>
      <c r="F174" s="13">
        <v>0</v>
      </c>
      <c r="G174" s="13">
        <v>31</v>
      </c>
      <c r="H174" s="13">
        <v>30</v>
      </c>
      <c r="I174" s="13">
        <v>0</v>
      </c>
      <c r="J174" s="13">
        <v>0</v>
      </c>
      <c r="K174" s="13">
        <v>0</v>
      </c>
      <c r="L174" s="13">
        <v>0</v>
      </c>
      <c r="M174" s="13">
        <v>8</v>
      </c>
      <c r="N174" s="13">
        <v>1</v>
      </c>
      <c r="O174" s="25">
        <v>30</v>
      </c>
    </row>
    <row r="175" spans="1:15" x14ac:dyDescent="0.25">
      <c r="A175" s="12" t="s">
        <v>472</v>
      </c>
      <c r="B175" s="13">
        <v>2</v>
      </c>
      <c r="C175" s="13">
        <v>14</v>
      </c>
      <c r="D175" s="34">
        <v>-0.85714285714285698</v>
      </c>
      <c r="E175" s="13">
        <v>0</v>
      </c>
      <c r="F175" s="13">
        <v>0</v>
      </c>
      <c r="G175" s="13">
        <v>6</v>
      </c>
      <c r="H175" s="13">
        <v>4</v>
      </c>
      <c r="I175" s="13">
        <v>0</v>
      </c>
      <c r="J175" s="13">
        <v>1</v>
      </c>
      <c r="K175" s="13">
        <v>0</v>
      </c>
      <c r="L175" s="13">
        <v>0</v>
      </c>
      <c r="M175" s="13">
        <v>0</v>
      </c>
      <c r="N175" s="13">
        <v>3</v>
      </c>
      <c r="O175" s="25">
        <v>1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719</v>
      </c>
      <c r="C178" s="32">
        <v>630</v>
      </c>
      <c r="D178" s="33">
        <v>0.14126984126984099</v>
      </c>
      <c r="E178" s="32">
        <v>1883</v>
      </c>
      <c r="F178" s="32">
        <v>1813</v>
      </c>
      <c r="G178" s="32">
        <v>406</v>
      </c>
      <c r="H178" s="32">
        <v>407</v>
      </c>
      <c r="I178" s="32">
        <v>0</v>
      </c>
      <c r="J178" s="32">
        <v>0</v>
      </c>
      <c r="K178" s="32">
        <v>0</v>
      </c>
      <c r="L178" s="32">
        <v>1</v>
      </c>
      <c r="M178" s="32">
        <v>0</v>
      </c>
      <c r="N178" s="32">
        <v>0</v>
      </c>
      <c r="O178" s="32">
        <v>2102</v>
      </c>
    </row>
    <row r="179" spans="1:15" x14ac:dyDescent="0.25">
      <c r="A179" s="12" t="s">
        <v>476</v>
      </c>
      <c r="B179" s="13">
        <v>3</v>
      </c>
      <c r="C179" s="13">
        <v>9</v>
      </c>
      <c r="D179" s="34">
        <v>-0.66666666666666696</v>
      </c>
      <c r="E179" s="13">
        <v>4</v>
      </c>
      <c r="F179" s="13">
        <v>7</v>
      </c>
      <c r="G179" s="13">
        <v>3</v>
      </c>
      <c r="H179" s="13">
        <v>5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5</v>
      </c>
    </row>
    <row r="180" spans="1:15" x14ac:dyDescent="0.25">
      <c r="A180" s="12" t="s">
        <v>477</v>
      </c>
      <c r="B180" s="13">
        <v>464</v>
      </c>
      <c r="C180" s="13">
        <v>414</v>
      </c>
      <c r="D180" s="34">
        <v>0.120772946859903</v>
      </c>
      <c r="E180" s="13">
        <v>1119</v>
      </c>
      <c r="F180" s="13">
        <v>1088</v>
      </c>
      <c r="G180" s="13">
        <v>245</v>
      </c>
      <c r="H180" s="13">
        <v>226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1247</v>
      </c>
    </row>
    <row r="181" spans="1:15" x14ac:dyDescent="0.25">
      <c r="A181" s="12" t="s">
        <v>478</v>
      </c>
      <c r="B181" s="13">
        <v>0</v>
      </c>
      <c r="C181" s="13">
        <v>10</v>
      </c>
      <c r="D181" s="34">
        <v>-1</v>
      </c>
      <c r="E181" s="13">
        <v>0</v>
      </c>
      <c r="F181" s="13">
        <v>0</v>
      </c>
      <c r="G181" s="13">
        <v>5</v>
      </c>
      <c r="H181" s="13">
        <v>11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9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21</v>
      </c>
      <c r="C183" s="13">
        <v>9</v>
      </c>
      <c r="D183" s="34">
        <v>1.3333333333333299</v>
      </c>
      <c r="E183" s="13">
        <v>19</v>
      </c>
      <c r="F183" s="13">
        <v>31</v>
      </c>
      <c r="G183" s="13">
        <v>12</v>
      </c>
      <c r="H183" s="13">
        <v>21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55</v>
      </c>
    </row>
    <row r="184" spans="1:15" x14ac:dyDescent="0.25">
      <c r="A184" s="12" t="s">
        <v>481</v>
      </c>
      <c r="B184" s="13">
        <v>218</v>
      </c>
      <c r="C184" s="13">
        <v>177</v>
      </c>
      <c r="D184" s="34">
        <v>0.23163841807909599</v>
      </c>
      <c r="E184" s="13">
        <v>740</v>
      </c>
      <c r="F184" s="13">
        <v>687</v>
      </c>
      <c r="G184" s="13">
        <v>138</v>
      </c>
      <c r="H184" s="13">
        <v>143</v>
      </c>
      <c r="I184" s="13">
        <v>0</v>
      </c>
      <c r="J184" s="13">
        <v>0</v>
      </c>
      <c r="K184" s="13">
        <v>0</v>
      </c>
      <c r="L184" s="13">
        <v>1</v>
      </c>
      <c r="M184" s="13">
        <v>0</v>
      </c>
      <c r="N184" s="13">
        <v>0</v>
      </c>
      <c r="O184" s="25">
        <v>785</v>
      </c>
    </row>
    <row r="185" spans="1:15" x14ac:dyDescent="0.25">
      <c r="A185" s="12" t="s">
        <v>482</v>
      </c>
      <c r="B185" s="13">
        <v>13</v>
      </c>
      <c r="C185" s="13">
        <v>11</v>
      </c>
      <c r="D185" s="34">
        <v>0.18181818181818199</v>
      </c>
      <c r="E185" s="13">
        <v>1</v>
      </c>
      <c r="F185" s="13">
        <v>0</v>
      </c>
      <c r="G185" s="13">
        <v>3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1" t="s">
        <v>483</v>
      </c>
      <c r="B186" s="32">
        <v>315</v>
      </c>
      <c r="C186" s="32">
        <v>252</v>
      </c>
      <c r="D186" s="33">
        <v>0.25</v>
      </c>
      <c r="E186" s="32">
        <v>22</v>
      </c>
      <c r="F186" s="32">
        <v>20</v>
      </c>
      <c r="G186" s="32">
        <v>107</v>
      </c>
      <c r="H186" s="32">
        <v>140</v>
      </c>
      <c r="I186" s="32">
        <v>1</v>
      </c>
      <c r="J186" s="32">
        <v>0</v>
      </c>
      <c r="K186" s="32">
        <v>0</v>
      </c>
      <c r="L186" s="32">
        <v>1</v>
      </c>
      <c r="M186" s="32">
        <v>37</v>
      </c>
      <c r="N186" s="32">
        <v>0</v>
      </c>
      <c r="O186" s="32">
        <v>87</v>
      </c>
    </row>
    <row r="187" spans="1:15" x14ac:dyDescent="0.25">
      <c r="A187" s="12" t="s">
        <v>484</v>
      </c>
      <c r="B187" s="13">
        <v>13</v>
      </c>
      <c r="C187" s="13">
        <v>12</v>
      </c>
      <c r="D187" s="34">
        <v>8.3333333333333301E-2</v>
      </c>
      <c r="E187" s="13">
        <v>0</v>
      </c>
      <c r="F187" s="13">
        <v>0</v>
      </c>
      <c r="G187" s="13">
        <v>0</v>
      </c>
      <c r="H187" s="13">
        <v>0</v>
      </c>
      <c r="I187" s="13">
        <v>1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2</v>
      </c>
      <c r="D188" s="34">
        <v>-1</v>
      </c>
      <c r="E188" s="13">
        <v>0</v>
      </c>
      <c r="F188" s="13">
        <v>0</v>
      </c>
      <c r="G188" s="13">
        <v>1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89</v>
      </c>
      <c r="C189" s="13">
        <v>95</v>
      </c>
      <c r="D189" s="34">
        <v>-6.3157894736842093E-2</v>
      </c>
      <c r="E189" s="13">
        <v>13</v>
      </c>
      <c r="F189" s="13">
        <v>10</v>
      </c>
      <c r="G189" s="13">
        <v>53</v>
      </c>
      <c r="H189" s="13">
        <v>54</v>
      </c>
      <c r="I189" s="13">
        <v>0</v>
      </c>
      <c r="J189" s="13">
        <v>0</v>
      </c>
      <c r="K189" s="13">
        <v>0</v>
      </c>
      <c r="L189" s="13">
        <v>0</v>
      </c>
      <c r="M189" s="13">
        <v>26</v>
      </c>
      <c r="N189" s="13">
        <v>0</v>
      </c>
      <c r="O189" s="25">
        <v>38</v>
      </c>
    </row>
    <row r="190" spans="1:15" x14ac:dyDescent="0.25">
      <c r="A190" s="12" t="s">
        <v>487</v>
      </c>
      <c r="B190" s="13">
        <v>0</v>
      </c>
      <c r="C190" s="13">
        <v>3</v>
      </c>
      <c r="D190" s="34">
        <v>-1</v>
      </c>
      <c r="E190" s="13">
        <v>1</v>
      </c>
      <c r="F190" s="13">
        <v>0</v>
      </c>
      <c r="G190" s="13">
        <v>2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32</v>
      </c>
      <c r="C191" s="13">
        <v>15</v>
      </c>
      <c r="D191" s="34">
        <v>1.13333333333333</v>
      </c>
      <c r="E191" s="13">
        <v>3</v>
      </c>
      <c r="F191" s="13">
        <v>8</v>
      </c>
      <c r="G191" s="13">
        <v>9</v>
      </c>
      <c r="H191" s="13">
        <v>71</v>
      </c>
      <c r="I191" s="13">
        <v>0</v>
      </c>
      <c r="J191" s="13">
        <v>0</v>
      </c>
      <c r="K191" s="13">
        <v>0</v>
      </c>
      <c r="L191" s="13">
        <v>0</v>
      </c>
      <c r="M191" s="13">
        <v>2</v>
      </c>
      <c r="N191" s="13">
        <v>0</v>
      </c>
      <c r="O191" s="25">
        <v>41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42</v>
      </c>
      <c r="C193" s="13">
        <v>24</v>
      </c>
      <c r="D193" s="34">
        <v>0.75</v>
      </c>
      <c r="E193" s="13">
        <v>1</v>
      </c>
      <c r="F193" s="13">
        <v>0</v>
      </c>
      <c r="G193" s="13">
        <v>12</v>
      </c>
      <c r="H193" s="13">
        <v>8</v>
      </c>
      <c r="I193" s="13">
        <v>0</v>
      </c>
      <c r="J193" s="13">
        <v>0</v>
      </c>
      <c r="K193" s="13">
        <v>0</v>
      </c>
      <c r="L193" s="13">
        <v>0</v>
      </c>
      <c r="M193" s="13">
        <v>4</v>
      </c>
      <c r="N193" s="13">
        <v>0</v>
      </c>
      <c r="O193" s="25">
        <v>4</v>
      </c>
    </row>
    <row r="194" spans="1:15" x14ac:dyDescent="0.25">
      <c r="A194" s="12" t="s">
        <v>491</v>
      </c>
      <c r="B194" s="13">
        <v>2</v>
      </c>
      <c r="C194" s="13">
        <v>2</v>
      </c>
      <c r="D194" s="34">
        <v>0</v>
      </c>
      <c r="E194" s="13">
        <v>0</v>
      </c>
      <c r="F194" s="13">
        <v>0</v>
      </c>
      <c r="G194" s="13">
        <v>2</v>
      </c>
      <c r="H194" s="13">
        <v>0</v>
      </c>
      <c r="I194" s="13">
        <v>0</v>
      </c>
      <c r="J194" s="13">
        <v>0</v>
      </c>
      <c r="K194" s="13">
        <v>0</v>
      </c>
      <c r="L194" s="13">
        <v>1</v>
      </c>
      <c r="M194" s="13">
        <v>1</v>
      </c>
      <c r="N194" s="13">
        <v>0</v>
      </c>
      <c r="O194" s="25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11</v>
      </c>
      <c r="C196" s="13">
        <v>7</v>
      </c>
      <c r="D196" s="34">
        <v>0.57142857142857095</v>
      </c>
      <c r="E196" s="13">
        <v>2</v>
      </c>
      <c r="F196" s="13">
        <v>2</v>
      </c>
      <c r="G196" s="13">
        <v>7</v>
      </c>
      <c r="H196" s="13">
        <v>6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1</v>
      </c>
    </row>
    <row r="197" spans="1:15" x14ac:dyDescent="0.25">
      <c r="A197" s="12" t="s">
        <v>494</v>
      </c>
      <c r="B197" s="13">
        <v>118</v>
      </c>
      <c r="C197" s="13">
        <v>90</v>
      </c>
      <c r="D197" s="34">
        <v>0.31111111111111101</v>
      </c>
      <c r="E197" s="13">
        <v>2</v>
      </c>
      <c r="F197" s="13">
        <v>0</v>
      </c>
      <c r="G197" s="13">
        <v>18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1</v>
      </c>
      <c r="C198" s="13">
        <v>1</v>
      </c>
      <c r="D198" s="34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1</v>
      </c>
    </row>
    <row r="199" spans="1:15" x14ac:dyDescent="0.25">
      <c r="A199" s="12" t="s">
        <v>496</v>
      </c>
      <c r="B199" s="13">
        <v>5</v>
      </c>
      <c r="C199" s="13">
        <v>1</v>
      </c>
      <c r="D199" s="34">
        <v>4</v>
      </c>
      <c r="E199" s="13">
        <v>0</v>
      </c>
      <c r="F199" s="13">
        <v>0</v>
      </c>
      <c r="G199" s="13">
        <v>3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4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2</v>
      </c>
      <c r="C200" s="13">
        <v>0</v>
      </c>
      <c r="D200" s="3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498</v>
      </c>
      <c r="B201" s="32">
        <v>58</v>
      </c>
      <c r="C201" s="32">
        <v>40</v>
      </c>
      <c r="D201" s="33">
        <v>0.45</v>
      </c>
      <c r="E201" s="32">
        <v>5</v>
      </c>
      <c r="F201" s="32">
        <v>2</v>
      </c>
      <c r="G201" s="32">
        <v>10</v>
      </c>
      <c r="H201" s="32">
        <v>20</v>
      </c>
      <c r="I201" s="32">
        <v>0</v>
      </c>
      <c r="J201" s="32">
        <v>0</v>
      </c>
      <c r="K201" s="32">
        <v>0</v>
      </c>
      <c r="L201" s="32">
        <v>2</v>
      </c>
      <c r="M201" s="32">
        <v>46</v>
      </c>
      <c r="N201" s="32">
        <v>0</v>
      </c>
      <c r="O201" s="32">
        <v>10</v>
      </c>
    </row>
    <row r="202" spans="1:15" x14ac:dyDescent="0.25">
      <c r="A202" s="12" t="s">
        <v>499</v>
      </c>
      <c r="B202" s="13">
        <v>36</v>
      </c>
      <c r="C202" s="13">
        <v>20</v>
      </c>
      <c r="D202" s="34">
        <v>0.8</v>
      </c>
      <c r="E202" s="13">
        <v>0</v>
      </c>
      <c r="F202" s="13">
        <v>0</v>
      </c>
      <c r="G202" s="13">
        <v>5</v>
      </c>
      <c r="H202" s="13">
        <v>5</v>
      </c>
      <c r="I202" s="13">
        <v>0</v>
      </c>
      <c r="J202" s="13">
        <v>0</v>
      </c>
      <c r="K202" s="13">
        <v>0</v>
      </c>
      <c r="L202" s="13">
        <v>0</v>
      </c>
      <c r="M202" s="13">
        <v>28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15</v>
      </c>
      <c r="C206" s="13">
        <v>0</v>
      </c>
      <c r="D206" s="34">
        <v>0</v>
      </c>
      <c r="E206" s="13">
        <v>5</v>
      </c>
      <c r="F206" s="13">
        <v>2</v>
      </c>
      <c r="G206" s="13">
        <v>3</v>
      </c>
      <c r="H206" s="13">
        <v>9</v>
      </c>
      <c r="I206" s="13">
        <v>0</v>
      </c>
      <c r="J206" s="13">
        <v>0</v>
      </c>
      <c r="K206" s="13">
        <v>0</v>
      </c>
      <c r="L206" s="13">
        <v>0</v>
      </c>
      <c r="M206" s="13">
        <v>2</v>
      </c>
      <c r="N206" s="13">
        <v>0</v>
      </c>
      <c r="O206" s="25">
        <v>6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1</v>
      </c>
      <c r="M208" s="13">
        <v>1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2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1</v>
      </c>
      <c r="C212" s="13">
        <v>2</v>
      </c>
      <c r="D212" s="34">
        <v>-0.5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3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3</v>
      </c>
      <c r="C213" s="13">
        <v>8</v>
      </c>
      <c r="D213" s="34">
        <v>-0.625</v>
      </c>
      <c r="E213" s="13">
        <v>0</v>
      </c>
      <c r="F213" s="13">
        <v>0</v>
      </c>
      <c r="G213" s="13">
        <v>0</v>
      </c>
      <c r="H213" s="13">
        <v>1</v>
      </c>
      <c r="I213" s="13">
        <v>0</v>
      </c>
      <c r="J213" s="13">
        <v>0</v>
      </c>
      <c r="K213" s="13">
        <v>0</v>
      </c>
      <c r="L213" s="13">
        <v>0</v>
      </c>
      <c r="M213" s="13">
        <v>3</v>
      </c>
      <c r="N213" s="13">
        <v>0</v>
      </c>
      <c r="O213" s="25">
        <v>1</v>
      </c>
    </row>
    <row r="214" spans="1:15" x14ac:dyDescent="0.25">
      <c r="A214" s="12" t="s">
        <v>511</v>
      </c>
      <c r="B214" s="13">
        <v>0</v>
      </c>
      <c r="C214" s="13">
        <v>8</v>
      </c>
      <c r="D214" s="34">
        <v>-1</v>
      </c>
      <c r="E214" s="13">
        <v>0</v>
      </c>
      <c r="F214" s="13">
        <v>0</v>
      </c>
      <c r="G214" s="13">
        <v>1</v>
      </c>
      <c r="H214" s="13">
        <v>1</v>
      </c>
      <c r="I214" s="13">
        <v>0</v>
      </c>
      <c r="J214" s="13">
        <v>0</v>
      </c>
      <c r="K214" s="13">
        <v>0</v>
      </c>
      <c r="L214" s="13">
        <v>1</v>
      </c>
      <c r="M214" s="13">
        <v>7</v>
      </c>
      <c r="N214" s="13">
        <v>0</v>
      </c>
      <c r="O214" s="25">
        <v>1</v>
      </c>
    </row>
    <row r="215" spans="1:15" x14ac:dyDescent="0.25">
      <c r="A215" s="12" t="s">
        <v>512</v>
      </c>
      <c r="B215" s="13">
        <v>1</v>
      </c>
      <c r="C215" s="13">
        <v>2</v>
      </c>
      <c r="D215" s="34">
        <v>-0.5</v>
      </c>
      <c r="E215" s="13">
        <v>0</v>
      </c>
      <c r="F215" s="13">
        <v>0</v>
      </c>
      <c r="G215" s="13">
        <v>0</v>
      </c>
      <c r="H215" s="13">
        <v>2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1</v>
      </c>
      <c r="H217" s="13">
        <v>2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1</v>
      </c>
    </row>
    <row r="218" spans="1:15" x14ac:dyDescent="0.25">
      <c r="A218" s="12" t="s">
        <v>515</v>
      </c>
      <c r="B218" s="13">
        <v>0</v>
      </c>
      <c r="C218" s="13">
        <v>0</v>
      </c>
      <c r="D218" s="3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1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869</v>
      </c>
      <c r="C221" s="32">
        <v>708</v>
      </c>
      <c r="D221" s="33">
        <v>0.22740112994350301</v>
      </c>
      <c r="E221" s="32">
        <v>181</v>
      </c>
      <c r="F221" s="32">
        <v>146</v>
      </c>
      <c r="G221" s="32">
        <v>439</v>
      </c>
      <c r="H221" s="32">
        <v>417</v>
      </c>
      <c r="I221" s="32">
        <v>0</v>
      </c>
      <c r="J221" s="32">
        <v>0</v>
      </c>
      <c r="K221" s="32">
        <v>0</v>
      </c>
      <c r="L221" s="32">
        <v>0</v>
      </c>
      <c r="M221" s="32">
        <v>9</v>
      </c>
      <c r="N221" s="32">
        <v>34</v>
      </c>
      <c r="O221" s="32">
        <v>429</v>
      </c>
    </row>
    <row r="222" spans="1:15" x14ac:dyDescent="0.25">
      <c r="A222" s="12" t="s">
        <v>519</v>
      </c>
      <c r="B222" s="13">
        <v>4</v>
      </c>
      <c r="C222" s="13">
        <v>0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1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1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4</v>
      </c>
      <c r="C228" s="13">
        <v>0</v>
      </c>
      <c r="D228" s="34">
        <v>0</v>
      </c>
      <c r="E228" s="13">
        <v>0</v>
      </c>
      <c r="F228" s="13">
        <v>0</v>
      </c>
      <c r="G228" s="13">
        <v>1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5</v>
      </c>
    </row>
    <row r="229" spans="1:15" x14ac:dyDescent="0.25">
      <c r="A229" s="12" t="s">
        <v>526</v>
      </c>
      <c r="B229" s="13">
        <v>78</v>
      </c>
      <c r="C229" s="13">
        <v>67</v>
      </c>
      <c r="D229" s="34">
        <v>0.164179104477612</v>
      </c>
      <c r="E229" s="13">
        <v>5</v>
      </c>
      <c r="F229" s="13">
        <v>3</v>
      </c>
      <c r="G229" s="13">
        <v>20</v>
      </c>
      <c r="H229" s="13">
        <v>16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9</v>
      </c>
    </row>
    <row r="230" spans="1:15" x14ac:dyDescent="0.25">
      <c r="A230" s="12" t="s">
        <v>527</v>
      </c>
      <c r="B230" s="13">
        <v>62</v>
      </c>
      <c r="C230" s="13">
        <v>44</v>
      </c>
      <c r="D230" s="34">
        <v>0.40909090909090901</v>
      </c>
      <c r="E230" s="13">
        <v>5</v>
      </c>
      <c r="F230" s="13">
        <v>5</v>
      </c>
      <c r="G230" s="13">
        <v>18</v>
      </c>
      <c r="H230" s="13">
        <v>23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25</v>
      </c>
    </row>
    <row r="231" spans="1:15" x14ac:dyDescent="0.25">
      <c r="A231" s="12" t="s">
        <v>528</v>
      </c>
      <c r="B231" s="13">
        <v>28</v>
      </c>
      <c r="C231" s="13">
        <v>39</v>
      </c>
      <c r="D231" s="34">
        <v>-0.28205128205128199</v>
      </c>
      <c r="E231" s="13">
        <v>0</v>
      </c>
      <c r="F231" s="13">
        <v>0</v>
      </c>
      <c r="G231" s="13">
        <v>20</v>
      </c>
      <c r="H231" s="13">
        <v>14</v>
      </c>
      <c r="I231" s="13">
        <v>0</v>
      </c>
      <c r="J231" s="13">
        <v>0</v>
      </c>
      <c r="K231" s="13">
        <v>0</v>
      </c>
      <c r="L231" s="13">
        <v>0</v>
      </c>
      <c r="M231" s="13">
        <v>3</v>
      </c>
      <c r="N231" s="13">
        <v>0</v>
      </c>
      <c r="O231" s="25">
        <v>8</v>
      </c>
    </row>
    <row r="232" spans="1:15" x14ac:dyDescent="0.25">
      <c r="A232" s="12" t="s">
        <v>529</v>
      </c>
      <c r="B232" s="13">
        <v>4</v>
      </c>
      <c r="C232" s="13">
        <v>5</v>
      </c>
      <c r="D232" s="34">
        <v>-0.2</v>
      </c>
      <c r="E232" s="13">
        <v>0</v>
      </c>
      <c r="F232" s="13">
        <v>1</v>
      </c>
      <c r="G232" s="13">
        <v>1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3</v>
      </c>
    </row>
    <row r="233" spans="1:15" x14ac:dyDescent="0.25">
      <c r="A233" s="12" t="s">
        <v>530</v>
      </c>
      <c r="B233" s="13">
        <v>22</v>
      </c>
      <c r="C233" s="13">
        <v>16</v>
      </c>
      <c r="D233" s="34">
        <v>0.375</v>
      </c>
      <c r="E233" s="13">
        <v>0</v>
      </c>
      <c r="F233" s="13">
        <v>2</v>
      </c>
      <c r="G233" s="13">
        <v>7</v>
      </c>
      <c r="H233" s="13">
        <v>8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0</v>
      </c>
      <c r="O233" s="25">
        <v>10</v>
      </c>
    </row>
    <row r="234" spans="1:15" x14ac:dyDescent="0.25">
      <c r="A234" s="12" t="s">
        <v>531</v>
      </c>
      <c r="B234" s="13">
        <v>5</v>
      </c>
      <c r="C234" s="13">
        <v>8</v>
      </c>
      <c r="D234" s="34">
        <v>-0.375</v>
      </c>
      <c r="E234" s="13">
        <v>0</v>
      </c>
      <c r="F234" s="13">
        <v>0</v>
      </c>
      <c r="G234" s="13">
        <v>3</v>
      </c>
      <c r="H234" s="13">
        <v>5</v>
      </c>
      <c r="I234" s="13">
        <v>0</v>
      </c>
      <c r="J234" s="13">
        <v>0</v>
      </c>
      <c r="K234" s="13">
        <v>0</v>
      </c>
      <c r="L234" s="13">
        <v>0</v>
      </c>
      <c r="M234" s="13">
        <v>2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659</v>
      </c>
      <c r="C236" s="13">
        <v>529</v>
      </c>
      <c r="D236" s="34">
        <v>0.24574669187145601</v>
      </c>
      <c r="E236" s="13">
        <v>171</v>
      </c>
      <c r="F236" s="13">
        <v>134</v>
      </c>
      <c r="G236" s="13">
        <v>368</v>
      </c>
      <c r="H236" s="13">
        <v>346</v>
      </c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34</v>
      </c>
      <c r="O236" s="25">
        <v>368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3</v>
      </c>
      <c r="C240" s="13">
        <v>0</v>
      </c>
      <c r="D240" s="34">
        <v>0</v>
      </c>
      <c r="E240" s="13">
        <v>0</v>
      </c>
      <c r="F240" s="13">
        <v>0</v>
      </c>
      <c r="G240" s="13">
        <v>1</v>
      </c>
      <c r="H240" s="13">
        <v>3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1</v>
      </c>
    </row>
    <row r="242" spans="1:15" x14ac:dyDescent="0.25">
      <c r="A242" s="51" t="s">
        <v>539</v>
      </c>
      <c r="B242" s="32">
        <v>8</v>
      </c>
      <c r="C242" s="32">
        <v>5</v>
      </c>
      <c r="D242" s="33">
        <v>0.6</v>
      </c>
      <c r="E242" s="32">
        <v>0</v>
      </c>
      <c r="F242" s="32">
        <v>0</v>
      </c>
      <c r="G242" s="32">
        <v>0</v>
      </c>
      <c r="H242" s="32">
        <v>3</v>
      </c>
      <c r="I242" s="32">
        <v>0</v>
      </c>
      <c r="J242" s="32">
        <v>0</v>
      </c>
      <c r="K242" s="32">
        <v>0</v>
      </c>
      <c r="L242" s="32">
        <v>0</v>
      </c>
      <c r="M242" s="32">
        <v>4</v>
      </c>
      <c r="N242" s="32">
        <v>0</v>
      </c>
      <c r="O242" s="32">
        <v>2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1</v>
      </c>
      <c r="D244" s="34">
        <v>-1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5</v>
      </c>
      <c r="C247" s="13">
        <v>0</v>
      </c>
      <c r="D247" s="3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3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1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2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1</v>
      </c>
      <c r="C253" s="13">
        <v>2</v>
      </c>
      <c r="D253" s="34">
        <v>-0.5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1</v>
      </c>
      <c r="C254" s="13">
        <v>1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1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1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1</v>
      </c>
      <c r="D268" s="34">
        <v>-1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221</v>
      </c>
      <c r="C269" s="32">
        <v>228</v>
      </c>
      <c r="D269" s="33">
        <v>-3.07017543859649E-2</v>
      </c>
      <c r="E269" s="32">
        <v>43</v>
      </c>
      <c r="F269" s="32">
        <v>45</v>
      </c>
      <c r="G269" s="32">
        <v>174</v>
      </c>
      <c r="H269" s="32">
        <v>222</v>
      </c>
      <c r="I269" s="32">
        <v>1</v>
      </c>
      <c r="J269" s="32">
        <v>0</v>
      </c>
      <c r="K269" s="32">
        <v>0</v>
      </c>
      <c r="L269" s="32">
        <v>1</v>
      </c>
      <c r="M269" s="32">
        <v>9</v>
      </c>
      <c r="N269" s="32">
        <v>5</v>
      </c>
      <c r="O269" s="32">
        <v>234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106</v>
      </c>
      <c r="C271" s="13">
        <v>90</v>
      </c>
      <c r="D271" s="34">
        <v>0.17777777777777801</v>
      </c>
      <c r="E271" s="13">
        <v>31</v>
      </c>
      <c r="F271" s="13">
        <v>24</v>
      </c>
      <c r="G271" s="13">
        <v>103</v>
      </c>
      <c r="H271" s="13">
        <v>130</v>
      </c>
      <c r="I271" s="13">
        <v>0</v>
      </c>
      <c r="J271" s="13">
        <v>0</v>
      </c>
      <c r="K271" s="13">
        <v>0</v>
      </c>
      <c r="L271" s="13">
        <v>0</v>
      </c>
      <c r="M271" s="13">
        <v>1</v>
      </c>
      <c r="N271" s="13">
        <v>3</v>
      </c>
      <c r="O271" s="25">
        <v>94</v>
      </c>
    </row>
    <row r="272" spans="1:15" x14ac:dyDescent="0.25">
      <c r="A272" s="12" t="s">
        <v>569</v>
      </c>
      <c r="B272" s="13">
        <v>86</v>
      </c>
      <c r="C272" s="13">
        <v>98</v>
      </c>
      <c r="D272" s="34">
        <v>-0.122448979591837</v>
      </c>
      <c r="E272" s="13">
        <v>8</v>
      </c>
      <c r="F272" s="13">
        <v>19</v>
      </c>
      <c r="G272" s="13">
        <v>61</v>
      </c>
      <c r="H272" s="13">
        <v>76</v>
      </c>
      <c r="I272" s="13">
        <v>0</v>
      </c>
      <c r="J272" s="13">
        <v>0</v>
      </c>
      <c r="K272" s="13">
        <v>0</v>
      </c>
      <c r="L272" s="13">
        <v>0</v>
      </c>
      <c r="M272" s="13">
        <v>7</v>
      </c>
      <c r="N272" s="13">
        <v>0</v>
      </c>
      <c r="O272" s="25">
        <v>116</v>
      </c>
    </row>
    <row r="273" spans="1:15" x14ac:dyDescent="0.25">
      <c r="A273" s="12" t="s">
        <v>570</v>
      </c>
      <c r="B273" s="13">
        <v>2</v>
      </c>
      <c r="C273" s="13">
        <v>1</v>
      </c>
      <c r="D273" s="34">
        <v>1</v>
      </c>
      <c r="E273" s="13">
        <v>1</v>
      </c>
      <c r="F273" s="13">
        <v>0</v>
      </c>
      <c r="G273" s="13">
        <v>1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3</v>
      </c>
    </row>
    <row r="274" spans="1:15" x14ac:dyDescent="0.25">
      <c r="A274" s="12" t="s">
        <v>571</v>
      </c>
      <c r="B274" s="13">
        <v>2</v>
      </c>
      <c r="C274" s="13">
        <v>1</v>
      </c>
      <c r="D274" s="34">
        <v>1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</v>
      </c>
    </row>
    <row r="275" spans="1:15" x14ac:dyDescent="0.25">
      <c r="A275" s="12" t="s">
        <v>572</v>
      </c>
      <c r="B275" s="13">
        <v>3</v>
      </c>
      <c r="C275" s="13">
        <v>5</v>
      </c>
      <c r="D275" s="34">
        <v>-0.4</v>
      </c>
      <c r="E275" s="13">
        <v>3</v>
      </c>
      <c r="F275" s="13">
        <v>1</v>
      </c>
      <c r="G275" s="13">
        <v>1</v>
      </c>
      <c r="H275" s="13">
        <v>4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9</v>
      </c>
    </row>
    <row r="276" spans="1:15" x14ac:dyDescent="0.25">
      <c r="A276" s="12" t="s">
        <v>573</v>
      </c>
      <c r="B276" s="13">
        <v>16</v>
      </c>
      <c r="C276" s="13">
        <v>28</v>
      </c>
      <c r="D276" s="34">
        <v>-0.42857142857142899</v>
      </c>
      <c r="E276" s="13">
        <v>0</v>
      </c>
      <c r="F276" s="13">
        <v>1</v>
      </c>
      <c r="G276" s="13">
        <v>8</v>
      </c>
      <c r="H276" s="13">
        <v>4</v>
      </c>
      <c r="I276" s="13">
        <v>1</v>
      </c>
      <c r="J276" s="13">
        <v>0</v>
      </c>
      <c r="K276" s="13">
        <v>0</v>
      </c>
      <c r="L276" s="13">
        <v>1</v>
      </c>
      <c r="M276" s="13">
        <v>0</v>
      </c>
      <c r="N276" s="13">
        <v>1</v>
      </c>
      <c r="O276" s="25">
        <v>5</v>
      </c>
    </row>
    <row r="277" spans="1:15" x14ac:dyDescent="0.25">
      <c r="A277" s="12" t="s">
        <v>574</v>
      </c>
      <c r="B277" s="13">
        <v>2</v>
      </c>
      <c r="C277" s="13">
        <v>2</v>
      </c>
      <c r="D277" s="34">
        <v>0</v>
      </c>
      <c r="E277" s="13">
        <v>0</v>
      </c>
      <c r="F277" s="13">
        <v>0</v>
      </c>
      <c r="G277" s="13">
        <v>0</v>
      </c>
      <c r="H277" s="13">
        <v>2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1</v>
      </c>
      <c r="C278" s="13">
        <v>1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1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1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1</v>
      </c>
      <c r="C287" s="13">
        <v>1</v>
      </c>
      <c r="D287" s="34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4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3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4">
        <v>0</v>
      </c>
      <c r="E292" s="13">
        <v>0</v>
      </c>
      <c r="F292" s="13">
        <v>0</v>
      </c>
      <c r="G292" s="13">
        <v>0</v>
      </c>
      <c r="H292" s="13">
        <v>2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1</v>
      </c>
      <c r="O292" s="25">
        <v>2</v>
      </c>
    </row>
    <row r="293" spans="1:15" x14ac:dyDescent="0.25">
      <c r="A293" s="12" t="s">
        <v>590</v>
      </c>
      <c r="B293" s="13">
        <v>0</v>
      </c>
      <c r="C293" s="13">
        <v>1</v>
      </c>
      <c r="D293" s="34">
        <v>-1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1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1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2">
        <v>0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3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3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0</v>
      </c>
      <c r="C310" s="32">
        <v>5</v>
      </c>
      <c r="D310" s="33">
        <v>-1</v>
      </c>
      <c r="E310" s="32">
        <v>0</v>
      </c>
      <c r="F310" s="32">
        <v>0</v>
      </c>
      <c r="G310" s="32">
        <v>1</v>
      </c>
      <c r="H310" s="32">
        <v>1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1</v>
      </c>
    </row>
    <row r="311" spans="1:15" x14ac:dyDescent="0.25">
      <c r="A311" s="12" t="s">
        <v>608</v>
      </c>
      <c r="B311" s="13">
        <v>0</v>
      </c>
      <c r="C311" s="13">
        <v>5</v>
      </c>
      <c r="D311" s="34">
        <v>-1</v>
      </c>
      <c r="E311" s="13">
        <v>0</v>
      </c>
      <c r="F311" s="13">
        <v>0</v>
      </c>
      <c r="G311" s="13">
        <v>1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13</v>
      </c>
      <c r="C316" s="32">
        <v>2</v>
      </c>
      <c r="D316" s="33">
        <v>5.5</v>
      </c>
      <c r="E316" s="32">
        <v>0</v>
      </c>
      <c r="F316" s="32">
        <v>0</v>
      </c>
      <c r="G316" s="32">
        <v>0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14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13</v>
      </c>
      <c r="C317" s="13">
        <v>2</v>
      </c>
      <c r="D317" s="34">
        <v>5.5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14</v>
      </c>
      <c r="N317" s="13">
        <v>0</v>
      </c>
      <c r="O317" s="25">
        <v>0</v>
      </c>
    </row>
    <row r="318" spans="1:15" x14ac:dyDescent="0.25">
      <c r="A318" s="51" t="s">
        <v>615</v>
      </c>
      <c r="B318" s="32">
        <v>3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3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5608</v>
      </c>
      <c r="C321" s="32">
        <v>5701</v>
      </c>
      <c r="D321" s="33">
        <v>-1.6312927556569001E-2</v>
      </c>
      <c r="E321" s="32">
        <v>10</v>
      </c>
      <c r="F321" s="32">
        <v>0</v>
      </c>
      <c r="G321" s="32">
        <v>90</v>
      </c>
      <c r="H321" s="32">
        <v>0</v>
      </c>
      <c r="I321" s="32">
        <v>0</v>
      </c>
      <c r="J321" s="32">
        <v>0</v>
      </c>
      <c r="K321" s="32">
        <v>0</v>
      </c>
      <c r="L321" s="32">
        <v>0</v>
      </c>
      <c r="M321" s="32">
        <v>46</v>
      </c>
      <c r="N321" s="32">
        <v>1</v>
      </c>
      <c r="O321" s="32">
        <v>10</v>
      </c>
    </row>
    <row r="322" spans="1:15" x14ac:dyDescent="0.25">
      <c r="A322" s="12" t="s">
        <v>619</v>
      </c>
      <c r="B322" s="13">
        <v>5608</v>
      </c>
      <c r="C322" s="13">
        <v>5701</v>
      </c>
      <c r="D322" s="34">
        <v>-1.6312927556569001E-2</v>
      </c>
      <c r="E322" s="13">
        <v>10</v>
      </c>
      <c r="F322" s="13">
        <v>0</v>
      </c>
      <c r="G322" s="13">
        <v>90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46</v>
      </c>
      <c r="N322" s="13">
        <v>1</v>
      </c>
      <c r="O322" s="25">
        <v>10</v>
      </c>
    </row>
    <row r="323" spans="1:15" x14ac:dyDescent="0.25">
      <c r="A323" s="51" t="s">
        <v>620</v>
      </c>
      <c r="B323" s="32">
        <v>4</v>
      </c>
      <c r="C323" s="32">
        <v>14</v>
      </c>
      <c r="D323" s="33">
        <v>-0.71428571428571397</v>
      </c>
      <c r="E323" s="32">
        <v>0</v>
      </c>
      <c r="F323" s="32">
        <v>0</v>
      </c>
      <c r="G323" s="32">
        <v>0</v>
      </c>
      <c r="H323" s="32">
        <v>0</v>
      </c>
      <c r="I323" s="32">
        <v>1</v>
      </c>
      <c r="J323" s="32">
        <v>3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</row>
    <row r="324" spans="1:15" x14ac:dyDescent="0.25">
      <c r="A324" s="12" t="s">
        <v>621</v>
      </c>
      <c r="B324" s="13">
        <v>4</v>
      </c>
      <c r="C324" s="13">
        <v>14</v>
      </c>
      <c r="D324" s="34">
        <v>-0.71428571428571397</v>
      </c>
      <c r="E324" s="13">
        <v>0</v>
      </c>
      <c r="F324" s="13">
        <v>0</v>
      </c>
      <c r="G324" s="13">
        <v>0</v>
      </c>
      <c r="H324" s="13">
        <v>0</v>
      </c>
      <c r="I324" s="13">
        <v>1</v>
      </c>
      <c r="J324" s="13">
        <v>3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1" t="s">
        <v>622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23912</v>
      </c>
      <c r="C327" s="32">
        <v>23146</v>
      </c>
      <c r="D327" s="33">
        <v>3.3094271148362601E-2</v>
      </c>
      <c r="E327" s="32">
        <v>3401</v>
      </c>
      <c r="F327" s="32">
        <v>2539</v>
      </c>
      <c r="G327" s="32">
        <v>4379</v>
      </c>
      <c r="H327" s="32">
        <v>4487</v>
      </c>
      <c r="I327" s="32">
        <v>36</v>
      </c>
      <c r="J327" s="32">
        <v>61</v>
      </c>
      <c r="K327" s="32">
        <v>11</v>
      </c>
      <c r="L327" s="32">
        <v>15</v>
      </c>
      <c r="M327" s="32">
        <v>453</v>
      </c>
      <c r="N327" s="32">
        <v>243</v>
      </c>
      <c r="O327" s="32">
        <v>5735</v>
      </c>
    </row>
  </sheetData>
  <sheetProtection algorithmName="SHA-512" hashValue="aieSh18jmLqX217L0OZIYvCIhqUT+BwuaitpKP8gvjjDuLDsQk7Mb3yhPQk3aMHT4J1R+JX6NT2oMEQXx/nTtw==" saltValue="gUS2hRwoxj0xjmsuMLX3l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5">
        <v>1</v>
      </c>
    </row>
    <row r="6" spans="1:3" x14ac:dyDescent="0.25">
      <c r="A6" s="172"/>
      <c r="B6" s="12" t="s">
        <v>311</v>
      </c>
      <c r="C6" s="25">
        <v>221</v>
      </c>
    </row>
    <row r="7" spans="1:3" x14ac:dyDescent="0.25">
      <c r="A7" s="172"/>
      <c r="B7" s="12" t="s">
        <v>629</v>
      </c>
      <c r="C7" s="25">
        <v>10</v>
      </c>
    </row>
    <row r="8" spans="1:3" x14ac:dyDescent="0.25">
      <c r="A8" s="172"/>
      <c r="B8" s="12" t="s">
        <v>630</v>
      </c>
      <c r="C8" s="25">
        <v>19</v>
      </c>
    </row>
    <row r="9" spans="1:3" x14ac:dyDescent="0.25">
      <c r="A9" s="172"/>
      <c r="B9" s="12" t="s">
        <v>631</v>
      </c>
      <c r="C9" s="25">
        <v>36</v>
      </c>
    </row>
    <row r="10" spans="1:3" x14ac:dyDescent="0.25">
      <c r="A10" s="172"/>
      <c r="B10" s="12" t="s">
        <v>632</v>
      </c>
      <c r="C10" s="25">
        <v>28</v>
      </c>
    </row>
    <row r="11" spans="1:3" x14ac:dyDescent="0.25">
      <c r="A11" s="172"/>
      <c r="B11" s="12" t="s">
        <v>633</v>
      </c>
      <c r="C11" s="25">
        <v>228</v>
      </c>
    </row>
    <row r="12" spans="1:3" x14ac:dyDescent="0.25">
      <c r="A12" s="172"/>
      <c r="B12" s="12" t="s">
        <v>408</v>
      </c>
      <c r="C12" s="25">
        <v>79</v>
      </c>
    </row>
    <row r="13" spans="1:3" x14ac:dyDescent="0.25">
      <c r="A13" s="172"/>
      <c r="B13" s="12" t="s">
        <v>634</v>
      </c>
      <c r="C13" s="25">
        <v>21</v>
      </c>
    </row>
    <row r="14" spans="1:3" x14ac:dyDescent="0.25">
      <c r="A14" s="172"/>
      <c r="B14" s="12" t="s">
        <v>635</v>
      </c>
      <c r="C14" s="25">
        <v>0</v>
      </c>
    </row>
    <row r="15" spans="1:3" x14ac:dyDescent="0.25">
      <c r="A15" s="172"/>
      <c r="B15" s="12" t="s">
        <v>478</v>
      </c>
      <c r="C15" s="25">
        <v>0</v>
      </c>
    </row>
    <row r="16" spans="1:3" x14ac:dyDescent="0.25">
      <c r="A16" s="172"/>
      <c r="B16" s="12" t="s">
        <v>636</v>
      </c>
      <c r="C16" s="25">
        <v>30</v>
      </c>
    </row>
    <row r="17" spans="1:3" x14ac:dyDescent="0.25">
      <c r="A17" s="172"/>
      <c r="B17" s="12" t="s">
        <v>637</v>
      </c>
      <c r="C17" s="25">
        <v>87</v>
      </c>
    </row>
    <row r="18" spans="1:3" x14ac:dyDescent="0.25">
      <c r="A18" s="172"/>
      <c r="B18" s="12" t="s">
        <v>638</v>
      </c>
      <c r="C18" s="25">
        <v>9</v>
      </c>
    </row>
    <row r="19" spans="1:3" x14ac:dyDescent="0.25">
      <c r="A19" s="173"/>
      <c r="B19" s="12" t="s">
        <v>106</v>
      </c>
      <c r="C19" s="25">
        <v>145</v>
      </c>
    </row>
    <row r="20" spans="1:3" x14ac:dyDescent="0.25">
      <c r="A20" s="171" t="s">
        <v>639</v>
      </c>
      <c r="B20" s="12" t="s">
        <v>640</v>
      </c>
      <c r="C20" s="25">
        <v>9</v>
      </c>
    </row>
    <row r="21" spans="1:3" x14ac:dyDescent="0.25">
      <c r="A21" s="173"/>
      <c r="B21" s="12" t="s">
        <v>641</v>
      </c>
      <c r="C21" s="25">
        <v>15</v>
      </c>
    </row>
    <row r="22" spans="1:3" x14ac:dyDescent="0.25">
      <c r="A22" s="171" t="s">
        <v>642</v>
      </c>
      <c r="B22" s="12" t="s">
        <v>643</v>
      </c>
      <c r="C22" s="25">
        <v>427</v>
      </c>
    </row>
    <row r="23" spans="1:3" x14ac:dyDescent="0.25">
      <c r="A23" s="172"/>
      <c r="B23" s="12" t="s">
        <v>644</v>
      </c>
      <c r="C23" s="25">
        <v>476</v>
      </c>
    </row>
    <row r="24" spans="1:3" x14ac:dyDescent="0.25">
      <c r="A24" s="173"/>
      <c r="B24" s="15" t="s">
        <v>645</v>
      </c>
      <c r="C24" s="35">
        <v>15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294</v>
      </c>
    </row>
    <row r="28" spans="1:3" x14ac:dyDescent="0.25">
      <c r="A28" s="171" t="s">
        <v>282</v>
      </c>
      <c r="B28" s="12" t="s">
        <v>648</v>
      </c>
      <c r="C28" s="25">
        <v>12</v>
      </c>
    </row>
    <row r="29" spans="1:3" x14ac:dyDescent="0.25">
      <c r="A29" s="172"/>
      <c r="B29" s="12" t="s">
        <v>649</v>
      </c>
      <c r="C29" s="25">
        <v>52</v>
      </c>
    </row>
    <row r="30" spans="1:3" x14ac:dyDescent="0.25">
      <c r="A30" s="172"/>
      <c r="B30" s="12" t="s">
        <v>650</v>
      </c>
      <c r="C30" s="25">
        <v>0</v>
      </c>
    </row>
    <row r="31" spans="1:3" x14ac:dyDescent="0.25">
      <c r="A31" s="173"/>
      <c r="B31" s="12" t="s">
        <v>651</v>
      </c>
      <c r="C31" s="25">
        <v>10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141</v>
      </c>
    </row>
    <row r="34" spans="1:3" x14ac:dyDescent="0.25">
      <c r="A34" s="11" t="s">
        <v>654</v>
      </c>
      <c r="B34" s="18"/>
      <c r="C34" s="25">
        <v>12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0</v>
      </c>
    </row>
    <row r="37" spans="1:3" x14ac:dyDescent="0.25">
      <c r="A37" s="11" t="s">
        <v>657</v>
      </c>
      <c r="B37" s="18"/>
      <c r="C37" s="25">
        <v>0</v>
      </c>
    </row>
    <row r="38" spans="1:3" x14ac:dyDescent="0.25">
      <c r="A38" s="11" t="s">
        <v>645</v>
      </c>
      <c r="B38" s="18"/>
      <c r="C38" s="25">
        <v>63</v>
      </c>
    </row>
    <row r="39" spans="1:3" x14ac:dyDescent="0.25">
      <c r="A39" s="171" t="s">
        <v>658</v>
      </c>
      <c r="B39" s="12" t="s">
        <v>659</v>
      </c>
      <c r="C39" s="25">
        <v>44</v>
      </c>
    </row>
    <row r="40" spans="1:3" x14ac:dyDescent="0.25">
      <c r="A40" s="172"/>
      <c r="B40" s="12" t="s">
        <v>660</v>
      </c>
      <c r="C40" s="25">
        <v>17</v>
      </c>
    </row>
    <row r="41" spans="1:3" x14ac:dyDescent="0.25">
      <c r="A41" s="172"/>
      <c r="B41" s="12" t="s">
        <v>661</v>
      </c>
      <c r="C41" s="25">
        <v>0</v>
      </c>
    </row>
    <row r="42" spans="1:3" x14ac:dyDescent="0.25">
      <c r="A42" s="172"/>
      <c r="B42" s="12" t="s">
        <v>662</v>
      </c>
      <c r="C42" s="25">
        <v>0</v>
      </c>
    </row>
    <row r="43" spans="1:3" x14ac:dyDescent="0.25">
      <c r="A43" s="173"/>
      <c r="B43" s="15" t="s">
        <v>663</v>
      </c>
      <c r="C43" s="35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19</v>
      </c>
    </row>
    <row r="47" spans="1:3" x14ac:dyDescent="0.25">
      <c r="A47" s="171" t="s">
        <v>76</v>
      </c>
      <c r="B47" s="12" t="s">
        <v>665</v>
      </c>
      <c r="C47" s="25">
        <v>241</v>
      </c>
    </row>
    <row r="48" spans="1:3" x14ac:dyDescent="0.25">
      <c r="A48" s="173"/>
      <c r="B48" s="12" t="s">
        <v>666</v>
      </c>
      <c r="C48" s="25">
        <v>123</v>
      </c>
    </row>
    <row r="49" spans="1:3" x14ac:dyDescent="0.25">
      <c r="A49" s="171" t="s">
        <v>667</v>
      </c>
      <c r="B49" s="12" t="s">
        <v>668</v>
      </c>
      <c r="C49" s="25">
        <v>0</v>
      </c>
    </row>
    <row r="50" spans="1:3" x14ac:dyDescent="0.25">
      <c r="A50" s="173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5">
        <v>736</v>
      </c>
    </row>
    <row r="54" spans="1:3" x14ac:dyDescent="0.25">
      <c r="A54" s="172"/>
      <c r="B54" s="12" t="s">
        <v>671</v>
      </c>
      <c r="C54" s="25">
        <v>87</v>
      </c>
    </row>
    <row r="55" spans="1:3" x14ac:dyDescent="0.25">
      <c r="A55" s="172"/>
      <c r="B55" s="12" t="s">
        <v>672</v>
      </c>
      <c r="C55" s="25">
        <v>56</v>
      </c>
    </row>
    <row r="56" spans="1:3" x14ac:dyDescent="0.25">
      <c r="A56" s="172"/>
      <c r="B56" s="12" t="s">
        <v>673</v>
      </c>
      <c r="C56" s="25">
        <v>143</v>
      </c>
    </row>
    <row r="57" spans="1:3" x14ac:dyDescent="0.25">
      <c r="A57" s="173"/>
      <c r="B57" s="12" t="s">
        <v>674</v>
      </c>
      <c r="C57" s="25">
        <v>81</v>
      </c>
    </row>
    <row r="58" spans="1:3" x14ac:dyDescent="0.25">
      <c r="A58" s="171" t="s">
        <v>675</v>
      </c>
      <c r="B58" s="12" t="s">
        <v>676</v>
      </c>
      <c r="C58" s="25">
        <v>394</v>
      </c>
    </row>
    <row r="59" spans="1:3" x14ac:dyDescent="0.25">
      <c r="A59" s="172"/>
      <c r="B59" s="12" t="s">
        <v>677</v>
      </c>
      <c r="C59" s="25">
        <v>42</v>
      </c>
    </row>
    <row r="60" spans="1:3" x14ac:dyDescent="0.25">
      <c r="A60" s="172"/>
      <c r="B60" s="12" t="s">
        <v>678</v>
      </c>
      <c r="C60" s="25">
        <v>37</v>
      </c>
    </row>
    <row r="61" spans="1:3" x14ac:dyDescent="0.25">
      <c r="A61" s="172"/>
      <c r="B61" s="12" t="s">
        <v>679</v>
      </c>
      <c r="C61" s="25">
        <v>369</v>
      </c>
    </row>
    <row r="62" spans="1:3" x14ac:dyDescent="0.25">
      <c r="A62" s="173"/>
      <c r="B62" s="15" t="s">
        <v>674</v>
      </c>
      <c r="C62" s="35">
        <v>126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179</v>
      </c>
    </row>
    <row r="66" spans="1:3" x14ac:dyDescent="0.25">
      <c r="A66" s="11" t="s">
        <v>682</v>
      </c>
      <c r="B66" s="18"/>
      <c r="C66" s="25">
        <v>151</v>
      </c>
    </row>
    <row r="67" spans="1:3" x14ac:dyDescent="0.25">
      <c r="A67" s="11" t="s">
        <v>683</v>
      </c>
      <c r="B67" s="18"/>
      <c r="C67" s="25">
        <v>577</v>
      </c>
    </row>
    <row r="68" spans="1:3" x14ac:dyDescent="0.25">
      <c r="A68" s="171" t="s">
        <v>684</v>
      </c>
      <c r="B68" s="12" t="s">
        <v>685</v>
      </c>
      <c r="C68" s="25">
        <v>0</v>
      </c>
    </row>
    <row r="69" spans="1:3" x14ac:dyDescent="0.25">
      <c r="A69" s="173"/>
      <c r="B69" s="12" t="s">
        <v>686</v>
      </c>
      <c r="C69" s="25">
        <v>0</v>
      </c>
    </row>
    <row r="70" spans="1:3" x14ac:dyDescent="0.25">
      <c r="A70" s="11" t="s">
        <v>687</v>
      </c>
      <c r="B70" s="18"/>
      <c r="C70" s="25">
        <v>20</v>
      </c>
    </row>
    <row r="71" spans="1:3" x14ac:dyDescent="0.25">
      <c r="A71" s="11" t="s">
        <v>688</v>
      </c>
      <c r="B71" s="18"/>
      <c r="C71" s="25">
        <v>38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32</v>
      </c>
    </row>
    <row r="74" spans="1:3" x14ac:dyDescent="0.25">
      <c r="A74" s="11" t="s">
        <v>691</v>
      </c>
      <c r="B74" s="18"/>
      <c r="C74" s="25">
        <v>1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AfbGJXJYf9T3/UvYuI8aYWWLxMwGf5WpUYCoQV3uzik9laAMcPAVXYhR3KAndMAX82AxVXzwISVJ9G8EW0em2g==" saltValue="CCzPc6MKxfxexI6LNUsTcA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80" t="s">
        <v>695</v>
      </c>
      <c r="B5" s="40" t="s">
        <v>696</v>
      </c>
      <c r="C5" s="41">
        <v>6</v>
      </c>
    </row>
    <row r="6" spans="1:3" x14ac:dyDescent="0.25">
      <c r="A6" s="181"/>
      <c r="B6" s="40" t="s">
        <v>289</v>
      </c>
      <c r="C6" s="41">
        <v>192</v>
      </c>
    </row>
    <row r="7" spans="1:3" x14ac:dyDescent="0.25">
      <c r="A7" s="181"/>
      <c r="B7" s="40" t="s">
        <v>697</v>
      </c>
      <c r="C7" s="41">
        <v>76</v>
      </c>
    </row>
    <row r="8" spans="1:3" x14ac:dyDescent="0.25">
      <c r="A8" s="181"/>
      <c r="B8" s="40" t="s">
        <v>698</v>
      </c>
      <c r="C8" s="26"/>
    </row>
    <row r="9" spans="1:3" x14ac:dyDescent="0.25">
      <c r="A9" s="181"/>
      <c r="B9" s="40" t="s">
        <v>699</v>
      </c>
      <c r="C9" s="41">
        <v>1</v>
      </c>
    </row>
    <row r="10" spans="1:3" x14ac:dyDescent="0.25">
      <c r="A10" s="181"/>
      <c r="B10" s="40" t="s">
        <v>700</v>
      </c>
      <c r="C10" s="41">
        <v>0</v>
      </c>
    </row>
    <row r="11" spans="1:3" x14ac:dyDescent="0.25">
      <c r="A11" s="182"/>
      <c r="B11" s="40" t="s">
        <v>701</v>
      </c>
      <c r="C11" s="41">
        <v>0</v>
      </c>
    </row>
    <row r="12" spans="1:3" x14ac:dyDescent="0.25">
      <c r="A12" s="180" t="s">
        <v>702</v>
      </c>
      <c r="B12" s="40" t="s">
        <v>59</v>
      </c>
      <c r="C12" s="41">
        <v>252</v>
      </c>
    </row>
    <row r="13" spans="1:3" x14ac:dyDescent="0.25">
      <c r="A13" s="181"/>
      <c r="B13" s="40" t="s">
        <v>703</v>
      </c>
      <c r="C13" s="41">
        <v>33</v>
      </c>
    </row>
    <row r="14" spans="1:3" x14ac:dyDescent="0.25">
      <c r="A14" s="181"/>
      <c r="B14" s="40" t="s">
        <v>704</v>
      </c>
      <c r="C14" s="41">
        <v>28</v>
      </c>
    </row>
    <row r="15" spans="1:3" x14ac:dyDescent="0.25">
      <c r="A15" s="182"/>
      <c r="B15" s="42" t="s">
        <v>705</v>
      </c>
      <c r="C15" s="43">
        <v>21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15</v>
      </c>
    </row>
    <row r="19" spans="1:3" x14ac:dyDescent="0.25">
      <c r="A19" s="39" t="s">
        <v>708</v>
      </c>
      <c r="B19" s="18"/>
      <c r="C19" s="41">
        <v>4</v>
      </c>
    </row>
    <row r="20" spans="1:3" x14ac:dyDescent="0.25">
      <c r="A20" s="39" t="s">
        <v>709</v>
      </c>
      <c r="B20" s="18"/>
      <c r="C20" s="41">
        <v>20</v>
      </c>
    </row>
    <row r="21" spans="1:3" x14ac:dyDescent="0.25">
      <c r="A21" s="39" t="s">
        <v>710</v>
      </c>
      <c r="B21" s="18"/>
      <c r="C21" s="41">
        <v>8</v>
      </c>
    </row>
    <row r="22" spans="1:3" x14ac:dyDescent="0.25">
      <c r="A22" s="39" t="s">
        <v>711</v>
      </c>
      <c r="B22" s="18"/>
      <c r="C22" s="41">
        <v>107</v>
      </c>
    </row>
    <row r="23" spans="1:3" x14ac:dyDescent="0.25">
      <c r="A23" s="39" t="s">
        <v>712</v>
      </c>
      <c r="B23" s="18"/>
      <c r="C23" s="41">
        <v>63</v>
      </c>
    </row>
    <row r="24" spans="1:3" x14ac:dyDescent="0.25">
      <c r="A24" s="39" t="s">
        <v>713</v>
      </c>
      <c r="B24" s="18"/>
      <c r="C24" s="41">
        <v>17</v>
      </c>
    </row>
    <row r="25" spans="1:3" x14ac:dyDescent="0.25">
      <c r="A25" s="39" t="s">
        <v>714</v>
      </c>
      <c r="B25" s="18"/>
      <c r="C25" s="41">
        <v>1</v>
      </c>
    </row>
    <row r="26" spans="1:3" x14ac:dyDescent="0.25">
      <c r="A26" s="39" t="s">
        <v>715</v>
      </c>
      <c r="B26" s="18"/>
      <c r="C26" s="41">
        <v>1</v>
      </c>
    </row>
    <row r="27" spans="1:3" x14ac:dyDescent="0.25">
      <c r="A27" s="39" t="s">
        <v>716</v>
      </c>
      <c r="B27" s="19"/>
      <c r="C27" s="43">
        <v>19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6</v>
      </c>
    </row>
    <row r="31" spans="1:3" x14ac:dyDescent="0.25">
      <c r="A31" s="39" t="s">
        <v>719</v>
      </c>
      <c r="B31" s="18"/>
      <c r="C31" s="41">
        <v>38</v>
      </c>
    </row>
    <row r="32" spans="1:3" x14ac:dyDescent="0.25">
      <c r="A32" s="39" t="s">
        <v>720</v>
      </c>
      <c r="B32" s="18"/>
      <c r="C32" s="41">
        <v>43</v>
      </c>
    </row>
    <row r="33" spans="1:6" x14ac:dyDescent="0.25">
      <c r="A33" s="39" t="s">
        <v>721</v>
      </c>
      <c r="B33" s="18"/>
      <c r="C33" s="41">
        <v>36</v>
      </c>
    </row>
    <row r="34" spans="1:6" x14ac:dyDescent="0.25">
      <c r="A34" s="39" t="s">
        <v>722</v>
      </c>
      <c r="B34" s="18"/>
      <c r="C34" s="41">
        <v>16</v>
      </c>
    </row>
    <row r="35" spans="1:6" x14ac:dyDescent="0.25">
      <c r="A35" s="39" t="s">
        <v>723</v>
      </c>
      <c r="B35" s="18"/>
      <c r="C35" s="41">
        <v>22</v>
      </c>
    </row>
    <row r="36" spans="1:6" x14ac:dyDescent="0.25">
      <c r="A36" s="39" t="s">
        <v>724</v>
      </c>
      <c r="B36" s="18"/>
      <c r="C36" s="41">
        <v>4</v>
      </c>
    </row>
    <row r="37" spans="1:6" x14ac:dyDescent="0.25">
      <c r="A37" s="39" t="s">
        <v>725</v>
      </c>
      <c r="B37" s="19"/>
      <c r="C37" s="43">
        <v>1</v>
      </c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41">
        <v>10</v>
      </c>
    </row>
    <row r="41" spans="1:6" x14ac:dyDescent="0.25">
      <c r="A41" s="39" t="s">
        <v>109</v>
      </c>
      <c r="B41" s="18"/>
      <c r="C41" s="41">
        <v>2</v>
      </c>
    </row>
    <row r="42" spans="1:6" x14ac:dyDescent="0.25">
      <c r="A42" s="39" t="s">
        <v>727</v>
      </c>
      <c r="B42" s="19"/>
      <c r="C42" s="43">
        <v>6</v>
      </c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80" t="s">
        <v>627</v>
      </c>
      <c r="B45" s="40" t="s">
        <v>730</v>
      </c>
      <c r="C45" s="45">
        <v>0</v>
      </c>
      <c r="D45" s="45">
        <v>0</v>
      </c>
      <c r="E45" s="45">
        <v>0</v>
      </c>
      <c r="F45" s="41">
        <v>0</v>
      </c>
    </row>
    <row r="46" spans="1:6" x14ac:dyDescent="0.25">
      <c r="A46" s="181"/>
      <c r="B46" s="40" t="s">
        <v>731</v>
      </c>
      <c r="C46" s="45">
        <v>0</v>
      </c>
      <c r="D46" s="45">
        <v>0</v>
      </c>
      <c r="E46" s="45">
        <v>0</v>
      </c>
      <c r="F46" s="41">
        <v>0</v>
      </c>
    </row>
    <row r="47" spans="1:6" x14ac:dyDescent="0.25">
      <c r="A47" s="181"/>
      <c r="B47" s="40" t="s">
        <v>732</v>
      </c>
      <c r="C47" s="45">
        <v>1</v>
      </c>
      <c r="D47" s="45">
        <v>0</v>
      </c>
      <c r="E47" s="45">
        <v>0</v>
      </c>
      <c r="F47" s="41">
        <v>0</v>
      </c>
    </row>
    <row r="48" spans="1:6" x14ac:dyDescent="0.25">
      <c r="A48" s="181"/>
      <c r="B48" s="40" t="s">
        <v>733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1"/>
      <c r="B49" s="40" t="s">
        <v>311</v>
      </c>
      <c r="C49" s="45">
        <v>8</v>
      </c>
      <c r="D49" s="45">
        <v>15</v>
      </c>
      <c r="E49" s="45">
        <v>1</v>
      </c>
      <c r="F49" s="41">
        <v>6</v>
      </c>
    </row>
    <row r="50" spans="1:6" x14ac:dyDescent="0.25">
      <c r="A50" s="181"/>
      <c r="B50" s="40" t="s">
        <v>734</v>
      </c>
      <c r="C50" s="45">
        <v>179</v>
      </c>
      <c r="D50" s="45">
        <v>105</v>
      </c>
      <c r="E50" s="45">
        <v>29</v>
      </c>
      <c r="F50" s="41">
        <v>76</v>
      </c>
    </row>
    <row r="51" spans="1:6" x14ac:dyDescent="0.25">
      <c r="A51" s="181"/>
      <c r="B51" s="40" t="s">
        <v>735</v>
      </c>
      <c r="C51" s="45">
        <v>80</v>
      </c>
      <c r="D51" s="45">
        <v>20</v>
      </c>
      <c r="E51" s="45">
        <v>0</v>
      </c>
      <c r="F51" s="41">
        <v>13</v>
      </c>
    </row>
    <row r="52" spans="1:6" x14ac:dyDescent="0.25">
      <c r="A52" s="181"/>
      <c r="B52" s="40" t="s">
        <v>736</v>
      </c>
      <c r="C52" s="45">
        <v>0</v>
      </c>
      <c r="D52" s="45">
        <v>0</v>
      </c>
      <c r="E52" s="45">
        <v>1</v>
      </c>
      <c r="F52" s="41">
        <v>0</v>
      </c>
    </row>
    <row r="53" spans="1:6" x14ac:dyDescent="0.25">
      <c r="A53" s="181"/>
      <c r="B53" s="40" t="s">
        <v>737</v>
      </c>
      <c r="C53" s="45">
        <v>0</v>
      </c>
      <c r="D53" s="45">
        <v>1</v>
      </c>
      <c r="E53" s="45">
        <v>0</v>
      </c>
      <c r="F53" s="41">
        <v>0</v>
      </c>
    </row>
    <row r="54" spans="1:6" x14ac:dyDescent="0.25">
      <c r="A54" s="181"/>
      <c r="B54" s="40" t="s">
        <v>738</v>
      </c>
      <c r="C54" s="45">
        <v>5</v>
      </c>
      <c r="D54" s="45">
        <v>7</v>
      </c>
      <c r="E54" s="45">
        <v>0</v>
      </c>
      <c r="F54" s="41">
        <v>4</v>
      </c>
    </row>
    <row r="55" spans="1:6" x14ac:dyDescent="0.25">
      <c r="A55" s="181"/>
      <c r="B55" s="40" t="s">
        <v>739</v>
      </c>
      <c r="C55" s="45">
        <v>0</v>
      </c>
      <c r="D55" s="45">
        <v>2</v>
      </c>
      <c r="E55" s="45">
        <v>1</v>
      </c>
      <c r="F55" s="41">
        <v>0</v>
      </c>
    </row>
    <row r="56" spans="1:6" x14ac:dyDescent="0.25">
      <c r="A56" s="181"/>
      <c r="B56" s="40" t="s">
        <v>740</v>
      </c>
      <c r="C56" s="45">
        <v>0</v>
      </c>
      <c r="D56" s="45">
        <v>2</v>
      </c>
      <c r="E56" s="45">
        <v>0</v>
      </c>
      <c r="F56" s="41">
        <v>0</v>
      </c>
    </row>
    <row r="57" spans="1:6" x14ac:dyDescent="0.25">
      <c r="A57" s="181"/>
      <c r="B57" s="40" t="s">
        <v>349</v>
      </c>
      <c r="C57" s="45">
        <v>0</v>
      </c>
      <c r="D57" s="45">
        <v>0</v>
      </c>
      <c r="E57" s="45">
        <v>0</v>
      </c>
      <c r="F57" s="41">
        <v>0</v>
      </c>
    </row>
    <row r="58" spans="1:6" x14ac:dyDescent="0.25">
      <c r="A58" s="181"/>
      <c r="B58" s="40" t="s">
        <v>741</v>
      </c>
      <c r="C58" s="45">
        <v>0</v>
      </c>
      <c r="D58" s="45">
        <v>1</v>
      </c>
      <c r="E58" s="45">
        <v>1</v>
      </c>
      <c r="F58" s="41">
        <v>0</v>
      </c>
    </row>
    <row r="59" spans="1:6" x14ac:dyDescent="0.25">
      <c r="A59" s="181"/>
      <c r="B59" s="40" t="s">
        <v>742</v>
      </c>
      <c r="C59" s="45">
        <v>0</v>
      </c>
      <c r="D59" s="45">
        <v>1</v>
      </c>
      <c r="E59" s="45">
        <v>1</v>
      </c>
      <c r="F59" s="41">
        <v>0</v>
      </c>
    </row>
    <row r="60" spans="1:6" x14ac:dyDescent="0.25">
      <c r="A60" s="181"/>
      <c r="B60" s="40" t="s">
        <v>743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1"/>
      <c r="B61" s="40" t="s">
        <v>744</v>
      </c>
      <c r="C61" s="45">
        <v>18</v>
      </c>
      <c r="D61" s="45">
        <v>18</v>
      </c>
      <c r="E61" s="45">
        <v>2</v>
      </c>
      <c r="F61" s="41">
        <v>11</v>
      </c>
    </row>
    <row r="62" spans="1:6" x14ac:dyDescent="0.25">
      <c r="A62" s="181"/>
      <c r="B62" s="40" t="s">
        <v>745</v>
      </c>
      <c r="C62" s="45">
        <v>0</v>
      </c>
      <c r="D62" s="45">
        <v>1</v>
      </c>
      <c r="E62" s="45">
        <v>0</v>
      </c>
      <c r="F62" s="41">
        <v>0</v>
      </c>
    </row>
    <row r="63" spans="1:6" x14ac:dyDescent="0.25">
      <c r="A63" s="182"/>
      <c r="B63" s="40" t="s">
        <v>746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78" t="s">
        <v>747</v>
      </c>
      <c r="B64" s="179"/>
      <c r="C64" s="46">
        <v>291</v>
      </c>
      <c r="D64" s="46">
        <v>173</v>
      </c>
      <c r="E64" s="46">
        <v>36</v>
      </c>
      <c r="F64" s="46">
        <v>110</v>
      </c>
    </row>
    <row r="65" spans="1:6" x14ac:dyDescent="0.25">
      <c r="A65" s="180" t="s">
        <v>642</v>
      </c>
      <c r="B65" s="40" t="s">
        <v>748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1"/>
      <c r="B66" s="40" t="s">
        <v>749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2"/>
      <c r="B67" s="40" t="s">
        <v>106</v>
      </c>
      <c r="C67" s="45">
        <v>0</v>
      </c>
      <c r="D67" s="45">
        <v>0</v>
      </c>
      <c r="E67" s="45">
        <v>0</v>
      </c>
      <c r="F67" s="41">
        <v>0</v>
      </c>
    </row>
    <row r="68" spans="1:6" x14ac:dyDescent="0.25">
      <c r="A68" s="178" t="s">
        <v>750</v>
      </c>
      <c r="B68" s="179"/>
      <c r="C68" s="46">
        <v>0</v>
      </c>
      <c r="D68" s="46">
        <v>0</v>
      </c>
      <c r="E68" s="46">
        <v>0</v>
      </c>
      <c r="F68" s="46">
        <v>0</v>
      </c>
    </row>
  </sheetData>
  <sheetProtection algorithmName="SHA-512" hashValue="mtwlO5CvSrvzPeQxdwcNal8/eTq3ujUtivsx2TDMe1S+Sqkc8XF8ICCMPaTm9xB2/EXAFWDB8CCPP0R/wtOvfA==" saltValue="9NSkpmikq8OBd8YaRxz6T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5">
        <v>1213</v>
      </c>
    </row>
    <row r="7" spans="1:3" x14ac:dyDescent="0.25">
      <c r="A7" s="172"/>
      <c r="B7" s="12" t="s">
        <v>696</v>
      </c>
      <c r="C7" s="25">
        <v>198</v>
      </c>
    </row>
    <row r="8" spans="1:3" x14ac:dyDescent="0.25">
      <c r="A8" s="172"/>
      <c r="B8" s="12" t="s">
        <v>755</v>
      </c>
      <c r="C8" s="25">
        <v>1732</v>
      </c>
    </row>
    <row r="9" spans="1:3" x14ac:dyDescent="0.25">
      <c r="A9" s="172"/>
      <c r="B9" s="12" t="s">
        <v>756</v>
      </c>
      <c r="C9" s="25">
        <v>395</v>
      </c>
    </row>
    <row r="10" spans="1:3" x14ac:dyDescent="0.25">
      <c r="A10" s="172"/>
      <c r="B10" s="12" t="s">
        <v>698</v>
      </c>
      <c r="C10" s="25">
        <v>4</v>
      </c>
    </row>
    <row r="11" spans="1:3" x14ac:dyDescent="0.25">
      <c r="A11" s="172"/>
      <c r="B11" s="12" t="s">
        <v>699</v>
      </c>
      <c r="C11" s="25">
        <v>3</v>
      </c>
    </row>
    <row r="12" spans="1:3" x14ac:dyDescent="0.25">
      <c r="A12" s="172"/>
      <c r="B12" s="12" t="s">
        <v>757</v>
      </c>
      <c r="C12" s="25">
        <v>2</v>
      </c>
    </row>
    <row r="13" spans="1:3" x14ac:dyDescent="0.25">
      <c r="A13" s="173"/>
      <c r="B13" s="15" t="s">
        <v>758</v>
      </c>
      <c r="C13" s="35">
        <v>3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1804</v>
      </c>
    </row>
    <row r="17" spans="1:3" x14ac:dyDescent="0.25">
      <c r="A17" s="11" t="s">
        <v>761</v>
      </c>
      <c r="B17" s="18"/>
      <c r="C17" s="25">
        <v>159</v>
      </c>
    </row>
    <row r="18" spans="1:3" x14ac:dyDescent="0.25">
      <c r="A18" s="11" t="s">
        <v>762</v>
      </c>
      <c r="B18" s="18"/>
      <c r="C18" s="25">
        <v>315</v>
      </c>
    </row>
    <row r="19" spans="1:3" x14ac:dyDescent="0.25">
      <c r="A19" s="11" t="s">
        <v>763</v>
      </c>
      <c r="B19" s="19"/>
      <c r="C19" s="35">
        <v>104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15</v>
      </c>
    </row>
    <row r="23" spans="1:3" x14ac:dyDescent="0.25">
      <c r="A23" s="11" t="s">
        <v>766</v>
      </c>
      <c r="B23" s="18"/>
      <c r="C23" s="25">
        <v>31</v>
      </c>
    </row>
    <row r="24" spans="1:3" x14ac:dyDescent="0.25">
      <c r="A24" s="11" t="s">
        <v>767</v>
      </c>
      <c r="B24" s="18"/>
      <c r="C24" s="25">
        <v>3</v>
      </c>
    </row>
    <row r="25" spans="1:3" x14ac:dyDescent="0.25">
      <c r="A25" s="11" t="s">
        <v>768</v>
      </c>
      <c r="B25" s="18"/>
      <c r="C25" s="25">
        <v>3</v>
      </c>
    </row>
    <row r="26" spans="1:3" x14ac:dyDescent="0.25">
      <c r="A26" s="11" t="s">
        <v>769</v>
      </c>
      <c r="B26" s="18"/>
      <c r="C26" s="25">
        <v>16</v>
      </c>
    </row>
    <row r="27" spans="1:3" x14ac:dyDescent="0.25">
      <c r="A27" s="11" t="s">
        <v>770</v>
      </c>
      <c r="B27" s="19"/>
      <c r="C27" s="35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74</v>
      </c>
    </row>
    <row r="31" spans="1:3" x14ac:dyDescent="0.25">
      <c r="A31" s="11" t="s">
        <v>773</v>
      </c>
      <c r="B31" s="19"/>
      <c r="C31" s="35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92</v>
      </c>
    </row>
    <row r="35" spans="1:3" x14ac:dyDescent="0.25">
      <c r="A35" s="11" t="s">
        <v>775</v>
      </c>
      <c r="B35" s="18"/>
      <c r="C35" s="25">
        <v>136</v>
      </c>
    </row>
    <row r="36" spans="1:3" x14ac:dyDescent="0.25">
      <c r="A36" s="11" t="s">
        <v>776</v>
      </c>
      <c r="B36" s="18"/>
      <c r="C36" s="25">
        <v>436</v>
      </c>
    </row>
    <row r="37" spans="1:3" x14ac:dyDescent="0.25">
      <c r="A37" s="11" t="s">
        <v>777</v>
      </c>
      <c r="B37" s="18"/>
      <c r="C37" s="25">
        <v>167</v>
      </c>
    </row>
    <row r="38" spans="1:3" x14ac:dyDescent="0.25">
      <c r="A38" s="11" t="s">
        <v>778</v>
      </c>
      <c r="B38" s="18"/>
      <c r="C38" s="25">
        <v>207</v>
      </c>
    </row>
    <row r="39" spans="1:3" x14ac:dyDescent="0.25">
      <c r="A39" s="11" t="s">
        <v>779</v>
      </c>
      <c r="B39" s="19"/>
      <c r="C39" s="35">
        <v>60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</v>
      </c>
    </row>
    <row r="43" spans="1:3" x14ac:dyDescent="0.25">
      <c r="A43" s="11" t="s">
        <v>782</v>
      </c>
      <c r="B43" s="19"/>
      <c r="C43" s="35">
        <v>5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5">
        <v>167</v>
      </c>
    </row>
    <row r="47" spans="1:3" x14ac:dyDescent="0.25">
      <c r="A47" s="172"/>
      <c r="B47" s="12" t="s">
        <v>120</v>
      </c>
      <c r="C47" s="25">
        <v>177</v>
      </c>
    </row>
    <row r="48" spans="1:3" x14ac:dyDescent="0.25">
      <c r="A48" s="172"/>
      <c r="B48" s="12" t="s">
        <v>786</v>
      </c>
      <c r="C48" s="25">
        <v>239</v>
      </c>
    </row>
    <row r="49" spans="1:6" x14ac:dyDescent="0.25">
      <c r="A49" s="173"/>
      <c r="B49" s="15" t="s">
        <v>787</v>
      </c>
      <c r="C49" s="35">
        <v>3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10</v>
      </c>
    </row>
    <row r="53" spans="1:6" x14ac:dyDescent="0.25">
      <c r="A53" s="11" t="s">
        <v>109</v>
      </c>
      <c r="B53" s="18"/>
      <c r="C53" s="25">
        <v>5</v>
      </c>
    </row>
    <row r="54" spans="1:6" x14ac:dyDescent="0.25">
      <c r="A54" s="11" t="s">
        <v>727</v>
      </c>
      <c r="B54" s="19"/>
      <c r="C54" s="35">
        <v>4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1" t="s">
        <v>627</v>
      </c>
      <c r="B57" s="12" t="s">
        <v>730</v>
      </c>
      <c r="C57" s="13">
        <v>0</v>
      </c>
      <c r="D57" s="13">
        <v>1</v>
      </c>
      <c r="E57" s="13">
        <v>0</v>
      </c>
      <c r="F57" s="25">
        <v>0</v>
      </c>
    </row>
    <row r="58" spans="1:6" x14ac:dyDescent="0.25">
      <c r="A58" s="172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2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72"/>
      <c r="B60" s="12" t="s">
        <v>733</v>
      </c>
      <c r="C60" s="13">
        <v>0</v>
      </c>
      <c r="D60" s="13">
        <v>0</v>
      </c>
      <c r="E60" s="13">
        <v>2</v>
      </c>
      <c r="F60" s="25">
        <v>0</v>
      </c>
    </row>
    <row r="61" spans="1:6" x14ac:dyDescent="0.25">
      <c r="A61" s="172"/>
      <c r="B61" s="12" t="s">
        <v>311</v>
      </c>
      <c r="C61" s="13">
        <v>37</v>
      </c>
      <c r="D61" s="13">
        <v>49</v>
      </c>
      <c r="E61" s="13">
        <v>9</v>
      </c>
      <c r="F61" s="25">
        <v>24</v>
      </c>
    </row>
    <row r="62" spans="1:6" x14ac:dyDescent="0.25">
      <c r="A62" s="172"/>
      <c r="B62" s="12" t="s">
        <v>788</v>
      </c>
      <c r="C62" s="13">
        <v>1169</v>
      </c>
      <c r="D62" s="13">
        <v>444</v>
      </c>
      <c r="E62" s="13">
        <v>89</v>
      </c>
      <c r="F62" s="25">
        <v>216</v>
      </c>
    </row>
    <row r="63" spans="1:6" x14ac:dyDescent="0.25">
      <c r="A63" s="172"/>
      <c r="B63" s="12" t="s">
        <v>789</v>
      </c>
      <c r="C63" s="13">
        <v>360</v>
      </c>
      <c r="D63" s="13">
        <v>139</v>
      </c>
      <c r="E63" s="13">
        <v>13</v>
      </c>
      <c r="F63" s="25">
        <v>41</v>
      </c>
    </row>
    <row r="64" spans="1:6" x14ac:dyDescent="0.25">
      <c r="A64" s="172"/>
      <c r="B64" s="12" t="s">
        <v>736</v>
      </c>
      <c r="C64" s="13">
        <v>8</v>
      </c>
      <c r="D64" s="13">
        <v>11</v>
      </c>
      <c r="E64" s="13">
        <v>3</v>
      </c>
      <c r="F64" s="25">
        <v>11</v>
      </c>
    </row>
    <row r="65" spans="1:6" x14ac:dyDescent="0.25">
      <c r="A65" s="172"/>
      <c r="B65" s="12" t="s">
        <v>790</v>
      </c>
      <c r="C65" s="13">
        <v>1</v>
      </c>
      <c r="D65" s="13">
        <v>2</v>
      </c>
      <c r="E65" s="13">
        <v>0</v>
      </c>
      <c r="F65" s="25">
        <v>0</v>
      </c>
    </row>
    <row r="66" spans="1:6" x14ac:dyDescent="0.25">
      <c r="A66" s="172"/>
      <c r="B66" s="12" t="s">
        <v>791</v>
      </c>
      <c r="C66" s="13">
        <v>17</v>
      </c>
      <c r="D66" s="13">
        <v>114</v>
      </c>
      <c r="E66" s="13">
        <v>22</v>
      </c>
      <c r="F66" s="25">
        <v>61</v>
      </c>
    </row>
    <row r="67" spans="1:6" x14ac:dyDescent="0.25">
      <c r="A67" s="172"/>
      <c r="B67" s="12" t="s">
        <v>792</v>
      </c>
      <c r="C67" s="13">
        <v>11</v>
      </c>
      <c r="D67" s="13">
        <v>59</v>
      </c>
      <c r="E67" s="13">
        <v>4</v>
      </c>
      <c r="F67" s="25">
        <v>18</v>
      </c>
    </row>
    <row r="68" spans="1:6" x14ac:dyDescent="0.25">
      <c r="A68" s="172"/>
      <c r="B68" s="12" t="s">
        <v>740</v>
      </c>
      <c r="C68" s="13">
        <v>6</v>
      </c>
      <c r="D68" s="13">
        <v>0</v>
      </c>
      <c r="E68" s="13">
        <v>0</v>
      </c>
      <c r="F68" s="25">
        <v>0</v>
      </c>
    </row>
    <row r="69" spans="1:6" x14ac:dyDescent="0.25">
      <c r="A69" s="172"/>
      <c r="B69" s="12" t="s">
        <v>349</v>
      </c>
      <c r="C69" s="13">
        <v>0</v>
      </c>
      <c r="D69" s="13">
        <v>0</v>
      </c>
      <c r="E69" s="13">
        <v>0</v>
      </c>
      <c r="F69" s="25">
        <v>0</v>
      </c>
    </row>
    <row r="70" spans="1:6" x14ac:dyDescent="0.25">
      <c r="A70" s="172"/>
      <c r="B70" s="12" t="s">
        <v>741</v>
      </c>
      <c r="C70" s="13">
        <v>2</v>
      </c>
      <c r="D70" s="13">
        <v>0</v>
      </c>
      <c r="E70" s="13">
        <v>0</v>
      </c>
      <c r="F70" s="25">
        <v>0</v>
      </c>
    </row>
    <row r="71" spans="1:6" x14ac:dyDescent="0.25">
      <c r="A71" s="172"/>
      <c r="B71" s="12" t="s">
        <v>742</v>
      </c>
      <c r="C71" s="13">
        <v>6</v>
      </c>
      <c r="D71" s="13">
        <v>2</v>
      </c>
      <c r="E71" s="13">
        <v>0</v>
      </c>
      <c r="F71" s="25">
        <v>0</v>
      </c>
    </row>
    <row r="72" spans="1:6" x14ac:dyDescent="0.25">
      <c r="A72" s="172"/>
      <c r="B72" s="12" t="s">
        <v>743</v>
      </c>
      <c r="C72" s="13">
        <v>1</v>
      </c>
      <c r="D72" s="13">
        <v>1</v>
      </c>
      <c r="E72" s="13">
        <v>0</v>
      </c>
      <c r="F72" s="25">
        <v>0</v>
      </c>
    </row>
    <row r="73" spans="1:6" x14ac:dyDescent="0.25">
      <c r="A73" s="172"/>
      <c r="B73" s="12" t="s">
        <v>744</v>
      </c>
      <c r="C73" s="13">
        <v>265</v>
      </c>
      <c r="D73" s="13">
        <v>210</v>
      </c>
      <c r="E73" s="13">
        <v>32</v>
      </c>
      <c r="F73" s="25">
        <v>78</v>
      </c>
    </row>
    <row r="74" spans="1:6" x14ac:dyDescent="0.25">
      <c r="A74" s="172"/>
      <c r="B74" s="12" t="s">
        <v>745</v>
      </c>
      <c r="C74" s="13">
        <v>23</v>
      </c>
      <c r="D74" s="13">
        <v>44</v>
      </c>
      <c r="E74" s="13">
        <v>18</v>
      </c>
      <c r="F74" s="25">
        <v>32</v>
      </c>
    </row>
    <row r="75" spans="1:6" x14ac:dyDescent="0.25">
      <c r="A75" s="173"/>
      <c r="B75" s="12" t="s">
        <v>746</v>
      </c>
      <c r="C75" s="13">
        <v>0</v>
      </c>
      <c r="D75" s="13">
        <v>10</v>
      </c>
      <c r="E75" s="13">
        <v>1</v>
      </c>
      <c r="F75" s="25">
        <v>0</v>
      </c>
    </row>
    <row r="76" spans="1:6" x14ac:dyDescent="0.25">
      <c r="A76" s="183" t="s">
        <v>747</v>
      </c>
      <c r="B76" s="184"/>
      <c r="C76" s="32">
        <v>1906</v>
      </c>
      <c r="D76" s="32">
        <v>1086</v>
      </c>
      <c r="E76" s="32">
        <v>193</v>
      </c>
      <c r="F76" s="32">
        <v>481</v>
      </c>
    </row>
    <row r="77" spans="1:6" x14ac:dyDescent="0.25">
      <c r="A77" s="171" t="s">
        <v>793</v>
      </c>
      <c r="B77" s="12" t="s">
        <v>748</v>
      </c>
      <c r="C77" s="13">
        <v>2</v>
      </c>
      <c r="D77" s="13">
        <v>0</v>
      </c>
      <c r="E77" s="13">
        <v>0</v>
      </c>
      <c r="F77" s="25">
        <v>0</v>
      </c>
    </row>
    <row r="78" spans="1:6" x14ac:dyDescent="0.25">
      <c r="A78" s="172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3"/>
      <c r="B79" s="12" t="s">
        <v>106</v>
      </c>
      <c r="C79" s="13">
        <v>1</v>
      </c>
      <c r="D79" s="13">
        <v>0</v>
      </c>
      <c r="E79" s="13">
        <v>0</v>
      </c>
      <c r="F79" s="25">
        <v>0</v>
      </c>
    </row>
    <row r="80" spans="1:6" x14ac:dyDescent="0.25">
      <c r="A80" s="183" t="s">
        <v>794</v>
      </c>
      <c r="B80" s="184"/>
      <c r="C80" s="32">
        <v>3</v>
      </c>
      <c r="D80" s="32">
        <v>0</v>
      </c>
      <c r="E80" s="32">
        <v>0</v>
      </c>
      <c r="F80" s="32">
        <v>0</v>
      </c>
    </row>
  </sheetData>
  <sheetProtection algorithmName="SHA-512" hashValue="swTvT8px9utCgJLSEErFR+sa8qYsOAtUbhKef9d2h4/uyDvgMOhVHJ11WxVeR9x8vz+WMOfxjBUU4sf+UQZOfA==" saltValue="eTZTJs4uXDa2DuWo0luYq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5</v>
      </c>
    </row>
    <row r="6" spans="1:3" x14ac:dyDescent="0.25">
      <c r="A6" s="11" t="s">
        <v>798</v>
      </c>
      <c r="B6" s="18"/>
      <c r="C6" s="25">
        <v>97</v>
      </c>
    </row>
    <row r="7" spans="1:3" x14ac:dyDescent="0.25">
      <c r="A7" s="11" t="s">
        <v>799</v>
      </c>
      <c r="B7" s="18"/>
      <c r="C7" s="25">
        <v>18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5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4</v>
      </c>
    </row>
    <row r="13" spans="1:3" x14ac:dyDescent="0.25">
      <c r="A13" s="11" t="s">
        <v>798</v>
      </c>
      <c r="B13" s="18"/>
      <c r="C13" s="25">
        <v>31</v>
      </c>
    </row>
    <row r="14" spans="1:3" x14ac:dyDescent="0.25">
      <c r="A14" s="11" t="s">
        <v>803</v>
      </c>
      <c r="B14" s="18"/>
      <c r="C14" s="25">
        <v>14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5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3</v>
      </c>
    </row>
    <row r="20" spans="1:3" x14ac:dyDescent="0.25">
      <c r="A20" s="11" t="s">
        <v>805</v>
      </c>
      <c r="B20" s="18"/>
      <c r="C20" s="25">
        <v>2</v>
      </c>
    </row>
    <row r="21" spans="1:3" x14ac:dyDescent="0.25">
      <c r="A21" s="11" t="s">
        <v>806</v>
      </c>
      <c r="B21" s="18"/>
      <c r="C21" s="25">
        <v>1</v>
      </c>
    </row>
    <row r="22" spans="1:3" x14ac:dyDescent="0.25">
      <c r="A22" s="11" t="s">
        <v>807</v>
      </c>
      <c r="B22" s="19"/>
      <c r="C22" s="35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10</v>
      </c>
    </row>
    <row r="26" spans="1:3" x14ac:dyDescent="0.25">
      <c r="A26" s="11" t="s">
        <v>810</v>
      </c>
      <c r="B26" s="19"/>
      <c r="C26" s="35">
        <v>6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17</v>
      </c>
    </row>
    <row r="30" spans="1:3" x14ac:dyDescent="0.25">
      <c r="A30" s="11" t="s">
        <v>813</v>
      </c>
      <c r="B30" s="19"/>
      <c r="C30" s="35">
        <v>0</v>
      </c>
    </row>
  </sheetData>
  <sheetProtection algorithmName="SHA-512" hashValue="5j7LRM4MctamI4octlDTLQuM9unA5cyOx2hsgWEn97+o60w1RO/cOT+Ax7CBm1l+ZSvavPN6OrSumFXaI8spXA==" saltValue="dj1R6Px/XEZpodEmcqlgr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>
      <selection activeCell="B9" sqref="B9"/>
    </sheetView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12</v>
      </c>
    </row>
    <row r="6" spans="1:3" x14ac:dyDescent="0.25">
      <c r="A6" s="11" t="s">
        <v>817</v>
      </c>
      <c r="B6" s="18"/>
      <c r="C6" s="25">
        <v>8</v>
      </c>
    </row>
    <row r="7" spans="1:3" x14ac:dyDescent="0.25">
      <c r="A7" s="11" t="s">
        <v>818</v>
      </c>
      <c r="B7" s="18"/>
      <c r="C7" s="25">
        <v>6</v>
      </c>
    </row>
    <row r="8" spans="1:3" x14ac:dyDescent="0.25">
      <c r="A8" s="11" t="s">
        <v>819</v>
      </c>
      <c r="B8" s="18"/>
      <c r="C8" s="25">
        <v>4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5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21</v>
      </c>
    </row>
    <row r="14" spans="1:3" x14ac:dyDescent="0.25">
      <c r="A14" s="11" t="s">
        <v>824</v>
      </c>
      <c r="B14" s="18"/>
      <c r="C14" s="25">
        <v>2</v>
      </c>
    </row>
    <row r="15" spans="1:3" x14ac:dyDescent="0.25">
      <c r="A15" s="11" t="s">
        <v>825</v>
      </c>
      <c r="B15" s="19"/>
      <c r="C15" s="35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7</v>
      </c>
    </row>
    <row r="19" spans="1:3" x14ac:dyDescent="0.25">
      <c r="A19" s="11" t="s">
        <v>828</v>
      </c>
      <c r="B19" s="18"/>
      <c r="C19" s="25">
        <v>2</v>
      </c>
    </row>
    <row r="20" spans="1:3" x14ac:dyDescent="0.25">
      <c r="A20" s="11" t="s">
        <v>829</v>
      </c>
      <c r="B20" s="19"/>
      <c r="C20" s="35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1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1</v>
      </c>
    </row>
    <row r="27" spans="1:3" x14ac:dyDescent="0.25">
      <c r="A27" s="11" t="s">
        <v>835</v>
      </c>
      <c r="B27" s="19"/>
      <c r="C27" s="35">
        <v>1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6</v>
      </c>
    </row>
    <row r="33" spans="1:3" x14ac:dyDescent="0.25">
      <c r="A33" s="11" t="s">
        <v>760</v>
      </c>
      <c r="B33" s="18"/>
      <c r="C33" s="25">
        <v>1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5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3</v>
      </c>
    </row>
    <row r="41" spans="1:3" x14ac:dyDescent="0.25">
      <c r="A41" s="11" t="s">
        <v>760</v>
      </c>
      <c r="B41" s="18"/>
      <c r="C41" s="25">
        <v>1</v>
      </c>
    </row>
    <row r="42" spans="1:3" x14ac:dyDescent="0.25">
      <c r="A42" s="11" t="s">
        <v>840</v>
      </c>
      <c r="B42" s="19"/>
      <c r="C42" s="35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2</v>
      </c>
    </row>
    <row r="46" spans="1:3" x14ac:dyDescent="0.25">
      <c r="A46" s="11" t="s">
        <v>838</v>
      </c>
      <c r="B46" s="18"/>
      <c r="C46" s="25">
        <v>1</v>
      </c>
    </row>
    <row r="47" spans="1:3" x14ac:dyDescent="0.25">
      <c r="A47" s="11" t="s">
        <v>839</v>
      </c>
      <c r="B47" s="18"/>
      <c r="C47" s="25">
        <v>1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5">
        <v>1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1</v>
      </c>
    </row>
    <row r="56" spans="1:3" x14ac:dyDescent="0.25">
      <c r="A56" s="11" t="s">
        <v>840</v>
      </c>
      <c r="B56" s="19"/>
      <c r="C56" s="35">
        <v>1</v>
      </c>
    </row>
  </sheetData>
  <sheetProtection algorithmName="SHA-512" hashValue="VlR+mqevDjZd4ILr3qpUOxe7rjzcVW/XZPGy6IG7DKERC77LSxyrZMivKTCZXY+pSF4J/SMHZGEqT1SDEOTPdA==" saltValue="soMUptdNz2Tcp8gej9xpN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719</v>
      </c>
      <c r="C4" s="32">
        <v>630</v>
      </c>
      <c r="D4" s="33">
        <v>0.14126984126984099</v>
      </c>
      <c r="E4" s="32">
        <v>1883</v>
      </c>
      <c r="F4" s="32">
        <v>1813</v>
      </c>
      <c r="G4" s="32">
        <v>406</v>
      </c>
      <c r="H4" s="32">
        <v>407</v>
      </c>
      <c r="I4" s="32">
        <v>0</v>
      </c>
      <c r="J4" s="32">
        <v>0</v>
      </c>
      <c r="K4" s="32">
        <v>0</v>
      </c>
      <c r="L4" s="32">
        <v>1</v>
      </c>
      <c r="M4" s="32">
        <v>0</v>
      </c>
      <c r="N4" s="32">
        <v>0</v>
      </c>
      <c r="O4" s="32">
        <v>2102</v>
      </c>
    </row>
    <row r="5" spans="1:15" x14ac:dyDescent="0.25">
      <c r="A5" s="12" t="s">
        <v>476</v>
      </c>
      <c r="B5" s="13">
        <v>3</v>
      </c>
      <c r="C5" s="13">
        <v>9</v>
      </c>
      <c r="D5" s="34">
        <v>-0.66666666666666696</v>
      </c>
      <c r="E5" s="13">
        <v>4</v>
      </c>
      <c r="F5" s="13">
        <v>7</v>
      </c>
      <c r="G5" s="13">
        <v>3</v>
      </c>
      <c r="H5" s="13">
        <v>5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5</v>
      </c>
    </row>
    <row r="6" spans="1:15" x14ac:dyDescent="0.25">
      <c r="A6" s="12" t="s">
        <v>477</v>
      </c>
      <c r="B6" s="13">
        <v>464</v>
      </c>
      <c r="C6" s="13">
        <v>414</v>
      </c>
      <c r="D6" s="34">
        <v>0.120772946859903</v>
      </c>
      <c r="E6" s="13">
        <v>1119</v>
      </c>
      <c r="F6" s="13">
        <v>1088</v>
      </c>
      <c r="G6" s="13">
        <v>245</v>
      </c>
      <c r="H6" s="13">
        <v>226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1247</v>
      </c>
    </row>
    <row r="7" spans="1:15" x14ac:dyDescent="0.25">
      <c r="A7" s="12" t="s">
        <v>478</v>
      </c>
      <c r="B7" s="13">
        <v>0</v>
      </c>
      <c r="C7" s="13">
        <v>10</v>
      </c>
      <c r="D7" s="34">
        <v>-1</v>
      </c>
      <c r="E7" s="13">
        <v>0</v>
      </c>
      <c r="F7" s="13">
        <v>0</v>
      </c>
      <c r="G7" s="13">
        <v>5</v>
      </c>
      <c r="H7" s="13">
        <v>11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9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21</v>
      </c>
      <c r="C9" s="13">
        <v>9</v>
      </c>
      <c r="D9" s="34">
        <v>1.3333333333333299</v>
      </c>
      <c r="E9" s="13">
        <v>19</v>
      </c>
      <c r="F9" s="13">
        <v>31</v>
      </c>
      <c r="G9" s="13">
        <v>12</v>
      </c>
      <c r="H9" s="13">
        <v>21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55</v>
      </c>
    </row>
    <row r="10" spans="1:15" x14ac:dyDescent="0.25">
      <c r="A10" s="12" t="s">
        <v>481</v>
      </c>
      <c r="B10" s="13">
        <v>218</v>
      </c>
      <c r="C10" s="13">
        <v>177</v>
      </c>
      <c r="D10" s="34">
        <v>0.23163841807909599</v>
      </c>
      <c r="E10" s="13">
        <v>740</v>
      </c>
      <c r="F10" s="13">
        <v>687</v>
      </c>
      <c r="G10" s="13">
        <v>138</v>
      </c>
      <c r="H10" s="13">
        <v>143</v>
      </c>
      <c r="I10" s="13">
        <v>0</v>
      </c>
      <c r="J10" s="13">
        <v>0</v>
      </c>
      <c r="K10" s="13">
        <v>0</v>
      </c>
      <c r="L10" s="13">
        <v>1</v>
      </c>
      <c r="M10" s="13">
        <v>0</v>
      </c>
      <c r="N10" s="13">
        <v>0</v>
      </c>
      <c r="O10" s="25">
        <v>785</v>
      </c>
    </row>
    <row r="11" spans="1:15" x14ac:dyDescent="0.25">
      <c r="A11" s="15" t="s">
        <v>482</v>
      </c>
      <c r="B11" s="16">
        <v>13</v>
      </c>
      <c r="C11" s="16">
        <v>11</v>
      </c>
      <c r="D11" s="47">
        <v>0.18181818181818199</v>
      </c>
      <c r="E11" s="16">
        <v>1</v>
      </c>
      <c r="F11" s="16">
        <v>0</v>
      </c>
      <c r="G11" s="16">
        <v>3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1</v>
      </c>
    </row>
  </sheetData>
  <sheetProtection algorithmName="SHA-512" hashValue="inHb1H2W/Er2nwubHnx1ZY3RCNALzTsT3JcPVsGl7oyVHtRfPJ9kQneozPEusWV5BsW76mdwmwTwzxNkT/SRbA==" saltValue="nCLAkClginZ+0fBMx46zj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InformeDatosGrales!Calificaciones</vt:lpstr>
      <vt:lpstr>InformeDatosGrales!Civil</vt:lpstr>
      <vt:lpstr>InformeDatosGrales!ComparecenciasPrision</vt:lpstr>
      <vt:lpstr>InformeDelitos!DelitosCalificanDilUrgentes</vt:lpstr>
      <vt:lpstr>InformeDelitos!DelitosCalificanJurados</vt:lpstr>
      <vt:lpstr>InformeDelitos!DelitosCalificanProcAbrev</vt:lpstr>
      <vt:lpstr>InformeDelitos!DelitosCalificanSumario</vt:lpstr>
      <vt:lpstr>InformeDelitos!DelitosDilInvestigacion</vt:lpstr>
      <vt:lpstr>InformeDelitos!DelitosDilPrevias</vt:lpstr>
      <vt:lpstr>InformeDelitos!DelitosIncoanDilUrgentes</vt:lpstr>
      <vt:lpstr>InformeDelitos!DelitosIncoanJurados</vt:lpstr>
      <vt:lpstr>InformeDelitos!DelitosIncoanProcAbrev</vt:lpstr>
      <vt:lpstr>InformeDelitos!DelitosIncoanSumario</vt:lpstr>
      <vt:lpstr>InformeDelitos!DelitosMedidasPrision</vt:lpstr>
      <vt:lpstr>InformeDelitos!DelitosSentencias</vt:lpstr>
      <vt:lpstr>InformeDatosGrales!DemandasIncapacidad</vt:lpstr>
      <vt:lpstr>InformeDatosGrales!DiligenciasInvestigacionI</vt:lpstr>
      <vt:lpstr>InformeDatosGrales!DiligenciasInvestigacionII</vt:lpstr>
      <vt:lpstr>InformeDatosGrales!DiligenciasPrevias</vt:lpstr>
      <vt:lpstr>InformeDatosGrales!DiligenciasUrgentes</vt:lpstr>
      <vt:lpstr>InformeDatosGrales!juicios_delitos_leves</vt:lpstr>
      <vt:lpstr>InformeMedioAmbiente!MedioAmbDilInvestigacion</vt:lpstr>
      <vt:lpstr>InformeMedioAmbiente!MedioAmbProcJudiciales</vt:lpstr>
      <vt:lpstr>InformeMedioAmbiente!MedioAmbSentencias</vt:lpstr>
      <vt:lpstr>InformeDatosMenores!MenoresDel</vt:lpstr>
      <vt:lpstr>InformeDatosMenores!MenoresDilyExp</vt:lpstr>
      <vt:lpstr>InformeDatosMenores!MenoresMed</vt:lpstr>
      <vt:lpstr>InformeDatosMenores!MenoresProtec</vt:lpstr>
      <vt:lpstr>InformeDatosMenores!MenoresSent</vt:lpstr>
      <vt:lpstr>InformeDatosGrales!RegistroCivil</vt:lpstr>
      <vt:lpstr>InformeSeguridadVial!SegVialDilInvestigacion</vt:lpstr>
      <vt:lpstr>InformeSeguridadVial!SegVialDilPrevias</vt:lpstr>
      <vt:lpstr>InformeSeguridadVial!SegVialDilUrgentesCalificadas</vt:lpstr>
      <vt:lpstr>InformeSeguridadVial!SegVialDilUrgentesIncoadas</vt:lpstr>
      <vt:lpstr>InformeSeguridadVial!SegVialJurCalificados</vt:lpstr>
      <vt:lpstr>InformeSeguridadVial!SegVialJurIncoados</vt:lpstr>
      <vt:lpstr>InformeSeguridadVial!SegVialMedidasPrision</vt:lpstr>
      <vt:lpstr>InformeSeguridadVial!SegVialPACalificados</vt:lpstr>
      <vt:lpstr>InformeSeguridadVial!SegVialPAIncoados</vt:lpstr>
      <vt:lpstr>InformeSeguridadVial!SegVialSentencias</vt:lpstr>
      <vt:lpstr>InformeSeguridadVial!SegVialSumCalificados</vt:lpstr>
      <vt:lpstr>InformeSeguridadVial!SegVialSumIncoados</vt:lpstr>
      <vt:lpstr>InformeDatosGrales!SentenciasAP</vt:lpstr>
      <vt:lpstr>InformeDatosGrales!SentenciasJPenal</vt:lpstr>
      <vt:lpstr>InformeSinLaboral!SinLaboralDelitosCausasPend</vt:lpstr>
      <vt:lpstr>InformeSinLaboral!SinLaboralDilInvestigacion</vt:lpstr>
      <vt:lpstr>InformeSinLaboral!SinLaboralInfracciones</vt:lpstr>
      <vt:lpstr>InformeViolenciaDoméstica!VDomesticaCalif</vt:lpstr>
      <vt:lpstr>InformeViolenciaDoméstica!VDomesticaIncoa</vt:lpstr>
      <vt:lpstr>InformeViolenciaDoméstica!VDomesticaMCaut</vt:lpstr>
      <vt:lpstr>InformeViolenciaDoméstica!VDomesticaParent</vt:lpstr>
      <vt:lpstr>InformeViolenciaDoméstica!VDomesticaProcSent</vt:lpstr>
      <vt:lpstr>InformeViolenciaGénero!VGeneroCalif</vt:lpstr>
      <vt:lpstr>InformeViolenciaGénero!VGeneroIncoa</vt:lpstr>
      <vt:lpstr>InformeViolenciaGénero!VGeneroMCaut</vt:lpstr>
      <vt:lpstr>InformeViolenciaGénero!VGeneroParent</vt:lpstr>
      <vt:lpstr>InformeViolenciaGénero!VGeneroProcSent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2020-05-18T06:36:10Z</dcterms:created>
  <dcterms:modified xsi:type="dcterms:W3CDTF">2020-06-09T11:33:56Z</dcterms:modified>
</cp:coreProperties>
</file>