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8.xml" ContentType="application/vnd.openxmlformats-officedocument.drawing+xml"/>
  <Override PartName="/xl/charts/chart41.xml" ContentType="application/vnd.openxmlformats-officedocument.drawingml.chart+xml"/>
  <Override PartName="/xl/drawings/drawing19.xml" ContentType="application/vnd.openxmlformats-officedocument.drawingml.chartshapes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1.xml" ContentType="application/vnd.openxmlformats-officedocument.drawing+xml"/>
  <Override PartName="/xl/charts/chart47.xml" ContentType="application/vnd.openxmlformats-officedocument.drawingml.chart+xml"/>
  <Override PartName="/xl/drawings/drawing22.xml" ContentType="application/vnd.openxmlformats-officedocument.drawingml.chartshapes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515" documentId="14_{72E07B60-E399-4D68-BECD-F32B1E385B54}" xr6:coauthVersionLast="47" xr6:coauthVersionMax="47" xr10:uidLastSave="{8C9E7DCF-2CEC-4431-AF22-84233893D894}"/>
  <workbookProtection workbookAlgorithmName="SHA-512" workbookHashValue="pKYY8QOo3dwVFhSP+kE/Zk2csBh8ATU0vW0+1Ozlx24PA02QXySjGWxODh9CeOZ6PXVcV+bK+/2pESK0t59jNw==" workbookSaltValue="gFEQdqKGbGxJ0EhTmL+vyA==" workbookSpinCount="100000" lockStructure="1"/>
  <bookViews>
    <workbookView xWindow="-110" yWindow="-110" windowWidth="19420" windowHeight="1030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V7" i="21" s="1"/>
  <c r="S7" i="21"/>
  <c r="R7" i="21"/>
  <c r="Q7" i="21"/>
  <c r="M7" i="21"/>
  <c r="L7" i="21"/>
  <c r="K7" i="21"/>
  <c r="J7" i="21"/>
  <c r="I7" i="21"/>
  <c r="E7" i="21"/>
  <c r="D7" i="21"/>
  <c r="C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E82" i="16" s="1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K43" i="16" s="1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L43" i="16"/>
  <c r="D43" i="16"/>
  <c r="D123" i="16" l="1"/>
  <c r="D82" i="16"/>
  <c r="F43" i="16"/>
  <c r="J43" i="16"/>
  <c r="I43" i="16"/>
  <c r="E43" i="16"/>
  <c r="H43" i="16"/>
  <c r="G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C418B7C9-AEA6-405F-A54A-0FCB905FED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5D56569-7AC3-441E-9CAC-3CFED9EF46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4879BB7-E6E8-493F-88EF-C701070621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8AEA908-C9F2-495D-A607-A7F1497EBC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92A1A21-8039-4E6E-B0E8-66B97B0344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4580CCB-4C25-420A-9DBA-D9778E2287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EDB9729-156D-4E8F-954B-F2D51301BB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6CC8BC5-B096-4B89-A529-E1EA0E28F5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1B058A4-CC8E-4035-8920-B0B5FE0298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EA0C3CC-5579-4F14-892B-085DBDB8C5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D35007E-EE27-400C-BBDF-5FA93E8B55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1BEDFF7-571D-4F52-89D9-69FF28973A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C9A739F-C064-4736-9D17-D4BD28E587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4E7679D-00D8-4D75-8E45-FAD9F91D2B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4839139-4FBE-420E-B990-E389FB75D9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5236AEC-00C4-48EE-BC84-E4E06D7C51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97BA7D8-E76C-4E49-A34A-E0E00FDE07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FF2D92C-6F7A-402C-8EC0-B5BAAD7C47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E386BEE-FEC4-461D-B841-8954750E61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2B50A99-E115-4F00-BAFB-0CE6A99794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37C76FC-0268-4BA9-B53F-F0FCD07E62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EAFD2F9-8EFC-4FEE-839F-3A00C6A8B1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8EE5642-A9FF-4B52-A56F-59D6EFC43E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02B582F-6F02-477C-B51A-E4B01ACA66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CD69F21-E0B4-4E21-A616-A3E979CE37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F8F450D-6317-45F0-94D7-87E17E3C9C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8037360-8732-4AC6-AC18-6E1C6E1262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17AD960-0936-44C9-80A0-4393854921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207647B-B640-47CB-B676-622CB93CD8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820CBB6-6B05-4D82-A8FC-879F2549A1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87BB885-FD16-4223-A1A3-CE63196942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BD47C32-8F28-4161-B550-97BF34DB90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<sst xmlns="http://schemas.openxmlformats.org/spreadsheetml/2006/main" count="2939" uniqueCount="1849">
  <si>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</si>
  <si>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</si>
  <si>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</si>
  <si>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</si>
  <si>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</si>
  <si>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</si>
  <si>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</si>
  <si>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Toledo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</si>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</sst>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8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 wrapText="1"/>
    </xf>
    <xf numFmtId="3" fontId="28" fillId="0" borderId="4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49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9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0" fontId="24" fillId="0" borderId="38" xfId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49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49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3" fontId="32" fillId="0" borderId="0" xfId="1" applyNumberFormat="1" applyFont="1" applyAlignment="1">
      <alignment horizontal="left" vertical="center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4808A05C-D8DF-41E3-981E-6068BE45B3CB}"/>
    <cellStyle name="Normal" xfId="0" builtinId="0"/>
    <cellStyle name="Normal 2" xfId="1" xr:uid="{C334132D-5D34-42B5-9B6F-E04279C34B3A}"/>
    <cellStyle name="Normal 3" xfId="3" xr:uid="{FBF220BD-6A53-4782-8A54-4AB0E8F320B3}"/>
    <cellStyle name="Normal 3 2" xfId="4" xr:uid="{63D59941-6857-49FE-A96A-E2B12CBCE3E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BE-45D4-A01B-8A16C86143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BE-45D4-A01B-8A16C86143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3988</c:v>
                </c:pt>
                <c:pt idx="1">
                  <c:v>17247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BE-45D4-A01B-8A16C8614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05-498C-9251-AC20138085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05-498C-9251-AC20138085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205-498C-9251-AC201380852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13</c:v>
                </c:pt>
                <c:pt idx="1">
                  <c:v>708</c:v>
                </c:pt>
                <c:pt idx="2">
                  <c:v>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05-498C-9251-AC2013808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AD6-49E1-901A-0E065F9138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AD6-49E1-901A-0E065F9138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AD6-49E1-901A-0E065F9138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63</c:v>
                </c:pt>
                <c:pt idx="1">
                  <c:v>34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D6-49E1-901A-0E065F913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79-44C2-8F49-A93C44F32E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79-44C2-8F49-A93C44F32E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5863</c:v>
                </c:pt>
                <c:pt idx="1">
                  <c:v>1890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79-44C2-8F49-A93C44F32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609</c:v>
              </c:pt>
              <c:pt idx="1">
                <c:v>3019</c:v>
              </c:pt>
              <c:pt idx="2">
                <c:v>34</c:v>
              </c:pt>
              <c:pt idx="3">
                <c:v>1</c:v>
              </c:pt>
              <c:pt idx="4">
                <c:v>325</c:v>
              </c:pt>
            </c:numLit>
          </c:val>
          <c:extLst>
            <c:ext xmlns:c16="http://schemas.microsoft.com/office/drawing/2014/chart" uri="{C3380CC4-5D6E-409C-BE32-E72D297353CC}">
              <c16:uniqueId val="{00000000-35DA-4EBC-B91F-952ED033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1067941507311586E-2"/>
          <c:y val="0.16916640419947507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2400</c:v>
              </c:pt>
              <c:pt idx="1">
                <c:v>2021</c:v>
              </c:pt>
              <c:pt idx="2">
                <c:v>88</c:v>
              </c:pt>
              <c:pt idx="3">
                <c:v>23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7AD-46B7-8507-193F9DF9C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35</c:v>
              </c:pt>
              <c:pt idx="2">
                <c:v>2</c:v>
              </c:pt>
              <c:pt idx="3">
                <c:v>13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7033-44BC-AD4C-BF8421401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57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95F2-455B-A9AA-FC4FC70EB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1747</c:v>
              </c:pt>
              <c:pt idx="1">
                <c:v>26</c:v>
              </c:pt>
              <c:pt idx="2">
                <c:v>195</c:v>
              </c:pt>
              <c:pt idx="3">
                <c:v>57</c:v>
              </c:pt>
              <c:pt idx="4">
                <c:v>26</c:v>
              </c:pt>
              <c:pt idx="5">
                <c:v>5</c:v>
              </c:pt>
              <c:pt idx="6">
                <c:v>1</c:v>
              </c:pt>
              <c:pt idx="7">
                <c:v>111</c:v>
              </c:pt>
              <c:pt idx="8">
                <c:v>42</c:v>
              </c:pt>
              <c:pt idx="9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0-0EFB-47E0-A508-772F9ECCA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Curatela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323</c:v>
              </c:pt>
              <c:pt idx="1">
                <c:v>225</c:v>
              </c:pt>
              <c:pt idx="2">
                <c:v>40</c:v>
              </c:pt>
              <c:pt idx="3">
                <c:v>20</c:v>
              </c:pt>
              <c:pt idx="4">
                <c:v>16</c:v>
              </c:pt>
              <c:pt idx="5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6A78-42DF-954C-C17D08655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146284448818898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5002</c:v>
              </c:pt>
              <c:pt idx="1">
                <c:v>1830</c:v>
              </c:pt>
              <c:pt idx="2">
                <c:v>670</c:v>
              </c:pt>
              <c:pt idx="3">
                <c:v>368</c:v>
              </c:pt>
              <c:pt idx="4">
                <c:v>399</c:v>
              </c:pt>
              <c:pt idx="5">
                <c:v>4530</c:v>
              </c:pt>
              <c:pt idx="6">
                <c:v>250</c:v>
              </c:pt>
              <c:pt idx="7">
                <c:v>147</c:v>
              </c:pt>
              <c:pt idx="8">
                <c:v>721</c:v>
              </c:pt>
              <c:pt idx="9">
                <c:v>279</c:v>
              </c:pt>
              <c:pt idx="10">
                <c:v>739</c:v>
              </c:pt>
              <c:pt idx="11">
                <c:v>194</c:v>
              </c:pt>
              <c:pt idx="12">
                <c:v>5587</c:v>
              </c:pt>
              <c:pt idx="13">
                <c:v>349</c:v>
              </c:pt>
            </c:numLit>
          </c:val>
          <c:extLst>
            <c:ext xmlns:c16="http://schemas.microsoft.com/office/drawing/2014/chart" uri="{C3380CC4-5D6E-409C-BE32-E72D297353CC}">
              <c16:uniqueId val="{00000000-E017-41D1-9904-751100452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09370078740157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BD-44A5-8188-A12341D442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BD-44A5-8188-A12341D442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FBD-44A5-8188-A12341D442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546</c:v>
                </c:pt>
                <c:pt idx="1">
                  <c:v>150</c:v>
                </c:pt>
                <c:pt idx="2">
                  <c:v>2400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BD-44A5-8188-A12341D44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1360</c:v>
              </c:pt>
              <c:pt idx="1">
                <c:v>80</c:v>
              </c:pt>
              <c:pt idx="2">
                <c:v>63</c:v>
              </c:pt>
              <c:pt idx="3">
                <c:v>1243</c:v>
              </c:pt>
              <c:pt idx="4">
                <c:v>284</c:v>
              </c:pt>
              <c:pt idx="5">
                <c:v>55</c:v>
              </c:pt>
              <c:pt idx="6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0-9254-45F0-B83E-1731CDFB9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23</c:v>
              </c:pt>
              <c:pt idx="1">
                <c:v>302</c:v>
              </c:pt>
              <c:pt idx="2">
                <c:v>121</c:v>
              </c:pt>
              <c:pt idx="3">
                <c:v>50</c:v>
              </c:pt>
              <c:pt idx="4">
                <c:v>110</c:v>
              </c:pt>
              <c:pt idx="5">
                <c:v>102</c:v>
              </c:pt>
              <c:pt idx="6">
                <c:v>719</c:v>
              </c:pt>
              <c:pt idx="7">
                <c:v>133</c:v>
              </c:pt>
              <c:pt idx="8">
                <c:v>37</c:v>
              </c:pt>
              <c:pt idx="9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C88A-4495-8386-6E591BADC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274</c:v>
              </c:pt>
              <c:pt idx="1">
                <c:v>364</c:v>
              </c:pt>
              <c:pt idx="2">
                <c:v>107</c:v>
              </c:pt>
              <c:pt idx="3">
                <c:v>78</c:v>
              </c:pt>
              <c:pt idx="4">
                <c:v>159</c:v>
              </c:pt>
              <c:pt idx="5">
                <c:v>1087</c:v>
              </c:pt>
              <c:pt idx="6">
                <c:v>113</c:v>
              </c:pt>
              <c:pt idx="7">
                <c:v>99</c:v>
              </c:pt>
              <c:pt idx="8">
                <c:v>363</c:v>
              </c:pt>
              <c:pt idx="9">
                <c:v>75</c:v>
              </c:pt>
              <c:pt idx="10">
                <c:v>217</c:v>
              </c:pt>
              <c:pt idx="11">
                <c:v>136</c:v>
              </c:pt>
              <c:pt idx="12">
                <c:v>220</c:v>
              </c:pt>
              <c:pt idx="13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C199-4933-AF59-CEA496132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179</c:v>
              </c:pt>
              <c:pt idx="1">
                <c:v>126</c:v>
              </c:pt>
              <c:pt idx="2">
                <c:v>52</c:v>
              </c:pt>
              <c:pt idx="3">
                <c:v>68</c:v>
              </c:pt>
              <c:pt idx="4">
                <c:v>558</c:v>
              </c:pt>
              <c:pt idx="5">
                <c:v>95</c:v>
              </c:pt>
              <c:pt idx="6">
                <c:v>176</c:v>
              </c:pt>
              <c:pt idx="7">
                <c:v>121</c:v>
              </c:pt>
              <c:pt idx="8">
                <c:v>116</c:v>
              </c:pt>
              <c:pt idx="9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0-10B0-4683-BDAA-C6A48BDA0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2</c:v>
              </c:pt>
              <c:pt idx="2">
                <c:v>1</c:v>
              </c:pt>
              <c:pt idx="3">
                <c:v>25</c:v>
              </c:pt>
              <c:pt idx="4">
                <c:v>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755-47CA-821C-640D04ECD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2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DB66-4F32-B2D9-137B5451D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43897637795282E-2"/>
          <c:y val="0.11049984251968505"/>
          <c:w val="0.65541515748031498"/>
          <c:h val="0.78700031496062994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Patrimonio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B7F-4276-818C-E433F674C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C6E-4A4D-8075-D48B66FD5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Libertad sexual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9DED-4A62-9321-0B2C2A129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</c:v>
              </c:pt>
              <c:pt idx="1">
                <c:v>2</c:v>
              </c:pt>
              <c:pt idx="2">
                <c:v>1</c:v>
              </c:pt>
              <c:pt idx="3">
                <c:v>4</c:v>
              </c:pt>
              <c:pt idx="4">
                <c:v>24</c:v>
              </c:pt>
              <c:pt idx="5">
                <c:v>28</c:v>
              </c:pt>
              <c:pt idx="6">
                <c:v>2</c:v>
              </c:pt>
              <c:pt idx="7">
                <c:v>2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214-4C00-9A7D-371B8B6F9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217988031496063"/>
          <c:w val="0.27392224409448818"/>
          <c:h val="0.6120236220472441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3C-4841-ACC1-2B75C2AD01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3C-4841-ACC1-2B75C2AD01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1545</c:v>
                </c:pt>
                <c:pt idx="1">
                  <c:v>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3C-4841-ACC1-2B75C2AD0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281</c:v>
              </c:pt>
              <c:pt idx="1">
                <c:v>403</c:v>
              </c:pt>
              <c:pt idx="2">
                <c:v>254</c:v>
              </c:pt>
              <c:pt idx="3">
                <c:v>120</c:v>
              </c:pt>
              <c:pt idx="4">
                <c:v>537</c:v>
              </c:pt>
              <c:pt idx="5">
                <c:v>119</c:v>
              </c:pt>
              <c:pt idx="6">
                <c:v>1081</c:v>
              </c:pt>
              <c:pt idx="7">
                <c:v>292</c:v>
              </c:pt>
              <c:pt idx="8">
                <c:v>158</c:v>
              </c:pt>
              <c:pt idx="9">
                <c:v>191</c:v>
              </c:pt>
            </c:numLit>
          </c:val>
          <c:extLst>
            <c:ext xmlns:c16="http://schemas.microsoft.com/office/drawing/2014/chart" uri="{C3380CC4-5D6E-409C-BE32-E72D297353CC}">
              <c16:uniqueId val="{00000000-7E1F-4B7A-A4BA-3E0DE69D7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8665354330708661"/>
          <c:w val="0.27392224409448818"/>
          <c:h val="0.654692913385826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AF4-4579-971D-C9F87F792B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AF4-4579-971D-C9F87F792B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AF4-4579-971D-C9F87F792B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AF4-4579-971D-C9F87F792B61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F4-4579-971D-C9F87F792B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3</c:v>
                </c:pt>
                <c:pt idx="1">
                  <c:v>15</c:v>
                </c:pt>
                <c:pt idx="2">
                  <c:v>4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F4-4579-971D-C9F87F792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82457590576"/>
          <c:y val="0.36046353214622912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7C-4E00-8CD3-1257D0501B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7C-4E00-8CD3-1257D0501B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37C-4E00-8CD3-1257D0501B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37C-4E00-8CD3-1257D0501B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37C-4E00-8CD3-1257D0501BF1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7C-4E00-8CD3-1257D0501BF1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7C-4E00-8CD3-1257D0501BF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7C-4E00-8CD3-1257D0501BF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7C-4E00-8CD3-1257D0501B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56</c:v>
                </c:pt>
                <c:pt idx="1">
                  <c:v>3</c:v>
                </c:pt>
                <c:pt idx="2">
                  <c:v>24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7C-4E00-8CD3-1257D0501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33269696258047216"/>
          <c:w val="0.34304735210032311"/>
          <c:h val="0.49882936170804831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998</c:v>
                </c:pt>
                <c:pt idx="1">
                  <c:v>11</c:v>
                </c:pt>
                <c:pt idx="2">
                  <c:v>650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1-481F-AD74-9872583D4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180</c:v>
                </c:pt>
                <c:pt idx="1">
                  <c:v>10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EB-4077-958F-5DA816DB1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348</c:v>
                </c:pt>
                <c:pt idx="1">
                  <c:v>175</c:v>
                </c:pt>
                <c:pt idx="2">
                  <c:v>4</c:v>
                </c:pt>
                <c:pt idx="3">
                  <c:v>229</c:v>
                </c:pt>
                <c:pt idx="4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74-49EF-ADD4-F4113CD21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236</c:v>
                </c:pt>
                <c:pt idx="1">
                  <c:v>617</c:v>
                </c:pt>
                <c:pt idx="2">
                  <c:v>6</c:v>
                </c:pt>
                <c:pt idx="3">
                  <c:v>36</c:v>
                </c:pt>
                <c:pt idx="4">
                  <c:v>72</c:v>
                </c:pt>
                <c:pt idx="5">
                  <c:v>377</c:v>
                </c:pt>
                <c:pt idx="6">
                  <c:v>0</c:v>
                </c:pt>
                <c:pt idx="7">
                  <c:v>0</c:v>
                </c:pt>
                <c:pt idx="8">
                  <c:v>5</c:v>
                </c:pt>
                <c:pt idx="9">
                  <c:v>0</c:v>
                </c:pt>
                <c:pt idx="10">
                  <c:v>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D7-42DF-B431-A4A53847B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C7-4E80-A1DB-841129C3B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21</c:v>
              </c:pt>
              <c:pt idx="2">
                <c:v>172</c:v>
              </c:pt>
            </c:numLit>
          </c:val>
          <c:extLst>
            <c:ext xmlns:c16="http://schemas.microsoft.com/office/drawing/2014/chart" uri="{C3380CC4-5D6E-409C-BE32-E72D297353CC}">
              <c16:uniqueId val="{00000000-DFBC-4755-AD69-E855ECF12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38</c:v>
              </c:pt>
              <c:pt idx="1">
                <c:v>2</c:v>
              </c:pt>
              <c:pt idx="2">
                <c:v>135</c:v>
              </c:pt>
              <c:pt idx="3">
                <c:v>36</c:v>
              </c:pt>
              <c:pt idx="4">
                <c:v>6</c:v>
              </c:pt>
              <c:pt idx="5">
                <c:v>4</c:v>
              </c:pt>
              <c:pt idx="6">
                <c:v>50</c:v>
              </c:pt>
              <c:pt idx="7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3FAD-444E-950E-6922EA9F4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815561918396563"/>
          <c:y val="0.27618110236220472"/>
          <c:w val="0.29093528990694345"/>
          <c:h val="0.4726377952755904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B6-4D5D-8263-29AC71BB22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B6-4D5D-8263-29AC71BB22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1507</c:v>
                </c:pt>
                <c:pt idx="1">
                  <c:v>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B6-4D5D-8263-29AC71BB2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temeraria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Acoso escolar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15</c:v>
              </c:pt>
              <c:pt idx="1">
                <c:v>7</c:v>
              </c:pt>
              <c:pt idx="2">
                <c:v>21</c:v>
              </c:pt>
              <c:pt idx="3">
                <c:v>15</c:v>
              </c:pt>
              <c:pt idx="4">
                <c:v>30</c:v>
              </c:pt>
              <c:pt idx="5">
                <c:v>15</c:v>
              </c:pt>
              <c:pt idx="6">
                <c:v>4</c:v>
              </c:pt>
              <c:pt idx="7">
                <c:v>5</c:v>
              </c:pt>
              <c:pt idx="8">
                <c:v>24</c:v>
              </c:pt>
              <c:pt idx="9">
                <c:v>25</c:v>
              </c:pt>
              <c:pt idx="10">
                <c:v>7</c:v>
              </c:pt>
              <c:pt idx="11">
                <c:v>6</c:v>
              </c:pt>
              <c:pt idx="12">
                <c:v>15</c:v>
              </c:pt>
              <c:pt idx="1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4F2-4B9E-977D-9A78FFE39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57-4306-9C07-0BE423BCAF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57-4306-9C07-0BE423BCAF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57-4306-9C07-0BE423BCA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E3-4479-901F-153B8DDF54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E3-4479-901F-153B8DDF54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4E3-4479-901F-153B8DDF54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4E3-4479-901F-153B8DDF54F4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E3-4479-901F-153B8DDF54F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30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FC9E-4EDB-864E-E223FDEED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36</c:v>
              </c:pt>
              <c:pt idx="1">
                <c:v>4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4A47-44A3-9093-AFCBA2CAE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20</c:v>
              </c:pt>
              <c:pt idx="4">
                <c:v>6</c:v>
              </c:pt>
              <c:pt idx="5">
                <c:v>3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B43-4516-929E-57C85B231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EDD-46D3-A718-F9C903223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2869051480924427E-2"/>
          <c:y val="0.15693555865590739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58-46AB-9409-0F1680A25A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58-46AB-9409-0F1680A25A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18</c:v>
                </c:pt>
                <c:pt idx="1">
                  <c:v>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58-46AB-9409-0F1680A25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1018756082456003E-2"/>
          <c:y val="0.70600832936548363"/>
          <c:w val="0.58330580868402682"/>
          <c:h val="8.274266086424964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EE-4A9A-B5D4-AF39F71FDD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EE-4A9A-B5D4-AF39F71FDD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6EE-4A9A-B5D4-AF39F71FDD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6EE-4A9A-B5D4-AF39F71FDDA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EE-4A9A-B5D4-AF39F71FDD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99</c:v>
                </c:pt>
                <c:pt idx="1">
                  <c:v>141</c:v>
                </c:pt>
                <c:pt idx="2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EE-4A9A-B5D4-AF39F71FD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1076</c:v>
              </c:pt>
              <c:pt idx="1">
                <c:v>23</c:v>
              </c:pt>
              <c:pt idx="2">
                <c:v>18</c:v>
              </c:pt>
              <c:pt idx="3">
                <c:v>3</c:v>
              </c:pt>
              <c:pt idx="4">
                <c:v>1</c:v>
              </c:pt>
              <c:pt idx="5">
                <c:v>185</c:v>
              </c:pt>
            </c:numLit>
          </c:val>
          <c:extLst>
            <c:ext xmlns:c16="http://schemas.microsoft.com/office/drawing/2014/chart" uri="{C3380CC4-5D6E-409C-BE32-E72D297353CC}">
              <c16:uniqueId val="{00000000-3BC4-4BB2-8E4F-1AF7884F3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37-4373-BC1C-C5794E7093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37-4373-BC1C-C5794E7093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1082</c:v>
                </c:pt>
                <c:pt idx="1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37-4373-BC1C-C5794E709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332</c:v>
              </c:pt>
              <c:pt idx="1">
                <c:v>41</c:v>
              </c:pt>
              <c:pt idx="2">
                <c:v>1</c:v>
              </c:pt>
              <c:pt idx="3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0-AA6A-4B9F-962A-52C37E234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FAFC-458B-9A1D-84BE723BB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22E3-407A-94FD-F36EA656D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10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481-45E8-B57B-0FE2C3994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5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138-43A2-9ACC-35D179DE9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59F1-4907-A57B-2305759BF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316</c:v>
              </c:pt>
              <c:pt idx="2">
                <c:v>29</c:v>
              </c:pt>
              <c:pt idx="3">
                <c:v>20</c:v>
              </c:pt>
              <c:pt idx="4">
                <c:v>340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7A8B-4687-9C58-02CF33858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498</c:v>
              </c:pt>
              <c:pt idx="2">
                <c:v>8</c:v>
              </c:pt>
              <c:pt idx="3">
                <c:v>33</c:v>
              </c:pt>
              <c:pt idx="4">
                <c:v>693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325-4260-BEDB-92D20B09E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CF-4C49-8870-B8A9A95902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CF-4C49-8870-B8A9A95902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CF-4C49-8870-B8A9A9590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232</c:v>
              </c:pt>
              <c:pt idx="2">
                <c:v>5</c:v>
              </c:pt>
              <c:pt idx="3">
                <c:v>1</c:v>
              </c:pt>
              <c:pt idx="4">
                <c:v>11</c:v>
              </c:pt>
              <c:pt idx="5">
                <c:v>465</c:v>
              </c:pt>
            </c:numLit>
          </c:val>
          <c:extLst>
            <c:ext xmlns:c16="http://schemas.microsoft.com/office/drawing/2014/chart" uri="{C3380CC4-5D6E-409C-BE32-E72D297353CC}">
              <c16:uniqueId val="{00000000-ED42-424C-9F58-A187AF7A5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139</c:v>
              </c:pt>
              <c:pt idx="2">
                <c:v>24</c:v>
              </c:pt>
              <c:pt idx="3">
                <c:v>1</c:v>
              </c:pt>
              <c:pt idx="4">
                <c:v>13</c:v>
              </c:pt>
              <c:pt idx="5">
                <c:v>181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9E6-47B8-8154-33C2FBCBB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56</c:v>
              </c:pt>
              <c:pt idx="2">
                <c:v>10</c:v>
              </c:pt>
              <c:pt idx="3">
                <c:v>2</c:v>
              </c:pt>
              <c:pt idx="4">
                <c:v>5</c:v>
              </c:pt>
              <c:pt idx="5">
                <c:v>101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1B9-4320-A9BE-0A434AFBF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336</c:v>
              </c:pt>
              <c:pt idx="2">
                <c:v>12</c:v>
              </c:pt>
              <c:pt idx="3">
                <c:v>22</c:v>
              </c:pt>
              <c:pt idx="4">
                <c:v>703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3BC-450B-A0D5-FED60A800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1ED-422C-9777-94A66AA48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160</c:v>
              </c:pt>
              <c:pt idx="2">
                <c:v>4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C5E0-42FA-9E4C-716305E99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10</c:v>
              </c:pt>
              <c:pt idx="3">
                <c:v>2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065A-46C5-9CAE-4F6D10C61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Patrimonio histórico</c:v>
                </c:pt>
                <c:pt idx="2">
                  <c:v>Incendios forestales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DC8-465C-A716-60C72670D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5E-48C6-8C30-E3FEB1EF9A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5E-48C6-8C30-E3FEB1EF9A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76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5E-48C6-8C30-E3FEB1EF9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C6-44CE-AC0A-E81CC10473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C6-44CE-AC0A-E81CC10473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8C6-44CE-AC0A-E81CC104734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72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C6-44CE-AC0A-E81CC1047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22-4D47-871A-226FD91F6A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22-4D47-871A-226FD91F6A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657</c:v>
                </c:pt>
                <c:pt idx="1">
                  <c:v>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22-4D47-871A-226FD91F6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37C1193C-E540-400F-87D9-5D95C7EC6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59F885E0-9CA1-4319-8C9A-C028D4F477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87CC628-0070-4639-862D-5A507C837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DB5E908-088C-428D-90D8-88BF30F6D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1DAC288-CEC5-4293-AD22-36A536318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2E9B259-E71F-4743-B926-86BDD4CF9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63BD7D0-746A-4B19-B558-A4D0EA76C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D9B7D6CF-C30B-4711-A7EB-19A2938F1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CF60DEF9-FC72-4B5D-8910-C223FE7A2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CAA5C13-FEF3-4E80-A978-A87E076BA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749A5E08-4C6D-4463-AAA8-E548A2BD0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352FF56E-B761-4D14-A561-B530A6468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3AA74F06-4B93-21DA-1514-D769332E33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292100</xdr:colOff>
      <xdr:row>6</xdr:row>
      <xdr:rowOff>152400</xdr:rowOff>
    </xdr:from>
    <xdr:to>
      <xdr:col>21</xdr:col>
      <xdr:colOff>546100</xdr:colOff>
      <xdr:row>17</xdr:row>
      <xdr:rowOff>146050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71D85B0-977F-0602-950B-4C726084E1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47</xdr:col>
      <xdr:colOff>107950</xdr:colOff>
      <xdr:row>8</xdr:row>
      <xdr:rowOff>6350</xdr:rowOff>
    </xdr:from>
    <xdr:to>
      <xdr:col>54</xdr:col>
      <xdr:colOff>82550</xdr:colOff>
      <xdr:row>17</xdr:row>
      <xdr:rowOff>50800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453E2ECD-DCE1-3D94-9F5C-CF123FD404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234950</xdr:colOff>
      <xdr:row>6</xdr:row>
      <xdr:rowOff>222250</xdr:rowOff>
    </xdr:from>
    <xdr:to>
      <xdr:col>59</xdr:col>
      <xdr:colOff>730250</xdr:colOff>
      <xdr:row>16</xdr:row>
      <xdr:rowOff>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E18FCC7-958B-F713-3918-E80763EE39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292100</xdr:colOff>
      <xdr:row>8</xdr:row>
      <xdr:rowOff>133350</xdr:rowOff>
    </xdr:from>
    <xdr:to>
      <xdr:col>72</xdr:col>
      <xdr:colOff>222250</xdr:colOff>
      <xdr:row>19</xdr:row>
      <xdr:rowOff>101600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F2E7FF78-F9D8-3510-C6C4-7CE87253DC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60</xdr:col>
      <xdr:colOff>527050</xdr:colOff>
      <xdr:row>22</xdr:row>
      <xdr:rowOff>88900</xdr:rowOff>
    </xdr:from>
    <xdr:to>
      <xdr:col>70</xdr:col>
      <xdr:colOff>234950</xdr:colOff>
      <xdr:row>35</xdr:row>
      <xdr:rowOff>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CF2D943-3FB7-8AA6-865C-EB694D3B27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B8F761D-7251-819D-0D23-236A851AA0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4F6FC44C-0B29-7DDD-D7EF-1AB9EC9BA5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9D41286-7641-42E9-6512-EC9F862A90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3416300</xdr:colOff>
      <xdr:row>3</xdr:row>
      <xdr:rowOff>44450</xdr:rowOff>
    </xdr:from>
    <xdr:to>
      <xdr:col>19</xdr:col>
      <xdr:colOff>2578100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3A08C09-97DA-BDEC-F36B-E9EA5E6EF7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12700</xdr:colOff>
      <xdr:row>3</xdr:row>
      <xdr:rowOff>44450</xdr:rowOff>
    </xdr:from>
    <xdr:to>
      <xdr:col>24</xdr:col>
      <xdr:colOff>2946400</xdr:colOff>
      <xdr:row>20</xdr:row>
      <xdr:rowOff>63500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8F412E74-ED08-BFC3-F770-3B3A22E6D9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146050</xdr:colOff>
      <xdr:row>2</xdr:row>
      <xdr:rowOff>139700</xdr:rowOff>
    </xdr:from>
    <xdr:to>
      <xdr:col>29</xdr:col>
      <xdr:colOff>2901950</xdr:colOff>
      <xdr:row>20</xdr:row>
      <xdr:rowOff>12700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2AAA70B9-86D5-785F-E245-F40F6A3E24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76200</xdr:colOff>
      <xdr:row>3</xdr:row>
      <xdr:rowOff>50800</xdr:rowOff>
    </xdr:from>
    <xdr:to>
      <xdr:col>34</xdr:col>
      <xdr:colOff>3009900</xdr:colOff>
      <xdr:row>20</xdr:row>
      <xdr:rowOff>69850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C381D37E-9C8A-049A-4618-D87EA766D3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35</xdr:col>
      <xdr:colOff>25400</xdr:colOff>
      <xdr:row>3</xdr:row>
      <xdr:rowOff>95250</xdr:rowOff>
    </xdr:from>
    <xdr:to>
      <xdr:col>39</xdr:col>
      <xdr:colOff>2781300</xdr:colOff>
      <xdr:row>20</xdr:row>
      <xdr:rowOff>114300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3963740C-9D42-73FD-BF7E-C70DF3530D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40</xdr:col>
      <xdr:colOff>152400</xdr:colOff>
      <xdr:row>3</xdr:row>
      <xdr:rowOff>31750</xdr:rowOff>
    </xdr:from>
    <xdr:to>
      <xdr:col>44</xdr:col>
      <xdr:colOff>2908300</xdr:colOff>
      <xdr:row>20</xdr:row>
      <xdr:rowOff>50800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2ED214A9-8A6D-9A48-5857-00CBEC0E14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146050</xdr:colOff>
      <xdr:row>2</xdr:row>
      <xdr:rowOff>69850</xdr:rowOff>
    </xdr:from>
    <xdr:to>
      <xdr:col>49</xdr:col>
      <xdr:colOff>2901950</xdr:colOff>
      <xdr:row>19</xdr:row>
      <xdr:rowOff>88900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AC57B377-C517-0D4B-03AD-8DC9343924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165100</xdr:colOff>
      <xdr:row>2</xdr:row>
      <xdr:rowOff>139700</xdr:rowOff>
    </xdr:from>
    <xdr:to>
      <xdr:col>54</xdr:col>
      <xdr:colOff>3098800</xdr:colOff>
      <xdr:row>20</xdr:row>
      <xdr:rowOff>12700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5292232-705D-0129-9896-A7EADCD2D3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101600</xdr:colOff>
      <xdr:row>2</xdr:row>
      <xdr:rowOff>133350</xdr:rowOff>
    </xdr:from>
    <xdr:to>
      <xdr:col>59</xdr:col>
      <xdr:colOff>3035300</xdr:colOff>
      <xdr:row>20</xdr:row>
      <xdr:rowOff>6350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6372BC4C-E7CC-A49B-1449-145344F891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AB72A3-7D04-4D7F-8A05-B191EAD38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219073</xdr:colOff>
      <xdr:row>25</xdr:row>
      <xdr:rowOff>90631</xdr:rowOff>
    </xdr:from>
    <xdr:to>
      <xdr:col>31</xdr:col>
      <xdr:colOff>99867</xdr:colOff>
      <xdr:row>40</xdr:row>
      <xdr:rowOff>81164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892F8E0-A89F-413A-9857-6D0A0C584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6446B7A-9506-47E6-A716-4FA59BCE7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79596C3-7E30-4E8A-961C-82166473E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52C3EBE-271C-4DF1-B667-071907E51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397A9D5-E575-4776-849F-C96762CCD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5DCFFA5-8811-4C75-BC59-B8D968340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107950</xdr:colOff>
      <xdr:row>8</xdr:row>
      <xdr:rowOff>196850</xdr:rowOff>
    </xdr:from>
    <xdr:to>
      <xdr:col>14</xdr:col>
      <xdr:colOff>215900</xdr:colOff>
      <xdr:row>20</xdr:row>
      <xdr:rowOff>38100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4124C7E7-4419-7F28-5C35-BB3D2587DD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558800</xdr:colOff>
      <xdr:row>6</xdr:row>
      <xdr:rowOff>431800</xdr:rowOff>
    </xdr:from>
    <xdr:to>
      <xdr:col>29</xdr:col>
      <xdr:colOff>158750</xdr:colOff>
      <xdr:row>27</xdr:row>
      <xdr:rowOff>12700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BF9BD7E8-FF7B-FE8B-87EB-20BAE7E4EC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571500</xdr:colOff>
      <xdr:row>12</xdr:row>
      <xdr:rowOff>88900</xdr:rowOff>
    </xdr:from>
    <xdr:to>
      <xdr:col>43</xdr:col>
      <xdr:colOff>31750</xdr:colOff>
      <xdr:row>36</xdr:row>
      <xdr:rowOff>88900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819F2519-C721-7C29-7B21-8CCB03BC99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073222E-EB28-47CC-B012-AE70B4C0E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D71CB75-2E56-4632-BF45-4BB4B0880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EFC1E46F-DE30-7A6B-3811-36192B4AD2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6350</xdr:colOff>
      <xdr:row>3</xdr:row>
      <xdr:rowOff>38100</xdr:rowOff>
    </xdr:from>
    <xdr:to>
      <xdr:col>17</xdr:col>
      <xdr:colOff>2762250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0048F3C-B265-0B1E-FF5A-602DBDB0EC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19050</xdr:colOff>
      <xdr:row>3</xdr:row>
      <xdr:rowOff>63500</xdr:rowOff>
    </xdr:from>
    <xdr:to>
      <xdr:col>22</xdr:col>
      <xdr:colOff>2952750</xdr:colOff>
      <xdr:row>22</xdr:row>
      <xdr:rowOff>107950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68F1A76-B815-AEC7-1DA4-2AA9DB610D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3359150</xdr:colOff>
      <xdr:row>3</xdr:row>
      <xdr:rowOff>88900</xdr:rowOff>
    </xdr:from>
    <xdr:to>
      <xdr:col>34</xdr:col>
      <xdr:colOff>666750</xdr:colOff>
      <xdr:row>22</xdr:row>
      <xdr:rowOff>133350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C0EE4F7B-5D5D-ECC0-AD46-DD846C9954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F6D38A4-107F-4013-BFFC-F6BED3C65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760730</xdr:colOff>
      <xdr:row>17</xdr:row>
      <xdr:rowOff>118745</xdr:rowOff>
    </xdr:from>
    <xdr:to>
      <xdr:col>27</xdr:col>
      <xdr:colOff>3025775</xdr:colOff>
      <xdr:row>32</xdr:row>
      <xdr:rowOff>6985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6982612-71FF-4CC3-AC64-0D3BB209E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39EA2737-D7E0-FD7A-6A41-510CCDCC03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95250</xdr:colOff>
      <xdr:row>2</xdr:row>
      <xdr:rowOff>107950</xdr:rowOff>
    </xdr:from>
    <xdr:to>
      <xdr:col>17</xdr:col>
      <xdr:colOff>3028950</xdr:colOff>
      <xdr:row>21</xdr:row>
      <xdr:rowOff>146050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80B5CB5-CA58-5D2A-1D84-04CE9662F6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FB0F520-37CE-45AF-9A0F-C62028190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77C9A4F2-1B55-401D-A35A-763FE963A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A248352-47EC-9F4F-10DA-318ADAD01C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E25E246-1EAC-9DF8-1F13-11E1804060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E75667FA-8508-F548-E453-415B474EB7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25400</xdr:colOff>
      <xdr:row>3</xdr:row>
      <xdr:rowOff>95250</xdr:rowOff>
    </xdr:from>
    <xdr:to>
      <xdr:col>19</xdr:col>
      <xdr:colOff>2781300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90788CC-44E6-0D1F-3FBA-FE76AC1E43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3594100</xdr:colOff>
      <xdr:row>3</xdr:row>
      <xdr:rowOff>63500</xdr:rowOff>
    </xdr:from>
    <xdr:to>
      <xdr:col>24</xdr:col>
      <xdr:colOff>2546350</xdr:colOff>
      <xdr:row>19</xdr:row>
      <xdr:rowOff>120650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804A401D-1E50-7689-F3C0-D23497D5DD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EA15FEAA-68D3-001E-A486-6F91A620A2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B410D5E-26B2-AA7F-B5F1-0618E5859C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107950</xdr:colOff>
      <xdr:row>3</xdr:row>
      <xdr:rowOff>44450</xdr:rowOff>
    </xdr:from>
    <xdr:to>
      <xdr:col>14</xdr:col>
      <xdr:colOff>3041650</xdr:colOff>
      <xdr:row>19</xdr:row>
      <xdr:rowOff>101600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03FBAC0C-DF6E-6850-1938-1EF0E65272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3638550</xdr:colOff>
      <xdr:row>3</xdr:row>
      <xdr:rowOff>76200</xdr:rowOff>
    </xdr:from>
    <xdr:to>
      <xdr:col>19</xdr:col>
      <xdr:colOff>2590800</xdr:colOff>
      <xdr:row>19</xdr:row>
      <xdr:rowOff>133350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3C69CF5-2ABC-2DE8-D987-F79A7DED17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3663950</xdr:colOff>
      <xdr:row>3</xdr:row>
      <xdr:rowOff>88900</xdr:rowOff>
    </xdr:from>
    <xdr:to>
      <xdr:col>24</xdr:col>
      <xdr:colOff>2616200</xdr:colOff>
      <xdr:row>19</xdr:row>
      <xdr:rowOff>146050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5FE71EF9-AB28-D38B-B801-4E04B3292B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54</xdr:col>
      <xdr:colOff>3594100</xdr:colOff>
      <xdr:row>4</xdr:row>
      <xdr:rowOff>82550</xdr:rowOff>
    </xdr:from>
    <xdr:to>
      <xdr:col>59</xdr:col>
      <xdr:colOff>2546350</xdr:colOff>
      <xdr:row>20</xdr:row>
      <xdr:rowOff>139700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A4883708-097E-C359-2C0A-FCFD7DC578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A59E1608-6445-5DE5-39BB-4BDA5FEF31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9AA6694B-DD0F-6271-0649-529E3D278A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484A059F-D9D4-8CD0-6A3D-189429674C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45EE7710-3AB1-1BA4-D77E-07A678AD23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265625" defaultRowHeight="14.5" x14ac:dyDescent="0.35"/>
  <cols>
    <col min="1" max="1" width="30.08984375" customWidth="1"/>
    <col min="2" max="2" width="37.54296875" customWidth="1"/>
    <col min="3" max="3" width="9.6328125" customWidth="1"/>
    <col min="4" max="4" width="28.08984375" customWidth="1"/>
    <col min="5" max="5" width="14.453125" customWidth="1"/>
    <col min="6" max="6" width="0.7265625" customWidth="1"/>
    <col min="7" max="16" width="7.6328125" customWidth="1"/>
  </cols>
  <sheetData>
    <row r="1" spans="1:6" x14ac:dyDescent="0.35">
      <c r="A1" s="185" t="s">
        <v>0</v>
      </c>
      <c r="B1" s="186"/>
      <c r="C1" s="187"/>
    </row>
    <row r="2" spans="1:6" x14ac:dyDescent="0.35">
      <c r="A2" s="185"/>
      <c r="B2" s="186"/>
      <c r="C2" s="187"/>
    </row>
    <row r="3" spans="1:6" x14ac:dyDescent="0.35">
      <c r="A3" s="1"/>
    </row>
    <row r="5" spans="1:6" x14ac:dyDescent="0.35">
      <c r="A5" s="188" t="s">
        <v>1</v>
      </c>
      <c r="B5" s="188"/>
      <c r="C5" s="188"/>
      <c r="D5" s="188"/>
      <c r="E5" s="188"/>
      <c r="F5" s="188"/>
    </row>
    <row r="6" spans="1:6" x14ac:dyDescent="0.35">
      <c r="A6" s="188"/>
      <c r="B6" s="188"/>
      <c r="C6" s="188"/>
      <c r="D6" s="188"/>
      <c r="E6" s="188"/>
      <c r="F6" s="188"/>
    </row>
    <row r="7" spans="1:6" x14ac:dyDescent="0.3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3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6" customHeight="1" x14ac:dyDescent="0.35">
      <c r="A12" s="4"/>
    </row>
  </sheetData>
  <sheetProtection algorithmName="SHA-512" hashValue="iDWcGiEfNGHBwUdY0QIyaKy+w2I1QtisUGfBebSKwsA8dzSzXxWhL337y5+Q1pnRZppv799sHfGJ293oB8Imfg==" saltValue="jZYp8aedQpwKSb4IexdDM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8.7265625" defaultRowHeight="14.5" x14ac:dyDescent="0.35"/>
  <cols>
    <col min="1" max="1" width="46.08984375" bestFit="1" customWidth="1"/>
    <col min="2" max="2" width="12.453125" bestFit="1" customWidth="1"/>
    <col min="3" max="3" width="6.08984375" bestFit="1" customWidth="1"/>
    <col min="4" max="4" width="14.90625" bestFit="1" customWidth="1"/>
    <col min="5" max="5" width="7.453125" bestFit="1" customWidth="1"/>
    <col min="6" max="7" width="10.08984375" customWidth="1"/>
  </cols>
  <sheetData>
    <row r="2" spans="1:5" x14ac:dyDescent="0.35">
      <c r="A2" s="5" t="s">
        <v>1202</v>
      </c>
    </row>
    <row r="3" spans="1:5" x14ac:dyDescent="0.35">
      <c r="A3" s="6" t="s">
        <v>1079</v>
      </c>
    </row>
    <row r="4" spans="1:5" ht="21" x14ac:dyDescent="0.3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35">
      <c r="A5" s="20" t="s">
        <v>1204</v>
      </c>
      <c r="B5" s="15"/>
      <c r="C5" s="12">
        <v>5</v>
      </c>
      <c r="D5" s="12">
        <v>0</v>
      </c>
      <c r="E5" s="21">
        <v>4</v>
      </c>
    </row>
    <row r="6" spans="1:5" x14ac:dyDescent="0.35">
      <c r="A6" s="20" t="s">
        <v>1205</v>
      </c>
      <c r="B6" s="15"/>
      <c r="C6" s="12">
        <v>0</v>
      </c>
      <c r="D6" s="12">
        <v>0</v>
      </c>
      <c r="E6" s="21">
        <v>0</v>
      </c>
    </row>
    <row r="7" spans="1:5" x14ac:dyDescent="0.35">
      <c r="A7" s="20" t="s">
        <v>1206</v>
      </c>
      <c r="B7" s="15"/>
      <c r="C7" s="12">
        <v>0</v>
      </c>
      <c r="D7" s="12">
        <v>0</v>
      </c>
      <c r="E7" s="21">
        <v>0</v>
      </c>
    </row>
    <row r="8" spans="1:5" x14ac:dyDescent="0.35">
      <c r="A8" s="20" t="s">
        <v>1207</v>
      </c>
      <c r="B8" s="15"/>
      <c r="C8" s="12">
        <v>4</v>
      </c>
      <c r="D8" s="12">
        <v>0</v>
      </c>
      <c r="E8" s="21">
        <v>2</v>
      </c>
    </row>
    <row r="9" spans="1:5" x14ac:dyDescent="0.35">
      <c r="A9" s="20" t="s">
        <v>615</v>
      </c>
      <c r="B9" s="15"/>
      <c r="C9" s="12">
        <v>0</v>
      </c>
      <c r="D9" s="12">
        <v>0</v>
      </c>
      <c r="E9" s="21">
        <v>1</v>
      </c>
    </row>
    <row r="10" spans="1:5" x14ac:dyDescent="0.35">
      <c r="A10" s="20" t="s">
        <v>1208</v>
      </c>
      <c r="B10" s="15"/>
      <c r="C10" s="12">
        <v>1</v>
      </c>
      <c r="D10" s="12">
        <v>0</v>
      </c>
      <c r="E10" s="21">
        <v>1</v>
      </c>
    </row>
    <row r="11" spans="1:5" x14ac:dyDescent="0.35">
      <c r="A11" s="203" t="s">
        <v>956</v>
      </c>
      <c r="B11" s="204"/>
      <c r="C11" s="28">
        <v>10</v>
      </c>
      <c r="D11" s="28">
        <v>0</v>
      </c>
      <c r="E11" s="28">
        <v>8</v>
      </c>
    </row>
    <row r="12" spans="1:5" x14ac:dyDescent="0.35">
      <c r="A12" s="6" t="s">
        <v>1209</v>
      </c>
    </row>
    <row r="13" spans="1:5" x14ac:dyDescent="0.35">
      <c r="A13" s="7" t="s">
        <v>14</v>
      </c>
      <c r="B13" s="7" t="s">
        <v>15</v>
      </c>
      <c r="C13" s="9" t="s">
        <v>3</v>
      </c>
    </row>
    <row r="14" spans="1:5" x14ac:dyDescent="0.35">
      <c r="A14" s="20" t="s">
        <v>1210</v>
      </c>
      <c r="B14" s="15"/>
      <c r="C14" s="32"/>
    </row>
    <row r="15" spans="1:5" x14ac:dyDescent="0.35">
      <c r="A15" s="20" t="s">
        <v>1211</v>
      </c>
      <c r="B15" s="15"/>
      <c r="C15" s="32"/>
    </row>
    <row r="16" spans="1:5" x14ac:dyDescent="0.35">
      <c r="A16" s="20" t="s">
        <v>1212</v>
      </c>
      <c r="B16" s="15"/>
      <c r="C16" s="32"/>
    </row>
    <row r="17" spans="1:3" x14ac:dyDescent="0.35">
      <c r="A17" s="203" t="s">
        <v>956</v>
      </c>
      <c r="B17" s="204"/>
      <c r="C17" s="34"/>
    </row>
    <row r="18" spans="1:3" x14ac:dyDescent="0.35">
      <c r="A18" s="14"/>
    </row>
    <row r="19" spans="1:3" x14ac:dyDescent="0.35">
      <c r="A19" s="6" t="s">
        <v>1213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20" t="s">
        <v>1204</v>
      </c>
      <c r="B21" s="15"/>
      <c r="C21" s="21">
        <v>14</v>
      </c>
    </row>
    <row r="22" spans="1:3" x14ac:dyDescent="0.35">
      <c r="A22" s="20" t="s">
        <v>1205</v>
      </c>
      <c r="B22" s="15"/>
      <c r="C22" s="21">
        <v>6</v>
      </c>
    </row>
    <row r="23" spans="1:3" x14ac:dyDescent="0.35">
      <c r="A23" s="20" t="s">
        <v>1206</v>
      </c>
      <c r="B23" s="15"/>
      <c r="C23" s="21">
        <v>4</v>
      </c>
    </row>
    <row r="24" spans="1:3" x14ac:dyDescent="0.35">
      <c r="A24" s="20" t="s">
        <v>1207</v>
      </c>
      <c r="B24" s="15"/>
      <c r="C24" s="21">
        <v>34</v>
      </c>
    </row>
    <row r="25" spans="1:3" x14ac:dyDescent="0.35">
      <c r="A25" s="20" t="s">
        <v>615</v>
      </c>
      <c r="B25" s="15"/>
      <c r="C25" s="21">
        <v>46</v>
      </c>
    </row>
    <row r="26" spans="1:3" x14ac:dyDescent="0.35">
      <c r="A26" s="20" t="s">
        <v>1208</v>
      </c>
      <c r="B26" s="15"/>
      <c r="C26" s="21">
        <v>48</v>
      </c>
    </row>
    <row r="27" spans="1:3" x14ac:dyDescent="0.35">
      <c r="A27" s="203" t="s">
        <v>956</v>
      </c>
      <c r="B27" s="204"/>
      <c r="C27" s="28">
        <v>152</v>
      </c>
    </row>
    <row r="28" spans="1:3" x14ac:dyDescent="0.35">
      <c r="A28" s="14"/>
    </row>
    <row r="29" spans="1:3" x14ac:dyDescent="0.35">
      <c r="A29" s="6" t="s">
        <v>1105</v>
      </c>
    </row>
    <row r="30" spans="1:3" x14ac:dyDescent="0.35">
      <c r="A30" s="7" t="s">
        <v>14</v>
      </c>
      <c r="B30" s="7" t="s">
        <v>15</v>
      </c>
      <c r="C30" s="9" t="s">
        <v>3</v>
      </c>
    </row>
    <row r="31" spans="1:3" x14ac:dyDescent="0.35">
      <c r="A31" s="20" t="s">
        <v>1107</v>
      </c>
      <c r="B31" s="15"/>
      <c r="C31" s="21">
        <v>2</v>
      </c>
    </row>
    <row r="32" spans="1:3" x14ac:dyDescent="0.35">
      <c r="A32" s="20" t="s">
        <v>1049</v>
      </c>
      <c r="B32" s="15"/>
      <c r="C32" s="32"/>
    </row>
    <row r="33" spans="1:3" x14ac:dyDescent="0.35">
      <c r="A33" s="20" t="s">
        <v>1214</v>
      </c>
      <c r="B33" s="15"/>
      <c r="C33" s="21">
        <v>160</v>
      </c>
    </row>
    <row r="34" spans="1:3" x14ac:dyDescent="0.35">
      <c r="A34" s="20" t="s">
        <v>1147</v>
      </c>
      <c r="B34" s="15"/>
      <c r="C34" s="21">
        <v>4</v>
      </c>
    </row>
    <row r="35" spans="1:3" x14ac:dyDescent="0.35">
      <c r="A35" s="20" t="s">
        <v>1215</v>
      </c>
      <c r="B35" s="15"/>
      <c r="C35" s="21">
        <v>16</v>
      </c>
    </row>
    <row r="36" spans="1:3" x14ac:dyDescent="0.35">
      <c r="A36" s="20" t="s">
        <v>1051</v>
      </c>
      <c r="B36" s="15"/>
      <c r="C36" s="32"/>
    </row>
    <row r="37" spans="1:3" x14ac:dyDescent="0.35">
      <c r="A37" s="20" t="s">
        <v>1052</v>
      </c>
      <c r="B37" s="15"/>
      <c r="C37" s="32"/>
    </row>
    <row r="38" spans="1:3" x14ac:dyDescent="0.35">
      <c r="A38" s="20" t="s">
        <v>1110</v>
      </c>
      <c r="B38" s="15"/>
      <c r="C38" s="32"/>
    </row>
    <row r="39" spans="1:3" x14ac:dyDescent="0.35">
      <c r="A39" s="20" t="s">
        <v>1111</v>
      </c>
      <c r="B39" s="15"/>
      <c r="C39" s="32"/>
    </row>
    <row r="40" spans="1:3" x14ac:dyDescent="0.35">
      <c r="A40" s="203" t="s">
        <v>956</v>
      </c>
      <c r="B40" s="204"/>
      <c r="C40" s="28">
        <v>182</v>
      </c>
    </row>
    <row r="41" spans="1:3" x14ac:dyDescent="0.35">
      <c r="A41" s="14"/>
    </row>
    <row r="42" spans="1:3" x14ac:dyDescent="0.35">
      <c r="A42" s="6" t="s">
        <v>1216</v>
      </c>
    </row>
    <row r="43" spans="1:3" x14ac:dyDescent="0.35">
      <c r="A43" s="7" t="s">
        <v>14</v>
      </c>
      <c r="B43" s="7" t="s">
        <v>15</v>
      </c>
      <c r="C43" s="9" t="s">
        <v>3</v>
      </c>
    </row>
    <row r="44" spans="1:3" x14ac:dyDescent="0.35">
      <c r="A44" s="20" t="s">
        <v>1204</v>
      </c>
      <c r="B44" s="15"/>
      <c r="C44" s="21">
        <v>1</v>
      </c>
    </row>
    <row r="45" spans="1:3" x14ac:dyDescent="0.35">
      <c r="A45" s="20" t="s">
        <v>1205</v>
      </c>
      <c r="B45" s="15"/>
      <c r="C45" s="32"/>
    </row>
    <row r="46" spans="1:3" x14ac:dyDescent="0.35">
      <c r="A46" s="20" t="s">
        <v>1206</v>
      </c>
      <c r="B46" s="15"/>
      <c r="C46" s="21">
        <v>2</v>
      </c>
    </row>
    <row r="47" spans="1:3" x14ac:dyDescent="0.35">
      <c r="A47" s="20" t="s">
        <v>1207</v>
      </c>
      <c r="B47" s="15"/>
      <c r="C47" s="21">
        <v>4</v>
      </c>
    </row>
    <row r="48" spans="1:3" x14ac:dyDescent="0.35">
      <c r="A48" s="20" t="s">
        <v>615</v>
      </c>
      <c r="B48" s="15"/>
      <c r="C48" s="21">
        <v>2</v>
      </c>
    </row>
    <row r="49" spans="1:3" x14ac:dyDescent="0.35">
      <c r="A49" s="20" t="s">
        <v>1208</v>
      </c>
      <c r="B49" s="15"/>
      <c r="C49" s="21">
        <v>4</v>
      </c>
    </row>
    <row r="50" spans="1:3" x14ac:dyDescent="0.35">
      <c r="A50" s="203" t="s">
        <v>956</v>
      </c>
      <c r="B50" s="204"/>
      <c r="C50" s="28">
        <v>13</v>
      </c>
    </row>
    <row r="51" spans="1:3" x14ac:dyDescent="0.35">
      <c r="A51" s="6" t="s">
        <v>1217</v>
      </c>
    </row>
    <row r="52" spans="1:3" x14ac:dyDescent="0.35">
      <c r="A52" s="7" t="s">
        <v>14</v>
      </c>
      <c r="B52" s="7" t="s">
        <v>15</v>
      </c>
      <c r="C52" s="9" t="s">
        <v>3</v>
      </c>
    </row>
    <row r="53" spans="1:3" x14ac:dyDescent="0.35">
      <c r="A53" s="189" t="s">
        <v>1204</v>
      </c>
      <c r="B53" s="11" t="s">
        <v>79</v>
      </c>
      <c r="C53" s="32"/>
    </row>
    <row r="54" spans="1:3" x14ac:dyDescent="0.35">
      <c r="A54" s="191"/>
      <c r="B54" s="11" t="s">
        <v>82</v>
      </c>
      <c r="C54" s="21">
        <v>1</v>
      </c>
    </row>
    <row r="55" spans="1:3" x14ac:dyDescent="0.35">
      <c r="A55" s="189" t="s">
        <v>1205</v>
      </c>
      <c r="B55" s="11" t="s">
        <v>79</v>
      </c>
      <c r="C55" s="21">
        <v>1</v>
      </c>
    </row>
    <row r="56" spans="1:3" x14ac:dyDescent="0.35">
      <c r="A56" s="191"/>
      <c r="B56" s="11" t="s">
        <v>82</v>
      </c>
      <c r="C56" s="32"/>
    </row>
    <row r="57" spans="1:3" x14ac:dyDescent="0.35">
      <c r="A57" s="189" t="s">
        <v>1206</v>
      </c>
      <c r="B57" s="11" t="s">
        <v>79</v>
      </c>
      <c r="C57" s="21">
        <v>2</v>
      </c>
    </row>
    <row r="58" spans="1:3" x14ac:dyDescent="0.35">
      <c r="A58" s="191"/>
      <c r="B58" s="11" t="s">
        <v>82</v>
      </c>
      <c r="C58" s="21">
        <v>2</v>
      </c>
    </row>
    <row r="59" spans="1:3" x14ac:dyDescent="0.35">
      <c r="A59" s="189" t="s">
        <v>1207</v>
      </c>
      <c r="B59" s="11" t="s">
        <v>79</v>
      </c>
      <c r="C59" s="21">
        <v>10</v>
      </c>
    </row>
    <row r="60" spans="1:3" x14ac:dyDescent="0.35">
      <c r="A60" s="191"/>
      <c r="B60" s="11" t="s">
        <v>82</v>
      </c>
      <c r="C60" s="32"/>
    </row>
    <row r="61" spans="1:3" x14ac:dyDescent="0.35">
      <c r="A61" s="189" t="s">
        <v>615</v>
      </c>
      <c r="B61" s="11" t="s">
        <v>79</v>
      </c>
      <c r="C61" s="21">
        <v>2</v>
      </c>
    </row>
    <row r="62" spans="1:3" x14ac:dyDescent="0.35">
      <c r="A62" s="191"/>
      <c r="B62" s="11" t="s">
        <v>82</v>
      </c>
      <c r="C62" s="21">
        <v>1</v>
      </c>
    </row>
    <row r="63" spans="1:3" x14ac:dyDescent="0.35">
      <c r="A63" s="189" t="s">
        <v>1208</v>
      </c>
      <c r="B63" s="11" t="s">
        <v>79</v>
      </c>
      <c r="C63" s="21">
        <v>8</v>
      </c>
    </row>
    <row r="64" spans="1:3" x14ac:dyDescent="0.35">
      <c r="A64" s="191"/>
      <c r="B64" s="11" t="s">
        <v>82</v>
      </c>
      <c r="C64" s="32"/>
    </row>
    <row r="65" spans="1:3" x14ac:dyDescent="0.35">
      <c r="A65" s="203" t="s">
        <v>956</v>
      </c>
      <c r="B65" s="204"/>
      <c r="C65" s="28">
        <v>27</v>
      </c>
    </row>
    <row r="66" spans="1:3" x14ac:dyDescent="0.35">
      <c r="A66" s="17"/>
    </row>
  </sheetData>
  <sheetProtection algorithmName="SHA-512" hashValue="uEBf8TocKMyEWz5nRLzb+PdGpE3E9p1jHuWiUUyW95Z7B88JbvvBFs8NIOJYkGvzcHZ7mx0jUEThAiO8B9Jnbw==" saltValue="N6lN/ZMDsOiuvptsUHekGw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8.7265625" defaultRowHeight="14.5" x14ac:dyDescent="0.35"/>
  <cols>
    <col min="1" max="1" width="24.81640625" bestFit="1" customWidth="1"/>
    <col min="2" max="2" width="49.7265625" customWidth="1"/>
    <col min="3" max="3" width="16.6328125" bestFit="1" customWidth="1"/>
    <col min="4" max="4" width="8.90625" bestFit="1" customWidth="1"/>
    <col min="5" max="5" width="16.7265625" bestFit="1" customWidth="1"/>
    <col min="6" max="6" width="15.81640625" bestFit="1" customWidth="1"/>
    <col min="7" max="9" width="7.6328125" customWidth="1"/>
  </cols>
  <sheetData>
    <row r="2" spans="1:6" x14ac:dyDescent="0.35">
      <c r="A2" s="5" t="s">
        <v>1218</v>
      </c>
    </row>
    <row r="3" spans="1:6" x14ac:dyDescent="0.35">
      <c r="A3" s="6" t="s">
        <v>1219</v>
      </c>
    </row>
    <row r="4" spans="1:6" ht="21" x14ac:dyDescent="0.35">
      <c r="A4" s="7" t="s">
        <v>14</v>
      </c>
      <c r="B4" s="7" t="s">
        <v>15</v>
      </c>
      <c r="C4" s="22" t="s">
        <v>1220</v>
      </c>
      <c r="D4" s="22" t="s">
        <v>65</v>
      </c>
      <c r="E4" s="22" t="s">
        <v>1057</v>
      </c>
      <c r="F4" s="22" t="s">
        <v>1221</v>
      </c>
    </row>
    <row r="5" spans="1:6" x14ac:dyDescent="0.35">
      <c r="A5" s="192" t="s">
        <v>1222</v>
      </c>
      <c r="B5" s="31" t="s">
        <v>1223</v>
      </c>
      <c r="C5" s="12">
        <v>2</v>
      </c>
      <c r="D5" s="12">
        <v>1</v>
      </c>
      <c r="E5" s="12">
        <v>4</v>
      </c>
      <c r="F5" s="21">
        <v>0</v>
      </c>
    </row>
    <row r="6" spans="1:6" x14ac:dyDescent="0.35">
      <c r="A6" s="194"/>
      <c r="B6" s="31" t="s">
        <v>1224</v>
      </c>
      <c r="C6" s="16"/>
      <c r="D6" s="16"/>
      <c r="E6" s="16"/>
      <c r="F6" s="32"/>
    </row>
    <row r="7" spans="1:6" x14ac:dyDescent="0.35">
      <c r="A7" s="10" t="s">
        <v>1225</v>
      </c>
      <c r="B7" s="31" t="s">
        <v>1226</v>
      </c>
      <c r="C7" s="16"/>
      <c r="D7" s="16"/>
      <c r="E7" s="16"/>
      <c r="F7" s="32"/>
    </row>
    <row r="8" spans="1:6" ht="21" x14ac:dyDescent="0.35">
      <c r="A8" s="192" t="s">
        <v>1227</v>
      </c>
      <c r="B8" s="31" t="s">
        <v>1228</v>
      </c>
      <c r="C8" s="12">
        <v>7</v>
      </c>
      <c r="D8" s="12">
        <v>4</v>
      </c>
      <c r="E8" s="12">
        <v>4</v>
      </c>
      <c r="F8" s="21">
        <v>0</v>
      </c>
    </row>
    <row r="9" spans="1:6" x14ac:dyDescent="0.35">
      <c r="A9" s="193"/>
      <c r="B9" s="31" t="s">
        <v>1229</v>
      </c>
      <c r="C9" s="12">
        <v>2</v>
      </c>
      <c r="D9" s="12">
        <v>1</v>
      </c>
      <c r="E9" s="12">
        <v>0</v>
      </c>
      <c r="F9" s="21">
        <v>0</v>
      </c>
    </row>
    <row r="10" spans="1:6" x14ac:dyDescent="0.35">
      <c r="A10" s="194"/>
      <c r="B10" s="31" t="s">
        <v>1230</v>
      </c>
      <c r="C10" s="12">
        <v>3</v>
      </c>
      <c r="D10" s="12">
        <v>1</v>
      </c>
      <c r="E10" s="12">
        <v>0</v>
      </c>
      <c r="F10" s="21">
        <v>0</v>
      </c>
    </row>
    <row r="11" spans="1:6" ht="21" x14ac:dyDescent="0.35">
      <c r="A11" s="192" t="s">
        <v>1231</v>
      </c>
      <c r="B11" s="31" t="s">
        <v>1232</v>
      </c>
      <c r="C11" s="12">
        <v>1</v>
      </c>
      <c r="D11" s="12">
        <v>0</v>
      </c>
      <c r="E11" s="12">
        <v>0</v>
      </c>
      <c r="F11" s="21">
        <v>0</v>
      </c>
    </row>
    <row r="12" spans="1:6" x14ac:dyDescent="0.35">
      <c r="A12" s="193"/>
      <c r="B12" s="31" t="s">
        <v>1233</v>
      </c>
      <c r="C12" s="12">
        <v>2</v>
      </c>
      <c r="D12" s="12">
        <v>1</v>
      </c>
      <c r="E12" s="12">
        <v>0</v>
      </c>
      <c r="F12" s="21">
        <v>0</v>
      </c>
    </row>
    <row r="13" spans="1:6" ht="21" x14ac:dyDescent="0.35">
      <c r="A13" s="194"/>
      <c r="B13" s="31" t="s">
        <v>1234</v>
      </c>
      <c r="C13" s="12">
        <v>1</v>
      </c>
      <c r="D13" s="12">
        <v>0</v>
      </c>
      <c r="E13" s="12">
        <v>0</v>
      </c>
      <c r="F13" s="21">
        <v>0</v>
      </c>
    </row>
    <row r="14" spans="1:6" ht="21" x14ac:dyDescent="0.35">
      <c r="A14" s="10" t="s">
        <v>1235</v>
      </c>
      <c r="B14" s="31" t="s">
        <v>1236</v>
      </c>
      <c r="C14" s="12">
        <v>1</v>
      </c>
      <c r="D14" s="12">
        <v>0</v>
      </c>
      <c r="E14" s="12">
        <v>0</v>
      </c>
      <c r="F14" s="21">
        <v>0</v>
      </c>
    </row>
    <row r="15" spans="1:6" x14ac:dyDescent="0.35">
      <c r="A15" s="192" t="s">
        <v>1237</v>
      </c>
      <c r="B15" s="31" t="s">
        <v>1238</v>
      </c>
      <c r="C15" s="12">
        <v>3</v>
      </c>
      <c r="D15" s="12">
        <v>3</v>
      </c>
      <c r="E15" s="12">
        <v>1</v>
      </c>
      <c r="F15" s="21">
        <v>0</v>
      </c>
    </row>
    <row r="16" spans="1:6" x14ac:dyDescent="0.35">
      <c r="A16" s="193"/>
      <c r="B16" s="31" t="s">
        <v>1239</v>
      </c>
      <c r="C16" s="12">
        <v>1</v>
      </c>
      <c r="D16" s="12">
        <v>0</v>
      </c>
      <c r="E16" s="12">
        <v>0</v>
      </c>
      <c r="F16" s="21">
        <v>0</v>
      </c>
    </row>
    <row r="17" spans="1:6" x14ac:dyDescent="0.35">
      <c r="A17" s="193"/>
      <c r="B17" s="31" t="s">
        <v>1240</v>
      </c>
      <c r="C17" s="16"/>
      <c r="D17" s="16"/>
      <c r="E17" s="16"/>
      <c r="F17" s="32"/>
    </row>
    <row r="18" spans="1:6" x14ac:dyDescent="0.35">
      <c r="A18" s="193"/>
      <c r="B18" s="31" t="s">
        <v>1241</v>
      </c>
      <c r="C18" s="12">
        <v>1</v>
      </c>
      <c r="D18" s="12">
        <v>1</v>
      </c>
      <c r="E18" s="12">
        <v>0</v>
      </c>
      <c r="F18" s="21">
        <v>0</v>
      </c>
    </row>
    <row r="19" spans="1:6" ht="21" x14ac:dyDescent="0.35">
      <c r="A19" s="194"/>
      <c r="B19" s="31" t="s">
        <v>1242</v>
      </c>
      <c r="C19" s="16"/>
      <c r="D19" s="16"/>
      <c r="E19" s="16"/>
      <c r="F19" s="32"/>
    </row>
    <row r="20" spans="1:6" x14ac:dyDescent="0.35">
      <c r="A20" s="10" t="s">
        <v>1243</v>
      </c>
      <c r="B20" s="31" t="s">
        <v>1244</v>
      </c>
      <c r="C20" s="16"/>
      <c r="D20" s="16"/>
      <c r="E20" s="16"/>
      <c r="F20" s="32"/>
    </row>
    <row r="21" spans="1:6" x14ac:dyDescent="0.35">
      <c r="A21" s="10" t="s">
        <v>1245</v>
      </c>
      <c r="B21" s="31" t="s">
        <v>1246</v>
      </c>
      <c r="C21" s="16"/>
      <c r="D21" s="16"/>
      <c r="E21" s="16"/>
      <c r="F21" s="32"/>
    </row>
    <row r="22" spans="1:6" x14ac:dyDescent="0.35">
      <c r="A22" s="203" t="s">
        <v>956</v>
      </c>
      <c r="B22" s="204"/>
      <c r="C22" s="28">
        <v>24</v>
      </c>
      <c r="D22" s="28">
        <v>12</v>
      </c>
      <c r="E22" s="28">
        <v>9</v>
      </c>
      <c r="F22" s="28">
        <v>0</v>
      </c>
    </row>
    <row r="23" spans="1:6" x14ac:dyDescent="0.35">
      <c r="A23" s="6" t="s">
        <v>1079</v>
      </c>
    </row>
    <row r="24" spans="1:6" x14ac:dyDescent="0.35">
      <c r="A24" s="7" t="s">
        <v>14</v>
      </c>
      <c r="B24" s="7" t="s">
        <v>15</v>
      </c>
      <c r="C24" s="9" t="s">
        <v>3</v>
      </c>
    </row>
    <row r="25" spans="1:6" x14ac:dyDescent="0.35">
      <c r="A25" s="20" t="s">
        <v>104</v>
      </c>
      <c r="B25" s="15"/>
      <c r="C25" s="21">
        <v>0</v>
      </c>
    </row>
    <row r="26" spans="1:6" x14ac:dyDescent="0.35">
      <c r="A26" s="20" t="s">
        <v>114</v>
      </c>
      <c r="B26" s="15"/>
      <c r="C26" s="21">
        <v>0</v>
      </c>
    </row>
    <row r="27" spans="1:6" x14ac:dyDescent="0.35">
      <c r="A27" s="20" t="s">
        <v>1080</v>
      </c>
      <c r="B27" s="15"/>
      <c r="C27" s="21">
        <v>0</v>
      </c>
    </row>
    <row r="28" spans="1:6" x14ac:dyDescent="0.35">
      <c r="A28" s="203" t="s">
        <v>956</v>
      </c>
      <c r="B28" s="204"/>
      <c r="C28" s="28">
        <v>0</v>
      </c>
    </row>
    <row r="29" spans="1:6" x14ac:dyDescent="0.35">
      <c r="A29" s="14"/>
    </row>
    <row r="30" spans="1:6" x14ac:dyDescent="0.35">
      <c r="A30" s="6" t="s">
        <v>1247</v>
      </c>
    </row>
    <row r="31" spans="1:6" x14ac:dyDescent="0.35">
      <c r="A31" s="7" t="s">
        <v>14</v>
      </c>
      <c r="B31" s="7" t="s">
        <v>15</v>
      </c>
      <c r="C31" s="9" t="s">
        <v>3</v>
      </c>
    </row>
    <row r="32" spans="1:6" x14ac:dyDescent="0.35">
      <c r="A32" s="20" t="s">
        <v>1248</v>
      </c>
      <c r="B32" s="15"/>
      <c r="C32" s="21">
        <v>0</v>
      </c>
    </row>
    <row r="33" spans="1:3" x14ac:dyDescent="0.35">
      <c r="A33" s="20" t="s">
        <v>1249</v>
      </c>
      <c r="B33" s="15"/>
      <c r="C33" s="21">
        <v>2</v>
      </c>
    </row>
    <row r="34" spans="1:3" x14ac:dyDescent="0.35">
      <c r="A34" s="20" t="s">
        <v>82</v>
      </c>
      <c r="B34" s="15"/>
      <c r="C34" s="21">
        <v>4</v>
      </c>
    </row>
    <row r="35" spans="1:3" x14ac:dyDescent="0.35">
      <c r="A35" s="203" t="s">
        <v>956</v>
      </c>
      <c r="B35" s="204"/>
      <c r="C35" s="28">
        <v>6</v>
      </c>
    </row>
    <row r="36" spans="1:3" x14ac:dyDescent="0.35">
      <c r="A36" s="14"/>
    </row>
    <row r="37" spans="1:3" x14ac:dyDescent="0.35">
      <c r="A37" s="6" t="s">
        <v>1250</v>
      </c>
    </row>
    <row r="38" spans="1:3" x14ac:dyDescent="0.35">
      <c r="A38" s="7" t="s">
        <v>14</v>
      </c>
      <c r="B38" s="7" t="s">
        <v>15</v>
      </c>
      <c r="C38" s="9" t="s">
        <v>3</v>
      </c>
    </row>
    <row r="39" spans="1:3" x14ac:dyDescent="0.35">
      <c r="A39" s="20" t="s">
        <v>1251</v>
      </c>
      <c r="B39" s="15"/>
      <c r="C39" s="21">
        <v>22</v>
      </c>
    </row>
    <row r="40" spans="1:3" x14ac:dyDescent="0.35">
      <c r="A40" s="20" t="s">
        <v>1252</v>
      </c>
      <c r="B40" s="15"/>
      <c r="C40" s="21">
        <v>2</v>
      </c>
    </row>
    <row r="41" spans="1:3" x14ac:dyDescent="0.35">
      <c r="A41" s="203" t="s">
        <v>956</v>
      </c>
      <c r="B41" s="204"/>
      <c r="C41" s="28">
        <v>24</v>
      </c>
    </row>
    <row r="42" spans="1:3" x14ac:dyDescent="0.35">
      <c r="A42" s="17"/>
    </row>
  </sheetData>
  <sheetProtection algorithmName="SHA-512" hashValue="It66654WOpeg5Ira7R2IzvG9ndpz968Rd+b/YSlQEiT1Gqhv5wB0gfpLdb3aznn8dex6oqupot2COpZv6xzzJA==" saltValue="rkn18cJx3eOnjf1WiUCUn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L312"/>
  <sheetViews>
    <sheetView showGridLines="0" workbookViewId="0"/>
  </sheetViews>
  <sheetFormatPr baseColWidth="10" defaultColWidth="8.7265625" defaultRowHeight="14.5" x14ac:dyDescent="0.35"/>
  <cols>
    <col min="1" max="1" width="40.54296875" bestFit="1" customWidth="1"/>
    <col min="2" max="2" width="44.36328125" bestFit="1" customWidth="1"/>
    <col min="3" max="3" width="8.453125" customWidth="1"/>
    <col min="4" max="5" width="7.54296875" bestFit="1" customWidth="1"/>
    <col min="6" max="6" width="9.7265625" bestFit="1" customWidth="1"/>
    <col min="7" max="8" width="10.6328125" bestFit="1" customWidth="1"/>
    <col min="9" max="10" width="11.26953125" bestFit="1" customWidth="1"/>
    <col min="11" max="12" width="9" bestFit="1" customWidth="1"/>
    <col min="13" max="13" width="0.7265625" customWidth="1"/>
  </cols>
  <sheetData>
    <row r="3" spans="1:12" x14ac:dyDescent="0.35">
      <c r="A3" s="5" t="s">
        <v>1253</v>
      </c>
    </row>
    <row r="5" spans="1:12" ht="31.5" x14ac:dyDescent="0.35">
      <c r="A5" s="37"/>
      <c r="B5" s="38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35">
      <c r="A6" s="192" t="s">
        <v>1264</v>
      </c>
      <c r="B6" s="31" t="s">
        <v>1265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35">
      <c r="A7" s="193"/>
      <c r="B7" s="31" t="s">
        <v>1048</v>
      </c>
      <c r="C7" s="39">
        <v>14</v>
      </c>
      <c r="D7" s="39">
        <v>0</v>
      </c>
      <c r="E7" s="39">
        <v>21</v>
      </c>
      <c r="F7" s="39">
        <v>0</v>
      </c>
      <c r="G7" s="39">
        <v>0</v>
      </c>
      <c r="H7" s="39">
        <v>22</v>
      </c>
      <c r="I7" s="39">
        <v>0</v>
      </c>
      <c r="J7" s="39">
        <v>0</v>
      </c>
      <c r="K7" s="39">
        <v>0</v>
      </c>
      <c r="L7" s="40">
        <v>1</v>
      </c>
    </row>
    <row r="8" spans="1:12" x14ac:dyDescent="0.35">
      <c r="A8" s="193"/>
      <c r="B8" s="31" t="s">
        <v>1266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  <c r="H8" s="39">
        <v>2</v>
      </c>
      <c r="I8" s="39">
        <v>0</v>
      </c>
      <c r="J8" s="39">
        <v>0</v>
      </c>
      <c r="K8" s="39">
        <v>0</v>
      </c>
      <c r="L8" s="40">
        <v>0</v>
      </c>
    </row>
    <row r="9" spans="1:12" x14ac:dyDescent="0.35">
      <c r="A9" s="194"/>
      <c r="B9" s="31" t="s">
        <v>1267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3</v>
      </c>
      <c r="I9" s="39">
        <v>0</v>
      </c>
      <c r="J9" s="39">
        <v>0</v>
      </c>
      <c r="K9" s="39">
        <v>0</v>
      </c>
      <c r="L9" s="40">
        <v>0</v>
      </c>
    </row>
    <row r="10" spans="1:12" x14ac:dyDescent="0.35">
      <c r="A10" s="192" t="s">
        <v>1268</v>
      </c>
      <c r="B10" s="31" t="s">
        <v>1269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35">
      <c r="A11" s="193"/>
      <c r="B11" s="31" t="s">
        <v>1270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35">
      <c r="A12" s="193"/>
      <c r="B12" s="31" t="s">
        <v>1271</v>
      </c>
      <c r="C12" s="39">
        <v>6</v>
      </c>
      <c r="D12" s="39">
        <v>0</v>
      </c>
      <c r="E12" s="39">
        <v>2</v>
      </c>
      <c r="F12" s="39">
        <v>0</v>
      </c>
      <c r="G12" s="39">
        <v>0</v>
      </c>
      <c r="H12" s="39">
        <v>2</v>
      </c>
      <c r="I12" s="39">
        <v>0</v>
      </c>
      <c r="J12" s="39">
        <v>0</v>
      </c>
      <c r="K12" s="39">
        <v>0</v>
      </c>
      <c r="L12" s="40">
        <v>0</v>
      </c>
    </row>
    <row r="13" spans="1:12" x14ac:dyDescent="0.35">
      <c r="A13" s="193"/>
      <c r="B13" s="31" t="s">
        <v>1272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35">
      <c r="A14" s="193"/>
      <c r="B14" s="31" t="s">
        <v>1273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35">
      <c r="A15" s="193"/>
      <c r="B15" s="31" t="s">
        <v>1274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35">
      <c r="A16" s="193"/>
      <c r="B16" s="31" t="s">
        <v>1275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35">
      <c r="A17" s="193"/>
      <c r="B17" s="31" t="s">
        <v>1276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35">
      <c r="A18" s="193"/>
      <c r="B18" s="31" t="s">
        <v>1277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35">
      <c r="A19" s="193"/>
      <c r="B19" s="31" t="s">
        <v>1278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35">
      <c r="A20" s="193"/>
      <c r="B20" s="31" t="s">
        <v>1279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35">
      <c r="A21" s="193"/>
      <c r="B21" s="31" t="s">
        <v>1280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35">
      <c r="A22" s="193"/>
      <c r="B22" s="31" t="s">
        <v>1281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35">
      <c r="A23" s="193"/>
      <c r="B23" s="31" t="s">
        <v>1282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35">
      <c r="A24" s="193"/>
      <c r="B24" s="31" t="s">
        <v>1283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35">
      <c r="A25" s="193"/>
      <c r="B25" s="31" t="s">
        <v>1284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35">
      <c r="A26" s="193"/>
      <c r="B26" s="31" t="s">
        <v>1285</v>
      </c>
      <c r="C26" s="39">
        <v>1</v>
      </c>
      <c r="D26" s="39">
        <v>0</v>
      </c>
      <c r="E26" s="39">
        <v>9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0">
        <v>0</v>
      </c>
    </row>
    <row r="27" spans="1:12" x14ac:dyDescent="0.35">
      <c r="A27" s="193"/>
      <c r="B27" s="31" t="s">
        <v>1286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35">
      <c r="A28" s="193"/>
      <c r="B28" s="31" t="s">
        <v>1287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35">
      <c r="A29" s="193"/>
      <c r="B29" s="31" t="s">
        <v>1288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35">
      <c r="A30" s="193"/>
      <c r="B30" s="31" t="s">
        <v>1289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35">
      <c r="A31" s="193"/>
      <c r="B31" s="31" t="s">
        <v>1290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35">
      <c r="A32" s="193"/>
      <c r="B32" s="31" t="s">
        <v>1291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40">
        <v>0</v>
      </c>
    </row>
    <row r="33" spans="1:12" x14ac:dyDescent="0.35">
      <c r="A33" s="193"/>
      <c r="B33" s="31" t="s">
        <v>1292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35">
      <c r="A34" s="193"/>
      <c r="B34" s="31" t="s">
        <v>1293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35">
      <c r="A35" s="193"/>
      <c r="B35" s="31" t="s">
        <v>1294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35">
      <c r="A36" s="193"/>
      <c r="B36" s="31" t="s">
        <v>1295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35">
      <c r="A37" s="193"/>
      <c r="B37" s="31" t="s">
        <v>1296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35">
      <c r="A38" s="193"/>
      <c r="B38" s="31" t="s">
        <v>1297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35">
      <c r="A39" s="193"/>
      <c r="B39" s="31" t="s">
        <v>1298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35">
      <c r="A40" s="193"/>
      <c r="B40" s="31" t="s">
        <v>1299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35">
      <c r="A41" s="193"/>
      <c r="B41" s="31" t="s">
        <v>1300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35">
      <c r="A42" s="193"/>
      <c r="B42" s="31" t="s">
        <v>1301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35">
      <c r="A43" s="193"/>
      <c r="B43" s="31" t="s">
        <v>1302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35">
      <c r="A44" s="193"/>
      <c r="B44" s="31" t="s">
        <v>1303</v>
      </c>
      <c r="C44" s="39">
        <v>1</v>
      </c>
      <c r="D44" s="39">
        <v>0</v>
      </c>
      <c r="E44" s="39">
        <v>1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35">
      <c r="A45" s="193"/>
      <c r="B45" s="31" t="s">
        <v>1304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35">
      <c r="A46" s="193"/>
      <c r="B46" s="31" t="s">
        <v>1305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35">
      <c r="A47" s="193"/>
      <c r="B47" s="31" t="s">
        <v>1306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35">
      <c r="A48" s="193"/>
      <c r="B48" s="31" t="s">
        <v>1307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35">
      <c r="A49" s="193"/>
      <c r="B49" s="31" t="s">
        <v>1308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35">
      <c r="A50" s="193"/>
      <c r="B50" s="31" t="s">
        <v>1309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35">
      <c r="A51" s="193"/>
      <c r="B51" s="31" t="s">
        <v>1310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35">
      <c r="A52" s="193"/>
      <c r="B52" s="31" t="s">
        <v>1311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35">
      <c r="A53" s="193"/>
      <c r="B53" s="31" t="s">
        <v>1312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35">
      <c r="A54" s="193"/>
      <c r="B54" s="31" t="s">
        <v>1313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35">
      <c r="A55" s="193"/>
      <c r="B55" s="31" t="s">
        <v>1314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35">
      <c r="A56" s="193"/>
      <c r="B56" s="31" t="s">
        <v>1315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35">
      <c r="A57" s="193"/>
      <c r="B57" s="31" t="s">
        <v>1316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35">
      <c r="A58" s="193"/>
      <c r="B58" s="31" t="s">
        <v>1317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35">
      <c r="A59" s="193"/>
      <c r="B59" s="31" t="s">
        <v>1318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35">
      <c r="A60" s="193"/>
      <c r="B60" s="31" t="s">
        <v>1319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35">
      <c r="A61" s="193"/>
      <c r="B61" s="31" t="s">
        <v>1320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35">
      <c r="A62" s="193"/>
      <c r="B62" s="31" t="s">
        <v>1321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35">
      <c r="A63" s="193"/>
      <c r="B63" s="31" t="s">
        <v>1322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35">
      <c r="A64" s="193"/>
      <c r="B64" s="31" t="s">
        <v>1323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35">
      <c r="A65" s="193"/>
      <c r="B65" s="31" t="s">
        <v>1324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35">
      <c r="A66" s="193"/>
      <c r="B66" s="31" t="s">
        <v>1325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35">
      <c r="A67" s="193"/>
      <c r="B67" s="31" t="s">
        <v>1326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35">
      <c r="A68" s="193"/>
      <c r="B68" s="31" t="s">
        <v>1327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35">
      <c r="A69" s="193"/>
      <c r="B69" s="31" t="s">
        <v>1328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35">
      <c r="A70" s="193"/>
      <c r="B70" s="31" t="s">
        <v>1329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35">
      <c r="A71" s="193"/>
      <c r="B71" s="31" t="s">
        <v>1330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35">
      <c r="A72" s="193"/>
      <c r="B72" s="31" t="s">
        <v>1331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35">
      <c r="A73" s="193"/>
      <c r="B73" s="31" t="s">
        <v>1332</v>
      </c>
      <c r="C73" s="39">
        <v>0</v>
      </c>
      <c r="D73" s="39">
        <v>0</v>
      </c>
      <c r="E73" s="39">
        <v>2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40">
        <v>0</v>
      </c>
    </row>
    <row r="74" spans="1:12" x14ac:dyDescent="0.35">
      <c r="A74" s="193"/>
      <c r="B74" s="31" t="s">
        <v>1333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0">
        <v>0</v>
      </c>
    </row>
    <row r="75" spans="1:12" x14ac:dyDescent="0.35">
      <c r="A75" s="193"/>
      <c r="B75" s="31" t="s">
        <v>1334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35">
      <c r="A76" s="193"/>
      <c r="B76" s="31" t="s">
        <v>1335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35">
      <c r="A77" s="193"/>
      <c r="B77" s="31" t="s">
        <v>1336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35">
      <c r="A78" s="193"/>
      <c r="B78" s="31" t="s">
        <v>1337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35">
      <c r="A79" s="193"/>
      <c r="B79" s="31" t="s">
        <v>1338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35">
      <c r="A80" s="193"/>
      <c r="B80" s="31" t="s">
        <v>1339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35">
      <c r="A81" s="193"/>
      <c r="B81" s="31" t="s">
        <v>1340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40">
        <v>0</v>
      </c>
    </row>
    <row r="82" spans="1:12" x14ac:dyDescent="0.35">
      <c r="A82" s="193"/>
      <c r="B82" s="31" t="s">
        <v>1341</v>
      </c>
      <c r="C82" s="39">
        <v>0</v>
      </c>
      <c r="D82" s="39">
        <v>0</v>
      </c>
      <c r="E82" s="39">
        <v>1</v>
      </c>
      <c r="F82" s="39">
        <v>0</v>
      </c>
      <c r="G82" s="39">
        <v>0</v>
      </c>
      <c r="H82" s="39">
        <v>3</v>
      </c>
      <c r="I82" s="39">
        <v>0</v>
      </c>
      <c r="J82" s="39">
        <v>0</v>
      </c>
      <c r="K82" s="39">
        <v>0</v>
      </c>
      <c r="L82" s="40">
        <v>0</v>
      </c>
    </row>
    <row r="83" spans="1:12" x14ac:dyDescent="0.35">
      <c r="A83" s="193"/>
      <c r="B83" s="31" t="s">
        <v>1342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35">
      <c r="A84" s="193"/>
      <c r="B84" s="31" t="s">
        <v>1343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35">
      <c r="A85" s="193"/>
      <c r="B85" s="31" t="s">
        <v>1344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35">
      <c r="A86" s="193"/>
      <c r="B86" s="31" t="s">
        <v>1345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35">
      <c r="A87" s="193"/>
      <c r="B87" s="31" t="s">
        <v>1346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35">
      <c r="A88" s="193"/>
      <c r="B88" s="31" t="s">
        <v>1347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35">
      <c r="A89" s="193"/>
      <c r="B89" s="31" t="s">
        <v>1348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35">
      <c r="A90" s="193"/>
      <c r="B90" s="31" t="s">
        <v>1349</v>
      </c>
      <c r="C90" s="39">
        <v>0</v>
      </c>
      <c r="D90" s="39">
        <v>0</v>
      </c>
      <c r="E90" s="39">
        <v>1</v>
      </c>
      <c r="F90" s="39">
        <v>0</v>
      </c>
      <c r="G90" s="39">
        <v>0</v>
      </c>
      <c r="H90" s="39">
        <v>2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35">
      <c r="A91" s="193"/>
      <c r="B91" s="31" t="s">
        <v>1350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35">
      <c r="A92" s="193"/>
      <c r="B92" s="31" t="s">
        <v>1351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35">
      <c r="A93" s="193"/>
      <c r="B93" s="31" t="s">
        <v>1352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35">
      <c r="A94" s="193"/>
      <c r="B94" s="31" t="s">
        <v>1353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35">
      <c r="A95" s="193"/>
      <c r="B95" s="31" t="s">
        <v>1354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35">
      <c r="A96" s="193"/>
      <c r="B96" s="31" t="s">
        <v>1355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35">
      <c r="A97" s="193"/>
      <c r="B97" s="31" t="s">
        <v>1356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35">
      <c r="A98" s="193"/>
      <c r="B98" s="31" t="s">
        <v>1357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35">
      <c r="A99" s="193"/>
      <c r="B99" s="31" t="s">
        <v>1358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35">
      <c r="A100" s="193"/>
      <c r="B100" s="31" t="s">
        <v>1359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35">
      <c r="A101" s="193"/>
      <c r="B101" s="31" t="s">
        <v>1360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35">
      <c r="A102" s="193"/>
      <c r="B102" s="31" t="s">
        <v>1361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35">
      <c r="A103" s="193"/>
      <c r="B103" s="31" t="s">
        <v>1362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35">
      <c r="A104" s="193"/>
      <c r="B104" s="31" t="s">
        <v>1363</v>
      </c>
      <c r="C104" s="39">
        <v>1</v>
      </c>
      <c r="D104" s="39">
        <v>0</v>
      </c>
      <c r="E104" s="39">
        <v>0</v>
      </c>
      <c r="F104" s="39">
        <v>0</v>
      </c>
      <c r="G104" s="39">
        <v>0</v>
      </c>
      <c r="H104" s="39">
        <v>2</v>
      </c>
      <c r="I104" s="39">
        <v>0</v>
      </c>
      <c r="J104" s="39">
        <v>0</v>
      </c>
      <c r="K104" s="39">
        <v>0</v>
      </c>
      <c r="L104" s="40">
        <v>0</v>
      </c>
    </row>
    <row r="105" spans="1:12" x14ac:dyDescent="0.35">
      <c r="A105" s="193"/>
      <c r="B105" s="31" t="s">
        <v>1364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35">
      <c r="A106" s="193"/>
      <c r="B106" s="31" t="s">
        <v>1365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35">
      <c r="A107" s="193"/>
      <c r="B107" s="31" t="s">
        <v>1366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35">
      <c r="A108" s="193"/>
      <c r="B108" s="31" t="s">
        <v>1367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35">
      <c r="A109" s="193"/>
      <c r="B109" s="31" t="s">
        <v>1368</v>
      </c>
      <c r="C109" s="39">
        <v>0</v>
      </c>
      <c r="D109" s="39">
        <v>0</v>
      </c>
      <c r="E109" s="39">
        <v>1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35">
      <c r="A110" s="193"/>
      <c r="B110" s="31" t="s">
        <v>1369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35">
      <c r="A111" s="193"/>
      <c r="B111" s="31" t="s">
        <v>1370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35">
      <c r="A112" s="193"/>
      <c r="B112" s="31" t="s">
        <v>1371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35">
      <c r="A113" s="193"/>
      <c r="B113" s="31" t="s">
        <v>1372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35">
      <c r="A114" s="193"/>
      <c r="B114" s="31" t="s">
        <v>1373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35">
      <c r="A115" s="193"/>
      <c r="B115" s="31" t="s">
        <v>1374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35">
      <c r="A116" s="193"/>
      <c r="B116" s="31" t="s">
        <v>1375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35">
      <c r="A117" s="193"/>
      <c r="B117" s="31" t="s">
        <v>1376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35">
      <c r="A118" s="193"/>
      <c r="B118" s="31" t="s">
        <v>1377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35">
      <c r="A119" s="193"/>
      <c r="B119" s="31" t="s">
        <v>1378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35">
      <c r="A120" s="193"/>
      <c r="B120" s="31" t="s">
        <v>1379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35">
      <c r="A121" s="193"/>
      <c r="B121" s="31" t="s">
        <v>1380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35">
      <c r="A122" s="193"/>
      <c r="B122" s="31" t="s">
        <v>1381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35">
      <c r="A123" s="193"/>
      <c r="B123" s="31" t="s">
        <v>1382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35">
      <c r="A124" s="193"/>
      <c r="B124" s="31" t="s">
        <v>1383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35">
      <c r="A125" s="193"/>
      <c r="B125" s="31" t="s">
        <v>1384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35">
      <c r="A126" s="193"/>
      <c r="B126" s="31" t="s">
        <v>1385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35">
      <c r="A127" s="193"/>
      <c r="B127" s="31" t="s">
        <v>1386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35">
      <c r="A128" s="193"/>
      <c r="B128" s="31" t="s">
        <v>1387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35">
      <c r="A129" s="193"/>
      <c r="B129" s="31" t="s">
        <v>1388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35">
      <c r="A130" s="193"/>
      <c r="B130" s="31" t="s">
        <v>1389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35">
      <c r="A131" s="193"/>
      <c r="B131" s="31" t="s">
        <v>1390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40">
        <v>0</v>
      </c>
    </row>
    <row r="132" spans="1:12" x14ac:dyDescent="0.35">
      <c r="A132" s="193"/>
      <c r="B132" s="31" t="s">
        <v>1391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35">
      <c r="A133" s="193"/>
      <c r="B133" s="31" t="s">
        <v>1392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35">
      <c r="A134" s="193"/>
      <c r="B134" s="31" t="s">
        <v>1393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35">
      <c r="A135" s="193"/>
      <c r="B135" s="31" t="s">
        <v>1394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35">
      <c r="A136" s="193"/>
      <c r="B136" s="31" t="s">
        <v>1395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35">
      <c r="A137" s="193"/>
      <c r="B137" s="31" t="s">
        <v>1396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35">
      <c r="A138" s="193"/>
      <c r="B138" s="31" t="s">
        <v>1397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35">
      <c r="A139" s="193"/>
      <c r="B139" s="31" t="s">
        <v>1398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35">
      <c r="A140" s="193"/>
      <c r="B140" s="31" t="s">
        <v>1399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35">
      <c r="A141" s="193"/>
      <c r="B141" s="31" t="s">
        <v>1400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35">
      <c r="A142" s="193"/>
      <c r="B142" s="31" t="s">
        <v>1401</v>
      </c>
      <c r="C142" s="39">
        <v>1</v>
      </c>
      <c r="D142" s="39">
        <v>0</v>
      </c>
      <c r="E142" s="39">
        <v>0</v>
      </c>
      <c r="F142" s="39">
        <v>0</v>
      </c>
      <c r="G142" s="39">
        <v>0</v>
      </c>
      <c r="H142" s="39">
        <v>2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35">
      <c r="A143" s="193"/>
      <c r="B143" s="31" t="s">
        <v>1402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35">
      <c r="A144" s="193"/>
      <c r="B144" s="31" t="s">
        <v>1403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35">
      <c r="A145" s="193"/>
      <c r="B145" s="31" t="s">
        <v>1404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35">
      <c r="A146" s="193"/>
      <c r="B146" s="31" t="s">
        <v>1405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35">
      <c r="A147" s="193"/>
      <c r="B147" s="31" t="s">
        <v>1406</v>
      </c>
      <c r="C147" s="39">
        <v>1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40">
        <v>0</v>
      </c>
    </row>
    <row r="148" spans="1:12" x14ac:dyDescent="0.35">
      <c r="A148" s="193"/>
      <c r="B148" s="31" t="s">
        <v>1407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40">
        <v>0</v>
      </c>
    </row>
    <row r="149" spans="1:12" x14ac:dyDescent="0.35">
      <c r="A149" s="193"/>
      <c r="B149" s="31" t="s">
        <v>1408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35">
      <c r="A150" s="193"/>
      <c r="B150" s="31" t="s">
        <v>1409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35">
      <c r="A151" s="193"/>
      <c r="B151" s="31" t="s">
        <v>1410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35">
      <c r="A152" s="193"/>
      <c r="B152" s="31" t="s">
        <v>1411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35">
      <c r="A153" s="193"/>
      <c r="B153" s="31" t="s">
        <v>1412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35">
      <c r="A154" s="193"/>
      <c r="B154" s="31" t="s">
        <v>1413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35">
      <c r="A155" s="193"/>
      <c r="B155" s="31" t="s">
        <v>1414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35">
      <c r="A156" s="193"/>
      <c r="B156" s="31" t="s">
        <v>1415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35">
      <c r="A157" s="193"/>
      <c r="B157" s="31" t="s">
        <v>1416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35">
      <c r="A158" s="193"/>
      <c r="B158" s="31" t="s">
        <v>1417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35">
      <c r="A159" s="193"/>
      <c r="B159" s="31" t="s">
        <v>1418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35">
      <c r="A160" s="193"/>
      <c r="B160" s="31" t="s">
        <v>1419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35">
      <c r="A161" s="193"/>
      <c r="B161" s="31" t="s">
        <v>1420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35">
      <c r="A162" s="193"/>
      <c r="B162" s="31" t="s">
        <v>1421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35">
      <c r="A163" s="193"/>
      <c r="B163" s="31" t="s">
        <v>1422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35">
      <c r="A164" s="193"/>
      <c r="B164" s="31" t="s">
        <v>1423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35">
      <c r="A165" s="193"/>
      <c r="B165" s="31" t="s">
        <v>1424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35">
      <c r="A166" s="193"/>
      <c r="B166" s="31" t="s">
        <v>1425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35">
      <c r="A167" s="193"/>
      <c r="B167" s="31" t="s">
        <v>1426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35">
      <c r="A168" s="193"/>
      <c r="B168" s="31" t="s">
        <v>1427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35">
      <c r="A169" s="193"/>
      <c r="B169" s="31" t="s">
        <v>1428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35">
      <c r="A170" s="193"/>
      <c r="B170" s="31" t="s">
        <v>1429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35">
      <c r="A171" s="193"/>
      <c r="B171" s="31" t="s">
        <v>1430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35">
      <c r="A172" s="193"/>
      <c r="B172" s="31" t="s">
        <v>1431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35">
      <c r="A173" s="193"/>
      <c r="B173" s="31" t="s">
        <v>1432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35">
      <c r="A174" s="193"/>
      <c r="B174" s="31" t="s">
        <v>1433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35">
      <c r="A175" s="193"/>
      <c r="B175" s="31" t="s">
        <v>1434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35">
      <c r="A176" s="193"/>
      <c r="B176" s="31" t="s">
        <v>1435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35">
      <c r="A177" s="193"/>
      <c r="B177" s="31" t="s">
        <v>1436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35">
      <c r="A178" s="193"/>
      <c r="B178" s="31" t="s">
        <v>1437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35">
      <c r="A179" s="193"/>
      <c r="B179" s="31" t="s">
        <v>1438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35">
      <c r="A180" s="193"/>
      <c r="B180" s="31" t="s">
        <v>1439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40">
        <v>0</v>
      </c>
    </row>
    <row r="181" spans="1:12" x14ac:dyDescent="0.35">
      <c r="A181" s="193"/>
      <c r="B181" s="31" t="s">
        <v>1440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35">
      <c r="A182" s="193"/>
      <c r="B182" s="31" t="s">
        <v>1441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35">
      <c r="A183" s="193"/>
      <c r="B183" s="31" t="s">
        <v>1442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35">
      <c r="A184" s="193"/>
      <c r="B184" s="31" t="s">
        <v>1443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35">
      <c r="A185" s="193"/>
      <c r="B185" s="31" t="s">
        <v>1444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0</v>
      </c>
    </row>
    <row r="186" spans="1:12" x14ac:dyDescent="0.35">
      <c r="A186" s="193"/>
      <c r="B186" s="31" t="s">
        <v>1445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35">
      <c r="A187" s="193"/>
      <c r="B187" s="31" t="s">
        <v>1446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35">
      <c r="A188" s="193"/>
      <c r="B188" s="31" t="s">
        <v>1447</v>
      </c>
      <c r="C188" s="39">
        <v>2</v>
      </c>
      <c r="D188" s="39">
        <v>0</v>
      </c>
      <c r="E188" s="39">
        <v>0</v>
      </c>
      <c r="F188" s="39">
        <v>0</v>
      </c>
      <c r="G188" s="39">
        <v>0</v>
      </c>
      <c r="H188" s="39">
        <v>2</v>
      </c>
      <c r="I188" s="39">
        <v>0</v>
      </c>
      <c r="J188" s="39">
        <v>0</v>
      </c>
      <c r="K188" s="39">
        <v>0</v>
      </c>
      <c r="L188" s="40">
        <v>0</v>
      </c>
    </row>
    <row r="189" spans="1:12" x14ac:dyDescent="0.35">
      <c r="A189" s="193"/>
      <c r="B189" s="31" t="s">
        <v>1448</v>
      </c>
      <c r="C189" s="39">
        <v>1</v>
      </c>
      <c r="D189" s="39">
        <v>0</v>
      </c>
      <c r="E189" s="39">
        <v>3</v>
      </c>
      <c r="F189" s="39">
        <v>0</v>
      </c>
      <c r="G189" s="39">
        <v>0</v>
      </c>
      <c r="H189" s="39">
        <v>7</v>
      </c>
      <c r="I189" s="39">
        <v>0</v>
      </c>
      <c r="J189" s="39">
        <v>0</v>
      </c>
      <c r="K189" s="39">
        <v>0</v>
      </c>
      <c r="L189" s="40">
        <v>1</v>
      </c>
    </row>
    <row r="190" spans="1:12" x14ac:dyDescent="0.35">
      <c r="A190" s="193"/>
      <c r="B190" s="31" t="s">
        <v>1449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35">
      <c r="A191" s="193"/>
      <c r="B191" s="31" t="s">
        <v>1450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35">
      <c r="A192" s="193"/>
      <c r="B192" s="31" t="s">
        <v>1451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0</v>
      </c>
    </row>
    <row r="193" spans="1:12" x14ac:dyDescent="0.35">
      <c r="A193" s="193"/>
      <c r="B193" s="31" t="s">
        <v>1452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35">
      <c r="A194" s="193"/>
      <c r="B194" s="31" t="s">
        <v>1453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40">
        <v>0</v>
      </c>
    </row>
    <row r="195" spans="1:12" x14ac:dyDescent="0.35">
      <c r="A195" s="193"/>
      <c r="B195" s="31" t="s">
        <v>1454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35">
      <c r="A196" s="193"/>
      <c r="B196" s="31" t="s">
        <v>1455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35">
      <c r="A197" s="193"/>
      <c r="B197" s="31" t="s">
        <v>1456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35">
      <c r="A198" s="193"/>
      <c r="B198" s="31" t="s">
        <v>1457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35">
      <c r="A199" s="193"/>
      <c r="B199" s="31" t="s">
        <v>1458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35">
      <c r="A200" s="193"/>
      <c r="B200" s="31" t="s">
        <v>1459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35">
      <c r="A201" s="193"/>
      <c r="B201" s="31" t="s">
        <v>1460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35">
      <c r="A202" s="193"/>
      <c r="B202" s="31" t="s">
        <v>1461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35">
      <c r="A203" s="193"/>
      <c r="B203" s="31" t="s">
        <v>1462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35">
      <c r="A204" s="193"/>
      <c r="B204" s="31" t="s">
        <v>1463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40">
        <v>0</v>
      </c>
    </row>
    <row r="205" spans="1:12" x14ac:dyDescent="0.35">
      <c r="A205" s="193"/>
      <c r="B205" s="31" t="s">
        <v>1464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35">
      <c r="A206" s="193"/>
      <c r="B206" s="31" t="s">
        <v>1465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35">
      <c r="A207" s="193"/>
      <c r="B207" s="31" t="s">
        <v>1466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35">
      <c r="A208" s="193"/>
      <c r="B208" s="31" t="s">
        <v>1467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35">
      <c r="A209" s="193"/>
      <c r="B209" s="31" t="s">
        <v>1468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35">
      <c r="A210" s="193"/>
      <c r="B210" s="31" t="s">
        <v>1469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35">
      <c r="A211" s="193"/>
      <c r="B211" s="31" t="s">
        <v>1470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35">
      <c r="A212" s="193"/>
      <c r="B212" s="31" t="s">
        <v>1471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35">
      <c r="A213" s="193"/>
      <c r="B213" s="31" t="s">
        <v>1472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35">
      <c r="A214" s="193"/>
      <c r="B214" s="31" t="s">
        <v>1473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35">
      <c r="A215" s="193"/>
      <c r="B215" s="31" t="s">
        <v>1474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35">
      <c r="A216" s="193"/>
      <c r="B216" s="31" t="s">
        <v>1475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35">
      <c r="A217" s="193"/>
      <c r="B217" s="31" t="s">
        <v>1476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35">
      <c r="A218" s="193"/>
      <c r="B218" s="31" t="s">
        <v>1477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35">
      <c r="A219" s="193"/>
      <c r="B219" s="31" t="s">
        <v>1478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35">
      <c r="A220" s="193"/>
      <c r="B220" s="31" t="s">
        <v>1479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35">
      <c r="A221" s="193"/>
      <c r="B221" s="31" t="s">
        <v>1480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35">
      <c r="A222" s="193"/>
      <c r="B222" s="31" t="s">
        <v>1481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35">
      <c r="A223" s="193"/>
      <c r="B223" s="31" t="s">
        <v>1482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35">
      <c r="A224" s="193"/>
      <c r="B224" s="31" t="s">
        <v>1483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35">
      <c r="A225" s="193"/>
      <c r="B225" s="31" t="s">
        <v>1484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35">
      <c r="A226" s="193"/>
      <c r="B226" s="31" t="s">
        <v>1485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35">
      <c r="A227" s="193"/>
      <c r="B227" s="31" t="s">
        <v>1486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35">
      <c r="A228" s="193"/>
      <c r="B228" s="31" t="s">
        <v>1487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35">
      <c r="A229" s="193"/>
      <c r="B229" s="31" t="s">
        <v>1488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40">
        <v>0</v>
      </c>
    </row>
    <row r="230" spans="1:12" x14ac:dyDescent="0.35">
      <c r="A230" s="193"/>
      <c r="B230" s="31" t="s">
        <v>1489</v>
      </c>
      <c r="C230" s="39">
        <v>0</v>
      </c>
      <c r="D230" s="39">
        <v>0</v>
      </c>
      <c r="E230" s="39">
        <v>1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35">
      <c r="A231" s="193"/>
      <c r="B231" s="31" t="s">
        <v>1490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35">
      <c r="A232" s="193"/>
      <c r="B232" s="31" t="s">
        <v>1491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35">
      <c r="A233" s="193"/>
      <c r="B233" s="31" t="s">
        <v>1492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35">
      <c r="A234" s="193"/>
      <c r="B234" s="31" t="s">
        <v>1493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35">
      <c r="A235" s="193"/>
      <c r="B235" s="31" t="s">
        <v>1494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35">
      <c r="A236" s="193"/>
      <c r="B236" s="31" t="s">
        <v>1495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35">
      <c r="A237" s="193"/>
      <c r="B237" s="31" t="s">
        <v>1496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35">
      <c r="A238" s="193"/>
      <c r="B238" s="31" t="s">
        <v>1497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35">
      <c r="A239" s="193"/>
      <c r="B239" s="31" t="s">
        <v>1498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35">
      <c r="A240" s="193"/>
      <c r="B240" s="31" t="s">
        <v>1499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35">
      <c r="A241" s="193"/>
      <c r="B241" s="31" t="s">
        <v>1500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35">
      <c r="A242" s="193"/>
      <c r="B242" s="31" t="s">
        <v>1501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35">
      <c r="A243" s="193"/>
      <c r="B243" s="31" t="s">
        <v>1502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35">
      <c r="A244" s="193"/>
      <c r="B244" s="31" t="s">
        <v>1503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35">
      <c r="A245" s="193"/>
      <c r="B245" s="31" t="s">
        <v>1504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35">
      <c r="A246" s="193"/>
      <c r="B246" s="31" t="s">
        <v>1505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35">
      <c r="A247" s="193"/>
      <c r="B247" s="31" t="s">
        <v>1506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35">
      <c r="A248" s="193"/>
      <c r="B248" s="31" t="s">
        <v>1507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35">
      <c r="A249" s="193"/>
      <c r="B249" s="31" t="s">
        <v>1508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35">
      <c r="A250" s="193"/>
      <c r="B250" s="31" t="s">
        <v>1509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35">
      <c r="A251" s="193"/>
      <c r="B251" s="31" t="s">
        <v>1510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35">
      <c r="A252" s="193"/>
      <c r="B252" s="31" t="s">
        <v>1511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35">
      <c r="A253" s="193"/>
      <c r="B253" s="31" t="s">
        <v>1512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35">
      <c r="A254" s="193"/>
      <c r="B254" s="31" t="s">
        <v>1513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35">
      <c r="A255" s="193"/>
      <c r="B255" s="31" t="s">
        <v>1514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35">
      <c r="A256" s="193"/>
      <c r="B256" s="31" t="s">
        <v>1515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35">
      <c r="A257" s="193"/>
      <c r="B257" s="31" t="s">
        <v>1516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35">
      <c r="A258" s="193"/>
      <c r="B258" s="31" t="s">
        <v>1517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35">
      <c r="A259" s="193"/>
      <c r="B259" s="31" t="s">
        <v>1518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35">
      <c r="A260" s="193"/>
      <c r="B260" s="31" t="s">
        <v>1519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35">
      <c r="A261" s="194"/>
      <c r="B261" s="31" t="s">
        <v>1520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35">
      <c r="A262" s="192" t="s">
        <v>1521</v>
      </c>
      <c r="B262" s="31" t="s">
        <v>1522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35">
      <c r="A263" s="193"/>
      <c r="B263" s="31" t="s">
        <v>1523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40">
        <v>0</v>
      </c>
    </row>
    <row r="264" spans="1:12" x14ac:dyDescent="0.35">
      <c r="A264" s="193"/>
      <c r="B264" s="31" t="s">
        <v>1524</v>
      </c>
      <c r="C264" s="39">
        <v>12</v>
      </c>
      <c r="D264" s="39">
        <v>0</v>
      </c>
      <c r="E264" s="39">
        <v>4</v>
      </c>
      <c r="F264" s="39">
        <v>0</v>
      </c>
      <c r="G264" s="39">
        <v>0</v>
      </c>
      <c r="H264" s="39">
        <v>16</v>
      </c>
      <c r="I264" s="39">
        <v>0</v>
      </c>
      <c r="J264" s="39">
        <v>0</v>
      </c>
      <c r="K264" s="39">
        <v>0</v>
      </c>
      <c r="L264" s="40">
        <v>1</v>
      </c>
    </row>
    <row r="265" spans="1:12" x14ac:dyDescent="0.35">
      <c r="A265" s="193"/>
      <c r="B265" s="31" t="s">
        <v>1525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35">
      <c r="A266" s="193"/>
      <c r="B266" s="31" t="s">
        <v>1526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35">
      <c r="A267" s="193"/>
      <c r="B267" s="31" t="s">
        <v>1527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35">
      <c r="A268" s="193"/>
      <c r="B268" s="31" t="s">
        <v>1528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40">
        <v>0</v>
      </c>
    </row>
    <row r="269" spans="1:12" x14ac:dyDescent="0.35">
      <c r="A269" s="193"/>
      <c r="B269" s="31" t="s">
        <v>1529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35">
      <c r="A270" s="193"/>
      <c r="B270" s="31" t="s">
        <v>1530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35">
      <c r="A271" s="193"/>
      <c r="B271" s="31" t="s">
        <v>1531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40">
        <v>0</v>
      </c>
    </row>
    <row r="272" spans="1:12" x14ac:dyDescent="0.35">
      <c r="A272" s="193"/>
      <c r="B272" s="31" t="s">
        <v>1532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40">
        <v>0</v>
      </c>
    </row>
    <row r="273" spans="1:12" x14ac:dyDescent="0.35">
      <c r="A273" s="193"/>
      <c r="B273" s="31" t="s">
        <v>967</v>
      </c>
      <c r="C273" s="39">
        <v>0</v>
      </c>
      <c r="D273" s="39">
        <v>0</v>
      </c>
      <c r="E273" s="39">
        <v>0</v>
      </c>
      <c r="F273" s="39">
        <v>0</v>
      </c>
      <c r="G273" s="39">
        <v>0</v>
      </c>
      <c r="H273" s="39">
        <v>1</v>
      </c>
      <c r="I273" s="39">
        <v>0</v>
      </c>
      <c r="J273" s="39">
        <v>0</v>
      </c>
      <c r="K273" s="39">
        <v>0</v>
      </c>
      <c r="L273" s="40">
        <v>0</v>
      </c>
    </row>
    <row r="274" spans="1:12" x14ac:dyDescent="0.35">
      <c r="A274" s="193"/>
      <c r="B274" s="31" t="s">
        <v>1533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35">
      <c r="A275" s="193"/>
      <c r="B275" s="31" t="s">
        <v>1534</v>
      </c>
      <c r="C275" s="39">
        <v>0</v>
      </c>
      <c r="D275" s="39">
        <v>0</v>
      </c>
      <c r="E275" s="39">
        <v>2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40">
        <v>0</v>
      </c>
    </row>
    <row r="276" spans="1:12" x14ac:dyDescent="0.35">
      <c r="A276" s="193"/>
      <c r="B276" s="31" t="s">
        <v>1535</v>
      </c>
      <c r="C276" s="39">
        <v>0</v>
      </c>
      <c r="D276" s="39">
        <v>0</v>
      </c>
      <c r="E276" s="39">
        <v>1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40">
        <v>0</v>
      </c>
    </row>
    <row r="277" spans="1:12" x14ac:dyDescent="0.35">
      <c r="A277" s="193"/>
      <c r="B277" s="31" t="s">
        <v>1536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35">
      <c r="A278" s="193"/>
      <c r="B278" s="31" t="s">
        <v>1537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35">
      <c r="A279" s="193"/>
      <c r="B279" s="31" t="s">
        <v>1538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35">
      <c r="A280" s="193"/>
      <c r="B280" s="31" t="s">
        <v>1539</v>
      </c>
      <c r="C280" s="39">
        <v>2</v>
      </c>
      <c r="D280" s="39">
        <v>0</v>
      </c>
      <c r="E280" s="39">
        <v>0</v>
      </c>
      <c r="F280" s="39">
        <v>0</v>
      </c>
      <c r="G280" s="39">
        <v>0</v>
      </c>
      <c r="H280" s="39">
        <v>3</v>
      </c>
      <c r="I280" s="39">
        <v>0</v>
      </c>
      <c r="J280" s="39">
        <v>0</v>
      </c>
      <c r="K280" s="39">
        <v>0</v>
      </c>
      <c r="L280" s="40">
        <v>0</v>
      </c>
    </row>
    <row r="281" spans="1:12" x14ac:dyDescent="0.35">
      <c r="A281" s="193"/>
      <c r="B281" s="31" t="s">
        <v>1540</v>
      </c>
      <c r="C281" s="39">
        <v>0</v>
      </c>
      <c r="D281" s="39">
        <v>0</v>
      </c>
      <c r="E281" s="39">
        <v>1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35">
      <c r="A282" s="193"/>
      <c r="B282" s="31" t="s">
        <v>1541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35">
      <c r="A283" s="193"/>
      <c r="B283" s="31" t="s">
        <v>1542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35">
      <c r="A284" s="193"/>
      <c r="B284" s="31" t="s">
        <v>1543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35">
      <c r="A285" s="193"/>
      <c r="B285" s="31" t="s">
        <v>1544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35">
      <c r="A286" s="193"/>
      <c r="B286" s="31" t="s">
        <v>1545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40">
        <v>0</v>
      </c>
    </row>
    <row r="287" spans="1:12" x14ac:dyDescent="0.35">
      <c r="A287" s="193"/>
      <c r="B287" s="31" t="s">
        <v>926</v>
      </c>
      <c r="C287" s="39">
        <v>0</v>
      </c>
      <c r="D287" s="39">
        <v>0</v>
      </c>
      <c r="E287" s="39">
        <v>1</v>
      </c>
      <c r="F287" s="39">
        <v>0</v>
      </c>
      <c r="G287" s="39">
        <v>0</v>
      </c>
      <c r="H287" s="39">
        <v>1</v>
      </c>
      <c r="I287" s="39">
        <v>0</v>
      </c>
      <c r="J287" s="39">
        <v>0</v>
      </c>
      <c r="K287" s="39">
        <v>0</v>
      </c>
      <c r="L287" s="40">
        <v>0</v>
      </c>
    </row>
    <row r="288" spans="1:12" x14ac:dyDescent="0.35">
      <c r="A288" s="193"/>
      <c r="B288" s="31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35">
      <c r="A289" s="193"/>
      <c r="B289" s="31" t="s">
        <v>1546</v>
      </c>
      <c r="C289" s="39">
        <v>0</v>
      </c>
      <c r="D289" s="39">
        <v>0</v>
      </c>
      <c r="E289" s="39">
        <v>12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40">
        <v>0</v>
      </c>
    </row>
    <row r="290" spans="1:12" x14ac:dyDescent="0.35">
      <c r="A290" s="193"/>
      <c r="B290" s="31" t="s">
        <v>1547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1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35">
      <c r="A291" s="193"/>
      <c r="B291" s="31" t="s">
        <v>1548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35">
      <c r="A292" s="193"/>
      <c r="B292" s="31" t="s">
        <v>1549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x14ac:dyDescent="0.35">
      <c r="A293" s="193"/>
      <c r="B293" s="31" t="s">
        <v>1550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35">
      <c r="A294" s="194"/>
      <c r="B294" s="31" t="s">
        <v>1551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35">
      <c r="A295" s="192" t="s">
        <v>1552</v>
      </c>
      <c r="B295" s="31" t="s">
        <v>1553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35">
      <c r="A296" s="193"/>
      <c r="B296" s="31" t="s">
        <v>1554</v>
      </c>
      <c r="C296" s="39">
        <v>14</v>
      </c>
      <c r="D296" s="39">
        <v>0</v>
      </c>
      <c r="E296" s="39">
        <v>0</v>
      </c>
      <c r="F296" s="39">
        <v>0</v>
      </c>
      <c r="G296" s="39">
        <v>0</v>
      </c>
      <c r="H296" s="39">
        <v>6</v>
      </c>
      <c r="I296" s="39">
        <v>0</v>
      </c>
      <c r="J296" s="39">
        <v>0</v>
      </c>
      <c r="K296" s="39">
        <v>0</v>
      </c>
      <c r="L296" s="40">
        <v>0</v>
      </c>
    </row>
    <row r="297" spans="1:12" ht="21" x14ac:dyDescent="0.35">
      <c r="A297" s="193"/>
      <c r="B297" s="31" t="s">
        <v>1555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40">
        <v>0</v>
      </c>
    </row>
    <row r="298" spans="1:12" ht="21" x14ac:dyDescent="0.35">
      <c r="A298" s="193"/>
      <c r="B298" s="31" t="s">
        <v>1556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1</v>
      </c>
      <c r="I298" s="39">
        <v>0</v>
      </c>
      <c r="J298" s="39">
        <v>0</v>
      </c>
      <c r="K298" s="39">
        <v>0</v>
      </c>
      <c r="L298" s="40">
        <v>0</v>
      </c>
    </row>
    <row r="299" spans="1:12" x14ac:dyDescent="0.35">
      <c r="A299" s="193"/>
      <c r="B299" s="31" t="s">
        <v>1557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7</v>
      </c>
      <c r="I299" s="39">
        <v>0</v>
      </c>
      <c r="J299" s="39">
        <v>0</v>
      </c>
      <c r="K299" s="39">
        <v>0</v>
      </c>
      <c r="L299" s="40">
        <v>0</v>
      </c>
    </row>
    <row r="300" spans="1:12" ht="21" x14ac:dyDescent="0.35">
      <c r="A300" s="193"/>
      <c r="B300" s="31" t="s">
        <v>1558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3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35">
      <c r="A301" s="193"/>
      <c r="B301" s="31" t="s">
        <v>1559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35">
      <c r="A302" s="193"/>
      <c r="B302" s="31" t="s">
        <v>1560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40">
        <v>0</v>
      </c>
    </row>
    <row r="303" spans="1:12" ht="42" x14ac:dyDescent="0.35">
      <c r="A303" s="193"/>
      <c r="B303" s="31" t="s">
        <v>1561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40">
        <v>0</v>
      </c>
    </row>
    <row r="304" spans="1:12" ht="31.5" x14ac:dyDescent="0.35">
      <c r="A304" s="193"/>
      <c r="B304" s="31" t="s">
        <v>1562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40">
        <v>0</v>
      </c>
    </row>
    <row r="305" spans="1:12" ht="21" x14ac:dyDescent="0.35">
      <c r="A305" s="193"/>
      <c r="B305" s="31" t="s">
        <v>1563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2</v>
      </c>
      <c r="I305" s="39">
        <v>0</v>
      </c>
      <c r="J305" s="39">
        <v>0</v>
      </c>
      <c r="K305" s="39">
        <v>0</v>
      </c>
      <c r="L305" s="40">
        <v>0</v>
      </c>
    </row>
    <row r="306" spans="1:12" ht="21" x14ac:dyDescent="0.35">
      <c r="A306" s="193"/>
      <c r="B306" s="31" t="s">
        <v>1564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2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35">
      <c r="A307" s="193"/>
      <c r="B307" s="31" t="s">
        <v>980</v>
      </c>
      <c r="C307" s="39">
        <v>0</v>
      </c>
      <c r="D307" s="39">
        <v>0</v>
      </c>
      <c r="E307" s="39">
        <v>21</v>
      </c>
      <c r="F307" s="39">
        <v>0</v>
      </c>
      <c r="G307" s="39">
        <v>0</v>
      </c>
      <c r="H307" s="39">
        <v>1</v>
      </c>
      <c r="I307" s="39">
        <v>0</v>
      </c>
      <c r="J307" s="39">
        <v>0</v>
      </c>
      <c r="K307" s="39">
        <v>0</v>
      </c>
      <c r="L307" s="40">
        <v>1</v>
      </c>
    </row>
    <row r="308" spans="1:12" x14ac:dyDescent="0.35">
      <c r="A308" s="193"/>
      <c r="B308" s="31" t="s">
        <v>1565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35">
      <c r="A309" s="193"/>
      <c r="B309" s="31" t="s">
        <v>1566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35">
      <c r="A310" s="193"/>
      <c r="B310" s="31" t="s">
        <v>1567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35">
      <c r="A311" s="194"/>
      <c r="B311" s="31" t="s">
        <v>1568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35">
      <c r="A312" s="17"/>
    </row>
  </sheetData>
  <sheetProtection algorithmName="SHA-512" hashValue="3py8sCq35TpPsF2h7MA7zmJrQf5/cfXFNFWiD3NpV9bxuoNe6N5Vo5PuF1N0nkFsaqljAIGiWCATrM3GYhLuKg==" saltValue="azNQD+VswUjWPhCRv7J7+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7"/>
  <sheetViews>
    <sheetView showGridLines="0" workbookViewId="0"/>
  </sheetViews>
  <sheetFormatPr baseColWidth="10" defaultColWidth="8.7265625" defaultRowHeight="14.5" x14ac:dyDescent="0.35"/>
  <cols>
    <col min="1" max="1" width="34.453125" bestFit="1" customWidth="1"/>
    <col min="2" max="2" width="23.36328125" bestFit="1" customWidth="1"/>
    <col min="3" max="4" width="3.54296875" bestFit="1" customWidth="1"/>
    <col min="5" max="5" width="6.90625" bestFit="1" customWidth="1"/>
    <col min="6" max="6" width="12.54296875" customWidth="1"/>
    <col min="7" max="7" width="13.1796875" customWidth="1"/>
  </cols>
  <sheetData>
    <row r="2" spans="1:5" x14ac:dyDescent="0.35">
      <c r="A2" s="5" t="s">
        <v>1569</v>
      </c>
    </row>
    <row r="3" spans="1:5" x14ac:dyDescent="0.35">
      <c r="A3" s="41" t="s">
        <v>1570</v>
      </c>
    </row>
    <row r="4" spans="1:5" x14ac:dyDescent="0.35">
      <c r="A4" s="35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35">
      <c r="A5" s="192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35">
      <c r="A6" s="193"/>
      <c r="B6" s="11" t="s">
        <v>1573</v>
      </c>
      <c r="C6" s="12">
        <v>0</v>
      </c>
      <c r="D6" s="12">
        <v>0</v>
      </c>
      <c r="E6" s="13">
        <v>0</v>
      </c>
    </row>
    <row r="7" spans="1:5" x14ac:dyDescent="0.35">
      <c r="A7" s="193"/>
      <c r="B7" s="11" t="s">
        <v>1574</v>
      </c>
      <c r="C7" s="12">
        <v>2</v>
      </c>
      <c r="D7" s="12">
        <v>2</v>
      </c>
      <c r="E7" s="13">
        <v>0</v>
      </c>
    </row>
    <row r="8" spans="1:5" x14ac:dyDescent="0.35">
      <c r="A8" s="193"/>
      <c r="B8" s="11" t="s">
        <v>1575</v>
      </c>
      <c r="C8" s="12">
        <v>101</v>
      </c>
      <c r="D8" s="12">
        <v>76</v>
      </c>
      <c r="E8" s="13">
        <v>0.32894736842105299</v>
      </c>
    </row>
    <row r="9" spans="1:5" x14ac:dyDescent="0.35">
      <c r="A9" s="193"/>
      <c r="B9" s="11" t="s">
        <v>1576</v>
      </c>
      <c r="C9" s="12">
        <v>16</v>
      </c>
      <c r="D9" s="12">
        <v>17</v>
      </c>
      <c r="E9" s="13">
        <v>-5.8823529411764698E-2</v>
      </c>
    </row>
    <row r="10" spans="1:5" x14ac:dyDescent="0.35">
      <c r="A10" s="193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35">
      <c r="A11" s="193"/>
      <c r="B11" s="11" t="s">
        <v>1578</v>
      </c>
      <c r="C11" s="12">
        <v>11</v>
      </c>
      <c r="D11" s="12">
        <v>20</v>
      </c>
      <c r="E11" s="13">
        <v>-0.45</v>
      </c>
    </row>
    <row r="12" spans="1:5" x14ac:dyDescent="0.35">
      <c r="A12" s="193"/>
      <c r="B12" s="11" t="s">
        <v>1579</v>
      </c>
      <c r="C12" s="12">
        <v>3</v>
      </c>
      <c r="D12" s="12">
        <v>0</v>
      </c>
      <c r="E12" s="13">
        <v>3</v>
      </c>
    </row>
    <row r="13" spans="1:5" x14ac:dyDescent="0.35">
      <c r="A13" s="193"/>
      <c r="B13" s="11" t="s">
        <v>1580</v>
      </c>
      <c r="C13" s="12">
        <v>39</v>
      </c>
      <c r="D13" s="12">
        <v>22</v>
      </c>
      <c r="E13" s="13">
        <v>0.77272727272727304</v>
      </c>
    </row>
    <row r="14" spans="1:5" x14ac:dyDescent="0.35">
      <c r="A14" s="193"/>
      <c r="B14" s="11" t="s">
        <v>1581</v>
      </c>
      <c r="C14" s="12">
        <v>9</v>
      </c>
      <c r="D14" s="12">
        <v>14</v>
      </c>
      <c r="E14" s="13">
        <v>-0.35714285714285698</v>
      </c>
    </row>
    <row r="15" spans="1:5" x14ac:dyDescent="0.35">
      <c r="A15" s="193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35">
      <c r="A16" s="194"/>
      <c r="B16" s="11" t="s">
        <v>111</v>
      </c>
      <c r="C16" s="12">
        <v>38</v>
      </c>
      <c r="D16" s="12">
        <v>51</v>
      </c>
      <c r="E16" s="13">
        <v>-0.25490196078431399</v>
      </c>
    </row>
    <row r="17" spans="1:1" x14ac:dyDescent="0.35">
      <c r="A17" s="17"/>
    </row>
  </sheetData>
  <sheetProtection algorithmName="SHA-512" hashValue="jhgUy+2213WKatPrp6Pv4frdTl3woermNvzkaNqMO9nyOKQpu0VbkS10zjeYOn5PUvEFb71sd/APmHSX02gKAQ==" saltValue="qi5GagfiabQFPTwoY0c6k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31"/>
  <sheetViews>
    <sheetView showGridLines="0" workbookViewId="0"/>
  </sheetViews>
  <sheetFormatPr baseColWidth="10" defaultColWidth="8.7265625" defaultRowHeight="14.5" x14ac:dyDescent="0.35"/>
  <cols>
    <col min="1" max="1" width="50.7265625" bestFit="1" customWidth="1"/>
    <col min="2" max="2" width="39.7265625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9.81640625" customWidth="1"/>
  </cols>
  <sheetData>
    <row r="2" spans="1:5" x14ac:dyDescent="0.35">
      <c r="A2" s="5" t="s">
        <v>1583</v>
      </c>
    </row>
    <row r="3" spans="1:5" x14ac:dyDescent="0.35">
      <c r="A3" s="6" t="s">
        <v>1584</v>
      </c>
    </row>
    <row r="4" spans="1:5" x14ac:dyDescent="0.3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35">
      <c r="A5" s="10" t="s">
        <v>1585</v>
      </c>
      <c r="B5" s="11" t="s">
        <v>1586</v>
      </c>
      <c r="C5" s="12">
        <v>0</v>
      </c>
      <c r="D5" s="12">
        <v>0</v>
      </c>
      <c r="E5" s="13">
        <v>0</v>
      </c>
    </row>
    <row r="6" spans="1:5" x14ac:dyDescent="0.35">
      <c r="A6" s="10" t="s">
        <v>1587</v>
      </c>
      <c r="B6" s="11" t="s">
        <v>1588</v>
      </c>
      <c r="C6" s="12">
        <v>83</v>
      </c>
      <c r="D6" s="12">
        <v>75</v>
      </c>
      <c r="E6" s="13">
        <v>0.10666666666666701</v>
      </c>
    </row>
    <row r="7" spans="1:5" ht="21" x14ac:dyDescent="0.35">
      <c r="A7" s="10" t="s">
        <v>1589</v>
      </c>
      <c r="B7" s="11" t="s">
        <v>1590</v>
      </c>
      <c r="C7" s="12">
        <v>64</v>
      </c>
      <c r="D7" s="12">
        <v>50</v>
      </c>
      <c r="E7" s="13">
        <v>0.28000000000000003</v>
      </c>
    </row>
    <row r="8" spans="1:5" ht="21" x14ac:dyDescent="0.35">
      <c r="A8" s="10" t="s">
        <v>1591</v>
      </c>
      <c r="B8" s="11" t="s">
        <v>1592</v>
      </c>
      <c r="C8" s="12">
        <v>7</v>
      </c>
      <c r="D8" s="12">
        <v>31</v>
      </c>
      <c r="E8" s="13">
        <v>-0.77419354838709697</v>
      </c>
    </row>
    <row r="9" spans="1:5" ht="21" x14ac:dyDescent="0.35">
      <c r="A9" s="10" t="s">
        <v>1593</v>
      </c>
      <c r="B9" s="11" t="s">
        <v>1594</v>
      </c>
      <c r="C9" s="12">
        <v>0</v>
      </c>
      <c r="D9" s="12">
        <v>1</v>
      </c>
      <c r="E9" s="13">
        <v>-1</v>
      </c>
    </row>
    <row r="10" spans="1:5" ht="21" x14ac:dyDescent="0.35">
      <c r="A10" s="10" t="s">
        <v>1595</v>
      </c>
      <c r="B10" s="11" t="s">
        <v>1596</v>
      </c>
      <c r="C10" s="12">
        <v>20</v>
      </c>
      <c r="D10" s="12">
        <v>0</v>
      </c>
      <c r="E10" s="13">
        <v>0</v>
      </c>
    </row>
    <row r="11" spans="1:5" x14ac:dyDescent="0.35">
      <c r="A11" s="10" t="s">
        <v>1597</v>
      </c>
      <c r="B11" s="15"/>
      <c r="C11" s="12">
        <v>0</v>
      </c>
      <c r="D11" s="12">
        <v>0</v>
      </c>
      <c r="E11" s="13">
        <v>0</v>
      </c>
    </row>
    <row r="12" spans="1:5" x14ac:dyDescent="0.35">
      <c r="A12" s="10" t="s">
        <v>1598</v>
      </c>
      <c r="B12" s="15"/>
      <c r="C12" s="12">
        <v>122</v>
      </c>
      <c r="D12" s="12">
        <v>160</v>
      </c>
      <c r="E12" s="13">
        <v>-0.23749999999999999</v>
      </c>
    </row>
    <row r="13" spans="1:5" x14ac:dyDescent="0.35">
      <c r="A13" s="192" t="s">
        <v>1599</v>
      </c>
      <c r="B13" s="11" t="s">
        <v>1600</v>
      </c>
      <c r="C13" s="12">
        <v>30</v>
      </c>
      <c r="D13" s="12">
        <v>11</v>
      </c>
      <c r="E13" s="13">
        <v>1.72727272727273</v>
      </c>
    </row>
    <row r="14" spans="1:5" x14ac:dyDescent="0.35">
      <c r="A14" s="194"/>
      <c r="B14" s="11" t="s">
        <v>1601</v>
      </c>
      <c r="C14" s="12">
        <v>0</v>
      </c>
      <c r="D14" s="12">
        <v>0</v>
      </c>
      <c r="E14" s="13">
        <v>0</v>
      </c>
    </row>
    <row r="15" spans="1:5" x14ac:dyDescent="0.35">
      <c r="A15" s="6" t="s">
        <v>1602</v>
      </c>
    </row>
    <row r="16" spans="1:5" x14ac:dyDescent="0.3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35">
      <c r="A17" s="189" t="s">
        <v>1603</v>
      </c>
      <c r="B17" s="11" t="s">
        <v>1604</v>
      </c>
      <c r="C17" s="12">
        <v>0</v>
      </c>
      <c r="D17" s="12">
        <v>0</v>
      </c>
      <c r="E17" s="21">
        <v>0</v>
      </c>
    </row>
    <row r="18" spans="1:5" x14ac:dyDescent="0.35">
      <c r="A18" s="190"/>
      <c r="B18" s="11" t="s">
        <v>1605</v>
      </c>
      <c r="C18" s="12">
        <v>47</v>
      </c>
      <c r="D18" s="12">
        <v>38</v>
      </c>
      <c r="E18" s="21">
        <v>12</v>
      </c>
    </row>
    <row r="19" spans="1:5" x14ac:dyDescent="0.35">
      <c r="A19" s="190"/>
      <c r="B19" s="11" t="s">
        <v>1606</v>
      </c>
      <c r="C19" s="12">
        <v>0</v>
      </c>
      <c r="D19" s="12">
        <v>0</v>
      </c>
      <c r="E19" s="21">
        <v>0</v>
      </c>
    </row>
    <row r="20" spans="1:5" x14ac:dyDescent="0.35">
      <c r="A20" s="190"/>
      <c r="B20" s="11" t="s">
        <v>1607</v>
      </c>
      <c r="C20" s="12">
        <v>0</v>
      </c>
      <c r="D20" s="12">
        <v>0</v>
      </c>
      <c r="E20" s="21">
        <v>0</v>
      </c>
    </row>
    <row r="21" spans="1:5" x14ac:dyDescent="0.35">
      <c r="A21" s="190"/>
      <c r="B21" s="11" t="s">
        <v>1608</v>
      </c>
      <c r="C21" s="12">
        <v>20</v>
      </c>
      <c r="D21" s="12">
        <v>9</v>
      </c>
      <c r="E21" s="21">
        <v>4</v>
      </c>
    </row>
    <row r="22" spans="1:5" x14ac:dyDescent="0.35">
      <c r="A22" s="190"/>
      <c r="B22" s="11" t="s">
        <v>983</v>
      </c>
      <c r="C22" s="12">
        <v>481</v>
      </c>
      <c r="D22" s="12">
        <v>91</v>
      </c>
      <c r="E22" s="21">
        <v>12</v>
      </c>
    </row>
    <row r="23" spans="1:5" x14ac:dyDescent="0.35">
      <c r="A23" s="190"/>
      <c r="B23" s="11" t="s">
        <v>1609</v>
      </c>
      <c r="C23" s="12">
        <v>0</v>
      </c>
      <c r="D23" s="12">
        <v>0</v>
      </c>
      <c r="E23" s="21">
        <v>0</v>
      </c>
    </row>
    <row r="24" spans="1:5" x14ac:dyDescent="0.35">
      <c r="A24" s="190"/>
      <c r="B24" s="11" t="s">
        <v>1610</v>
      </c>
      <c r="C24" s="12">
        <v>0</v>
      </c>
      <c r="D24" s="12">
        <v>0</v>
      </c>
      <c r="E24" s="21">
        <v>0</v>
      </c>
    </row>
    <row r="25" spans="1:5" x14ac:dyDescent="0.35">
      <c r="A25" s="190"/>
      <c r="B25" s="11" t="s">
        <v>1611</v>
      </c>
      <c r="C25" s="12">
        <v>0</v>
      </c>
      <c r="D25" s="12">
        <v>0</v>
      </c>
      <c r="E25" s="21">
        <v>0</v>
      </c>
    </row>
    <row r="26" spans="1:5" x14ac:dyDescent="0.35">
      <c r="A26" s="190"/>
      <c r="B26" s="11" t="s">
        <v>1612</v>
      </c>
      <c r="C26" s="12">
        <v>1</v>
      </c>
      <c r="D26" s="12">
        <v>1</v>
      </c>
      <c r="E26" s="21">
        <v>0</v>
      </c>
    </row>
    <row r="27" spans="1:5" x14ac:dyDescent="0.35">
      <c r="A27" s="190"/>
      <c r="B27" s="11" t="s">
        <v>1613</v>
      </c>
      <c r="C27" s="12">
        <v>7</v>
      </c>
      <c r="D27" s="12">
        <v>2</v>
      </c>
      <c r="E27" s="21">
        <v>3</v>
      </c>
    </row>
    <row r="28" spans="1:5" x14ac:dyDescent="0.35">
      <c r="A28" s="190"/>
      <c r="B28" s="11" t="s">
        <v>1614</v>
      </c>
      <c r="C28" s="12">
        <v>60</v>
      </c>
      <c r="D28" s="12">
        <v>23</v>
      </c>
      <c r="E28" s="21">
        <v>7</v>
      </c>
    </row>
    <row r="29" spans="1:5" x14ac:dyDescent="0.35">
      <c r="A29" s="190"/>
      <c r="B29" s="11" t="s">
        <v>1615</v>
      </c>
      <c r="C29" s="12">
        <v>121</v>
      </c>
      <c r="D29" s="12">
        <v>37</v>
      </c>
      <c r="E29" s="21">
        <v>36</v>
      </c>
    </row>
    <row r="30" spans="1:5" x14ac:dyDescent="0.35">
      <c r="A30" s="191"/>
      <c r="B30" s="11" t="s">
        <v>1616</v>
      </c>
      <c r="C30" s="12">
        <v>0</v>
      </c>
      <c r="D30" s="12">
        <v>0</v>
      </c>
      <c r="E30" s="21">
        <v>0</v>
      </c>
    </row>
    <row r="31" spans="1:5" x14ac:dyDescent="0.35">
      <c r="A31" s="17"/>
    </row>
  </sheetData>
  <sheetProtection algorithmName="SHA-512" hashValue="9kjlBQTY4v/sPE26rQ0CHiR/cM08Zn6ml+dYqWbGZ/TAFsfY2nhOUkx9OIeLJOiKM/4kVPHxyLIM8fgVv/XSSQ==" saltValue="UFGlPLap+d4VDr2hzeVpE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65C13-6DAF-4213-ADC4-84A35166DD02}">
  <dimension ref="A1:CO66"/>
  <sheetViews>
    <sheetView showGridLines="0" workbookViewId="0"/>
  </sheetViews>
  <sheetFormatPr baseColWidth="10" defaultColWidth="11.453125" defaultRowHeight="13" x14ac:dyDescent="0.35"/>
  <cols>
    <col min="1" max="1" width="2.54296875" style="101" customWidth="1"/>
    <col min="2" max="2" width="4.453125" style="101" customWidth="1"/>
    <col min="3" max="3" width="18.54296875" style="101" customWidth="1"/>
    <col min="4" max="4" width="36.453125" style="101" customWidth="1"/>
    <col min="5" max="5" width="18.54296875" style="101" customWidth="1"/>
    <col min="6" max="6" width="7.453125" style="101" customWidth="1"/>
    <col min="7" max="7" width="2.54296875" style="101" customWidth="1"/>
    <col min="8" max="8" width="10.1796875" style="101" customWidth="1"/>
    <col min="9" max="13" width="11.453125" style="101"/>
    <col min="14" max="14" width="5.54296875" style="101" customWidth="1"/>
    <col min="15" max="15" width="11" style="101" customWidth="1"/>
    <col min="16" max="16" width="2.54296875" style="101" customWidth="1"/>
    <col min="17" max="17" width="11.453125" style="101"/>
    <col min="18" max="19" width="12.81640625" style="101" customWidth="1"/>
    <col min="20" max="23" width="11.453125" style="101"/>
    <col min="24" max="24" width="2.54296875" style="101" customWidth="1"/>
    <col min="25" max="25" width="6.453125" style="101" customWidth="1"/>
    <col min="26" max="29" width="13.81640625" style="101" customWidth="1"/>
    <col min="30" max="30" width="11.453125" style="101"/>
    <col min="31" max="31" width="9.453125" style="101" customWidth="1"/>
    <col min="32" max="32" width="2.54296875" style="101" customWidth="1"/>
    <col min="33" max="38" width="11.453125" style="101"/>
    <col min="39" max="39" width="14.54296875" style="101" customWidth="1"/>
    <col min="40" max="40" width="2.54296875" style="101" customWidth="1"/>
    <col min="41" max="41" width="11.453125" style="101"/>
    <col min="42" max="44" width="19.453125" style="101" customWidth="1"/>
    <col min="45" max="45" width="14.81640625" style="101" customWidth="1"/>
    <col min="46" max="46" width="2.54296875" style="101" customWidth="1"/>
    <col min="47" max="47" width="7" style="101" customWidth="1"/>
    <col min="48" max="48" width="14" style="101" customWidth="1"/>
    <col min="49" max="53" width="11.453125" style="101"/>
    <col min="54" max="54" width="5.453125" style="101" customWidth="1"/>
    <col min="55" max="55" width="2.54296875" style="101" customWidth="1"/>
    <col min="56" max="56" width="11.453125" style="101"/>
    <col min="57" max="59" width="13.81640625" style="101" customWidth="1"/>
    <col min="60" max="60" width="11.453125" style="101"/>
    <col min="61" max="61" width="19.453125" style="101" customWidth="1"/>
    <col min="62" max="62" width="2.54296875" style="101" customWidth="1"/>
    <col min="63" max="63" width="7.1796875" style="101" customWidth="1"/>
    <col min="64" max="65" width="6.54296875" style="101" customWidth="1"/>
    <col min="66" max="66" width="9" style="101" customWidth="1"/>
    <col min="67" max="67" width="7.1796875" style="101" bestFit="1" customWidth="1"/>
    <col min="68" max="68" width="7" style="101" customWidth="1"/>
    <col min="69" max="69" width="8.54296875" style="101" customWidth="1"/>
    <col min="70" max="70" width="6.54296875" style="101" customWidth="1"/>
    <col min="71" max="71" width="9" style="101" customWidth="1"/>
    <col min="72" max="73" width="6.1796875" style="101" customWidth="1"/>
    <col min="74" max="74" width="6.54296875" style="101" customWidth="1"/>
    <col min="75" max="75" width="2.54296875" style="101" customWidth="1"/>
    <col min="76" max="76" width="21.1796875" style="101" customWidth="1"/>
    <col min="77" max="80" width="11.453125" style="101"/>
    <col min="81" max="81" width="16.453125" style="101" customWidth="1"/>
    <col min="82" max="82" width="2.54296875" style="101" customWidth="1"/>
    <col min="83" max="83" width="17" style="101" customWidth="1"/>
    <col min="84" max="85" width="21.1796875" style="101" customWidth="1"/>
    <col min="86" max="88" width="11.453125" style="101"/>
    <col min="89" max="89" width="2.54296875" style="101" customWidth="1"/>
    <col min="90" max="90" width="15.1796875" style="101" customWidth="1"/>
    <col min="91" max="91" width="8.453125" style="101" customWidth="1"/>
    <col min="92" max="92" width="23.453125" style="101" customWidth="1"/>
    <col min="93" max="93" width="14.81640625" style="101" customWidth="1"/>
    <col min="94" max="94" width="18" style="101" customWidth="1"/>
    <col min="95" max="16384" width="11.453125" style="101"/>
  </cols>
  <sheetData>
    <row r="1" spans="1:93" ht="17.5" x14ac:dyDescent="0.35">
      <c r="A1" s="99"/>
      <c r="B1" s="100"/>
      <c r="C1" s="209" t="s">
        <v>1745</v>
      </c>
      <c r="D1" s="209"/>
      <c r="E1" s="20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0.5" x14ac:dyDescent="0.35">
      <c r="A2" s="102">
        <v>0</v>
      </c>
      <c r="H2" s="104"/>
      <c r="Z2" s="207"/>
      <c r="AA2" s="207"/>
      <c r="AB2" s="207"/>
      <c r="AC2" s="207"/>
      <c r="AH2" s="207"/>
      <c r="AI2" s="207"/>
      <c r="AJ2" s="207"/>
      <c r="AK2" s="207"/>
      <c r="AV2" s="208"/>
      <c r="AW2" s="208"/>
      <c r="AX2" s="208"/>
      <c r="AY2" s="208"/>
      <c r="AZ2" s="208"/>
      <c r="BA2" s="208"/>
      <c r="BK2" s="208" t="s">
        <v>1746</v>
      </c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CL2" s="104"/>
    </row>
    <row r="3" spans="1:93" s="103" customFormat="1" ht="10.5" x14ac:dyDescent="0.35">
      <c r="Z3" s="207" t="s">
        <v>1747</v>
      </c>
      <c r="AA3" s="207"/>
      <c r="AB3" s="207"/>
      <c r="AC3" s="207"/>
      <c r="AH3" s="207" t="s">
        <v>1748</v>
      </c>
      <c r="AI3" s="207"/>
      <c r="AJ3" s="207"/>
      <c r="AK3" s="207"/>
      <c r="AV3" s="208" t="s">
        <v>1079</v>
      </c>
      <c r="AW3" s="208"/>
      <c r="AX3" s="208"/>
      <c r="AY3" s="208"/>
      <c r="AZ3" s="208"/>
      <c r="BA3" s="208"/>
      <c r="CL3" s="104"/>
    </row>
    <row r="4" spans="1:93" s="105" customFormat="1" ht="21.75" customHeight="1" x14ac:dyDescent="0.35">
      <c r="C4" s="207" t="s">
        <v>13</v>
      </c>
      <c r="D4" s="207"/>
      <c r="E4" s="207"/>
      <c r="I4" s="207" t="s">
        <v>40</v>
      </c>
      <c r="J4" s="207"/>
      <c r="K4" s="207"/>
      <c r="L4" s="207"/>
      <c r="M4" s="207"/>
      <c r="Q4" s="207" t="s">
        <v>1749</v>
      </c>
      <c r="R4" s="207"/>
      <c r="S4" s="207"/>
      <c r="T4" s="207"/>
      <c r="U4" s="207"/>
      <c r="V4" s="207"/>
      <c r="AP4" s="207" t="s">
        <v>1750</v>
      </c>
      <c r="AQ4" s="207"/>
      <c r="AR4" s="207"/>
      <c r="BE4" s="207" t="s">
        <v>1079</v>
      </c>
      <c r="BF4" s="207"/>
      <c r="BG4" s="207"/>
      <c r="BK4" s="211" t="s">
        <v>1751</v>
      </c>
      <c r="BL4" s="210" t="s">
        <v>1752</v>
      </c>
      <c r="BM4" s="210" t="s">
        <v>1753</v>
      </c>
      <c r="BN4" s="210" t="s">
        <v>174</v>
      </c>
      <c r="BO4" s="210" t="s">
        <v>1754</v>
      </c>
      <c r="BP4" s="210" t="s">
        <v>1755</v>
      </c>
      <c r="BQ4" s="210" t="s">
        <v>1756</v>
      </c>
      <c r="BR4" s="210" t="s">
        <v>209</v>
      </c>
      <c r="BS4" s="212" t="s">
        <v>1757</v>
      </c>
      <c r="BT4" s="212" t="s">
        <v>1758</v>
      </c>
      <c r="BU4" s="212" t="s">
        <v>289</v>
      </c>
      <c r="BV4" s="213"/>
      <c r="BY4" s="214" t="s">
        <v>168</v>
      </c>
      <c r="BZ4" s="214"/>
      <c r="CA4" s="214"/>
      <c r="CF4" s="207" t="s">
        <v>1759</v>
      </c>
      <c r="CG4" s="207"/>
      <c r="CL4" s="207" t="s">
        <v>48</v>
      </c>
      <c r="CM4" s="207"/>
      <c r="CN4" s="207"/>
      <c r="CO4" s="207"/>
    </row>
    <row r="5" spans="1:93" s="105" customFormat="1" ht="14.25" customHeight="1" x14ac:dyDescent="0.35">
      <c r="Z5" s="106" t="s">
        <v>1760</v>
      </c>
      <c r="AA5" s="107" t="s">
        <v>1761</v>
      </c>
      <c r="AB5" s="107" t="s">
        <v>79</v>
      </c>
      <c r="AC5" s="108" t="s">
        <v>79</v>
      </c>
      <c r="AH5" s="106" t="s">
        <v>1760</v>
      </c>
      <c r="AI5" s="107" t="s">
        <v>1761</v>
      </c>
      <c r="AJ5" s="107" t="s">
        <v>79</v>
      </c>
      <c r="AK5" s="108" t="s">
        <v>79</v>
      </c>
      <c r="AV5" s="211" t="s">
        <v>1762</v>
      </c>
      <c r="AW5" s="210" t="s">
        <v>1763</v>
      </c>
      <c r="AX5" s="210" t="s">
        <v>1764</v>
      </c>
      <c r="AY5" s="210" t="s">
        <v>109</v>
      </c>
      <c r="AZ5" s="210" t="s">
        <v>110</v>
      </c>
      <c r="BA5" s="212" t="s">
        <v>111</v>
      </c>
      <c r="BK5" s="211"/>
      <c r="BL5" s="210"/>
      <c r="BM5" s="210"/>
      <c r="BN5" s="210"/>
      <c r="BO5" s="210"/>
      <c r="BP5" s="210"/>
      <c r="BQ5" s="210"/>
      <c r="BR5" s="210"/>
      <c r="BS5" s="212"/>
      <c r="BT5" s="212"/>
      <c r="BU5" s="212"/>
      <c r="BV5" s="213"/>
    </row>
    <row r="6" spans="1:93" s="105" customFormat="1" ht="14.25" customHeight="1" x14ac:dyDescent="0.35">
      <c r="C6" s="109" t="s">
        <v>20</v>
      </c>
      <c r="D6" s="110" t="s">
        <v>1765</v>
      </c>
      <c r="E6" s="109" t="s">
        <v>24</v>
      </c>
      <c r="I6" s="111" t="s">
        <v>49</v>
      </c>
      <c r="J6" s="110" t="s">
        <v>1766</v>
      </c>
      <c r="K6" s="110" t="s">
        <v>63</v>
      </c>
      <c r="L6" s="110" t="s">
        <v>65</v>
      </c>
      <c r="M6" s="112" t="s">
        <v>1767</v>
      </c>
      <c r="N6" s="113" t="s">
        <v>1768</v>
      </c>
      <c r="O6" s="113"/>
      <c r="Q6" s="111" t="s">
        <v>1267</v>
      </c>
      <c r="R6" s="110" t="s">
        <v>1769</v>
      </c>
      <c r="S6" s="110" t="s">
        <v>1770</v>
      </c>
      <c r="T6" s="110" t="s">
        <v>1051</v>
      </c>
      <c r="U6" s="110" t="s">
        <v>1771</v>
      </c>
      <c r="V6" s="112" t="s">
        <v>1660</v>
      </c>
      <c r="Z6" s="114" t="s">
        <v>1772</v>
      </c>
      <c r="AA6" s="115" t="s">
        <v>1772</v>
      </c>
      <c r="AB6" s="115" t="s">
        <v>1773</v>
      </c>
      <c r="AC6" s="116" t="s">
        <v>1774</v>
      </c>
      <c r="AH6" s="114" t="s">
        <v>1772</v>
      </c>
      <c r="AI6" s="115" t="s">
        <v>1772</v>
      </c>
      <c r="AJ6" s="115" t="s">
        <v>1773</v>
      </c>
      <c r="AK6" s="116" t="s">
        <v>1774</v>
      </c>
      <c r="AP6" s="111" t="s">
        <v>1775</v>
      </c>
      <c r="AQ6" s="110" t="s">
        <v>100</v>
      </c>
      <c r="AR6" s="112" t="s">
        <v>1776</v>
      </c>
      <c r="AV6" s="211"/>
      <c r="AW6" s="210"/>
      <c r="AX6" s="210"/>
      <c r="AY6" s="210"/>
      <c r="AZ6" s="210"/>
      <c r="BA6" s="212"/>
      <c r="BE6" s="111" t="s">
        <v>113</v>
      </c>
      <c r="BF6" s="110" t="s">
        <v>114</v>
      </c>
      <c r="BG6" s="112" t="s">
        <v>1777</v>
      </c>
      <c r="BK6" s="211"/>
      <c r="BL6" s="210"/>
      <c r="BM6" s="210"/>
      <c r="BN6" s="210"/>
      <c r="BO6" s="210"/>
      <c r="BP6" s="210"/>
      <c r="BQ6" s="210"/>
      <c r="BR6" s="210"/>
      <c r="BS6" s="212"/>
      <c r="BT6" s="212"/>
      <c r="BU6" s="212"/>
      <c r="BV6" s="213"/>
      <c r="BY6" s="111" t="s">
        <v>1751</v>
      </c>
      <c r="BZ6" s="110" t="s">
        <v>1778</v>
      </c>
      <c r="CA6" s="112" t="s">
        <v>111</v>
      </c>
      <c r="CF6" s="111" t="s">
        <v>1779</v>
      </c>
      <c r="CG6" s="112" t="s">
        <v>1780</v>
      </c>
      <c r="CM6" s="111" t="s">
        <v>49</v>
      </c>
      <c r="CN6" s="112" t="s">
        <v>50</v>
      </c>
    </row>
    <row r="7" spans="1:93" s="117" customFormat="1" ht="21" customHeight="1" x14ac:dyDescent="0.35">
      <c r="C7" s="118">
        <f>DatosGenerales!C8</f>
        <v>23582</v>
      </c>
      <c r="D7" s="119">
        <f>SUM(DatosGenerales!C15:C19)</f>
        <v>3988</v>
      </c>
      <c r="E7" s="118">
        <f>SUM(DatosGenerales!C12:C14)</f>
        <v>17247</v>
      </c>
      <c r="I7" s="120">
        <f>DatosGenerales!C31</f>
        <v>3275</v>
      </c>
      <c r="J7" s="119">
        <f>DatosGenerales!C32</f>
        <v>546</v>
      </c>
      <c r="K7" s="118">
        <f>SUM(DatosGenerales!C33:C34)</f>
        <v>150</v>
      </c>
      <c r="L7" s="119">
        <f>DatosGenerales!C36</f>
        <v>2400</v>
      </c>
      <c r="M7" s="118">
        <f>DatosGenerales!C95</f>
        <v>1545</v>
      </c>
      <c r="N7" s="121">
        <f>L7-M7</f>
        <v>855</v>
      </c>
      <c r="O7" s="121"/>
      <c r="Q7" s="120">
        <f>DatosGenerales!C36</f>
        <v>2400</v>
      </c>
      <c r="R7" s="119">
        <f>DatosGenerales!C49</f>
        <v>2021</v>
      </c>
      <c r="S7" s="119">
        <f>DatosGenerales!C50</f>
        <v>88</v>
      </c>
      <c r="T7" s="119">
        <f>DatosGenerales!C62</f>
        <v>23</v>
      </c>
      <c r="U7" s="119">
        <f>DatosGenerales!C78</f>
        <v>5</v>
      </c>
      <c r="V7" s="122">
        <f>SUM(Q7:U7)</f>
        <v>4537</v>
      </c>
      <c r="Z7" s="120">
        <f>SUM(DatosGenerales!C106,DatosGenerales!C107,DatosGenerales!C109)</f>
        <v>1507</v>
      </c>
      <c r="AA7" s="119">
        <f>SUM(DatosGenerales!C108,DatosGenerales!C110)</f>
        <v>692</v>
      </c>
      <c r="AB7" s="119">
        <f>DatosGenerales!C106</f>
        <v>1082</v>
      </c>
      <c r="AC7" s="122">
        <f>DatosGenerales!C107</f>
        <v>201</v>
      </c>
      <c r="AH7" s="120">
        <f>SUM(DatosGenerales!C115,DatosGenerales!C116,DatosGenerales!C118)</f>
        <v>76</v>
      </c>
      <c r="AI7" s="119">
        <f>SUM(DatosGenerales!C117,DatosGenerales!C119)</f>
        <v>27</v>
      </c>
      <c r="AJ7" s="119">
        <f>DatosGenerales!C115</f>
        <v>47</v>
      </c>
      <c r="AK7" s="122">
        <f>DatosGenerales!C116</f>
        <v>23</v>
      </c>
      <c r="AP7" s="120">
        <f>SUM(DatosGenerales!C135:C136)</f>
        <v>72</v>
      </c>
      <c r="AQ7" s="119">
        <f>SUM(DatosGenerales!C137:C138)</f>
        <v>1</v>
      </c>
      <c r="AR7" s="122">
        <f>SUM(DatosGenerales!C139:C140)</f>
        <v>2</v>
      </c>
      <c r="AV7" s="120">
        <f>DatosGenerales!C145</f>
        <v>3</v>
      </c>
      <c r="AW7" s="119">
        <f>DatosGenerales!C146</f>
        <v>35</v>
      </c>
      <c r="AX7" s="119">
        <f>DatosGenerales!C147</f>
        <v>2</v>
      </c>
      <c r="AY7" s="119">
        <f>DatosGenerales!C148</f>
        <v>13</v>
      </c>
      <c r="AZ7" s="119">
        <f>DatosGenerales!C149</f>
        <v>30</v>
      </c>
      <c r="BA7" s="122">
        <f>DatosGenerales!C150</f>
        <v>0</v>
      </c>
      <c r="BE7" s="120">
        <f>DatosGenerales!C151</f>
        <v>29</v>
      </c>
      <c r="BF7" s="119">
        <f>DatosGenerales!C152</f>
        <v>57</v>
      </c>
      <c r="BG7" s="122">
        <f>DatosGenerales!C154</f>
        <v>17</v>
      </c>
      <c r="BK7" s="120">
        <f>SUM(DatosGenerales!C297:C311)</f>
        <v>1747</v>
      </c>
      <c r="BL7" s="119">
        <f>SUM(DatosGenerales!C294:C296)</f>
        <v>26</v>
      </c>
      <c r="BM7" s="119">
        <f>SUM(DatosGenerales!C312:C344)</f>
        <v>195</v>
      </c>
      <c r="BN7" s="119">
        <f>SUM(DatosGenerales!C289)</f>
        <v>57</v>
      </c>
      <c r="BO7" s="119">
        <f>SUM(DatosGenerales!C356:C364)</f>
        <v>26</v>
      </c>
      <c r="BP7" s="119">
        <f>SUM(DatosGenerales!C286:C288)</f>
        <v>5</v>
      </c>
      <c r="BQ7" s="119">
        <f>SUM(DatosGenerales!C345:C355)</f>
        <v>1</v>
      </c>
      <c r="BR7" s="119">
        <f>SUM(DatosGenerales!C290:C292)</f>
        <v>111</v>
      </c>
      <c r="BS7" s="122">
        <f>SUM(DatosGenerales!C283:C285)</f>
        <v>42</v>
      </c>
      <c r="BT7" s="122">
        <f>SUM(DatosGenerales!C293)</f>
        <v>0</v>
      </c>
      <c r="BU7" s="122">
        <f>SUM(DatosGenerales!C365:C377)</f>
        <v>81</v>
      </c>
      <c r="BY7" s="120">
        <f>DatosGenerales!C246</f>
        <v>63</v>
      </c>
      <c r="BZ7" s="119">
        <f>DatosGenerales!C247</f>
        <v>34</v>
      </c>
      <c r="CA7" s="122">
        <f>DatosGenerales!C248</f>
        <v>15</v>
      </c>
      <c r="CF7" s="120">
        <f>DatosDiscapacidad!C5</f>
        <v>0</v>
      </c>
      <c r="CG7" s="122">
        <f>DatosDiscapacidad!C11</f>
        <v>0</v>
      </c>
      <c r="CM7" s="120">
        <f>DatosGenerales!C40</f>
        <v>5863</v>
      </c>
      <c r="CN7" s="122">
        <f>DatosGenerales!C41</f>
        <v>1890</v>
      </c>
    </row>
    <row r="8" spans="1:93" x14ac:dyDescent="0.35">
      <c r="B8" s="123"/>
    </row>
    <row r="11" spans="1:93" x14ac:dyDescent="0.35">
      <c r="R11" s="101" t="s">
        <v>1781</v>
      </c>
    </row>
    <row r="16" spans="1:93" ht="12.75" customHeight="1" x14ac:dyDescent="0.35">
      <c r="AV16" s="124"/>
      <c r="AW16" s="124"/>
      <c r="AX16" s="124"/>
      <c r="AY16" s="124"/>
      <c r="AZ16" s="124"/>
      <c r="BA16" s="124"/>
    </row>
    <row r="17" spans="19:93" x14ac:dyDescent="0.35">
      <c r="AV17" s="124"/>
      <c r="AW17" s="124"/>
      <c r="AX17" s="124"/>
      <c r="AY17" s="124"/>
      <c r="AZ17" s="124"/>
      <c r="BA17" s="124"/>
    </row>
    <row r="19" spans="19:93" x14ac:dyDescent="0.35">
      <c r="CO19" s="101" t="s">
        <v>1782</v>
      </c>
    </row>
    <row r="22" spans="19:93" x14ac:dyDescent="0.25">
      <c r="BK22" s="125" t="s">
        <v>1783</v>
      </c>
      <c r="BO22" s="125"/>
    </row>
    <row r="23" spans="19:93" x14ac:dyDescent="0.35">
      <c r="S23" s="126"/>
      <c r="Z23" s="127"/>
      <c r="AH23" s="127"/>
    </row>
    <row r="30" spans="19:93" x14ac:dyDescent="0.35">
      <c r="BJ30" s="128"/>
    </row>
    <row r="31" spans="19:93" s="105" customFormat="1" ht="12.75" customHeight="1" x14ac:dyDescent="0.35">
      <c r="BJ31" s="129"/>
    </row>
    <row r="32" spans="19:93" s="117" customFormat="1" ht="11.5" x14ac:dyDescent="0.35">
      <c r="BJ32" s="130"/>
    </row>
    <row r="33" spans="62:67" x14ac:dyDescent="0.35">
      <c r="BJ33" s="128"/>
    </row>
    <row r="38" spans="62:67" ht="15.5" x14ac:dyDescent="0.35">
      <c r="BN38" s="131" t="s">
        <v>1784</v>
      </c>
      <c r="BO38" s="132">
        <v>13</v>
      </c>
    </row>
    <row r="41" spans="62:67" x14ac:dyDescent="0.25">
      <c r="BK41" s="125" t="s">
        <v>1785</v>
      </c>
    </row>
    <row r="51" spans="63:74" x14ac:dyDescent="0.35">
      <c r="BK51" s="129" t="s">
        <v>1786</v>
      </c>
      <c r="BL51" s="129" t="s">
        <v>1786</v>
      </c>
      <c r="BM51" s="128"/>
    </row>
    <row r="52" spans="63:74" x14ac:dyDescent="0.35">
      <c r="BK52" s="129" t="s">
        <v>1787</v>
      </c>
      <c r="BL52" s="129" t="s">
        <v>1788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35">
      <c r="BK53" s="130">
        <f>SUM(DatosGenerales!C310,DatosGenerales!C299,DatosGenerales!C308)</f>
        <v>657</v>
      </c>
      <c r="BL53" s="130">
        <f>SUM(DatosGenerales!C311,DatosGenerales!C300,DatosGenerales!C309)</f>
        <v>612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5">
      <c r="BK55" s="125" t="s">
        <v>1789</v>
      </c>
    </row>
    <row r="65" spans="63:71" x14ac:dyDescent="0.35">
      <c r="BK65" s="129" t="s">
        <v>1790</v>
      </c>
      <c r="BL65" s="129" t="s">
        <v>1791</v>
      </c>
      <c r="BM65" s="129" t="s">
        <v>1792</v>
      </c>
      <c r="BN65" s="129"/>
    </row>
    <row r="66" spans="63:71" x14ac:dyDescent="0.35">
      <c r="BK66" s="130">
        <f>SUM(DatosGenerales!C310:C311)</f>
        <v>13</v>
      </c>
      <c r="BL66" s="130">
        <f>SUM(DatosGenerales!C299:C300)</f>
        <v>708</v>
      </c>
      <c r="BM66" s="130">
        <f>SUM(DatosGenerales!C308:C309)</f>
        <v>548</v>
      </c>
      <c r="BN66" s="130"/>
      <c r="BO66" s="117"/>
      <c r="BP66" s="117"/>
      <c r="BQ66" s="117"/>
      <c r="BR66" s="117"/>
      <c r="BS66" s="117"/>
    </row>
  </sheetData>
  <sheetProtection algorithmName="SHA-512" hashValue="/zvcNLjcGK94NP6j8YaqZp4vpqtaI4/ICJgDdlasDm+D9qCBfBNWOjlOe3ROgGHM00O+Bkke1wJvYIJoldq8oQ==" saltValue="I0va/Sb0CQ3M7As8j1dJd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3075-3771-48CE-9603-380227CE20C5}">
  <dimension ref="A1:BI25"/>
  <sheetViews>
    <sheetView showGridLines="0" showRowColHeaders="0" workbookViewId="0"/>
  </sheetViews>
  <sheetFormatPr baseColWidth="10" defaultColWidth="11.453125" defaultRowHeight="11.5" x14ac:dyDescent="0.25"/>
  <cols>
    <col min="1" max="1" width="2.54296875" style="134" customWidth="1"/>
    <col min="2" max="2" width="7.81640625" style="134" customWidth="1"/>
    <col min="3" max="3" width="11.453125" style="134"/>
    <col min="4" max="4" width="12" style="134" customWidth="1"/>
    <col min="5" max="5" width="51.453125" style="134" customWidth="1"/>
    <col min="6" max="6" width="2.54296875" style="134" customWidth="1"/>
    <col min="7" max="7" width="7.81640625" style="134" customWidth="1"/>
    <col min="8" max="9" width="11.453125" style="134"/>
    <col min="10" max="10" width="51.453125" style="134" customWidth="1"/>
    <col min="11" max="11" width="2.54296875" style="134" customWidth="1"/>
    <col min="12" max="12" width="7.81640625" style="134" customWidth="1"/>
    <col min="13" max="14" width="11.453125" style="134"/>
    <col min="15" max="15" width="51.453125" style="134" customWidth="1"/>
    <col min="16" max="16" width="2.54296875" style="134" customWidth="1"/>
    <col min="17" max="17" width="7.81640625" style="134" customWidth="1"/>
    <col min="18" max="19" width="11.453125" style="134"/>
    <col min="20" max="20" width="51.453125" style="134" customWidth="1"/>
    <col min="21" max="21" width="2.54296875" style="134" customWidth="1"/>
    <col min="22" max="22" width="7.81640625" style="134" customWidth="1"/>
    <col min="23" max="24" width="11.453125" style="134"/>
    <col min="25" max="25" width="51.453125" style="134" customWidth="1"/>
    <col min="26" max="26" width="2.54296875" style="134" customWidth="1"/>
    <col min="27" max="27" width="7.81640625" style="134" customWidth="1"/>
    <col min="28" max="29" width="11.453125" style="134"/>
    <col min="30" max="30" width="51.453125" style="134" customWidth="1"/>
    <col min="31" max="31" width="2.54296875" style="134" customWidth="1"/>
    <col min="32" max="32" width="7.81640625" style="134" customWidth="1"/>
    <col min="33" max="34" width="11.453125" style="134"/>
    <col min="35" max="35" width="51.453125" style="134" customWidth="1"/>
    <col min="36" max="36" width="2.54296875" style="134" customWidth="1"/>
    <col min="37" max="37" width="7.81640625" style="134" customWidth="1"/>
    <col min="38" max="39" width="11.453125" style="134"/>
    <col min="40" max="40" width="51.453125" style="134" customWidth="1"/>
    <col min="41" max="41" width="2.54296875" style="134" customWidth="1"/>
    <col min="42" max="42" width="7.81640625" style="134" customWidth="1"/>
    <col min="43" max="44" width="11.453125" style="134"/>
    <col min="45" max="45" width="51.453125" style="134" customWidth="1"/>
    <col min="46" max="46" width="2.54296875" style="134" customWidth="1"/>
    <col min="47" max="47" width="7.81640625" style="134" customWidth="1"/>
    <col min="48" max="49" width="11.453125" style="134"/>
    <col min="50" max="50" width="51.453125" style="134" customWidth="1"/>
    <col min="51" max="51" width="2.54296875" style="134" customWidth="1"/>
    <col min="52" max="52" width="7.81640625" style="134" customWidth="1"/>
    <col min="53" max="54" width="11.453125" style="134"/>
    <col min="55" max="55" width="51.453125" style="134" customWidth="1"/>
    <col min="56" max="56" width="2.54296875" style="134" customWidth="1"/>
    <col min="57" max="57" width="7.81640625" style="134" customWidth="1"/>
    <col min="58" max="59" width="11.453125" style="134"/>
    <col min="60" max="60" width="51.453125" style="134" customWidth="1"/>
    <col min="61" max="61" width="2.54296875" style="134" customWidth="1"/>
    <col min="62" max="16384" width="11.453125" style="134"/>
  </cols>
  <sheetData>
    <row r="1" spans="1:61" ht="18.75" customHeight="1" x14ac:dyDescent="0.25">
      <c r="A1" s="133"/>
      <c r="C1" s="125" t="s">
        <v>1793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5">
      <c r="BG2" s="135"/>
    </row>
    <row r="3" spans="1:61" s="125" customFormat="1" x14ac:dyDescent="0.25">
      <c r="C3" s="125" t="s">
        <v>1794</v>
      </c>
      <c r="H3" s="125" t="s">
        <v>1795</v>
      </c>
      <c r="M3" s="125" t="s">
        <v>1796</v>
      </c>
      <c r="R3" s="125" t="s">
        <v>1797</v>
      </c>
      <c r="W3" s="125" t="s">
        <v>1798</v>
      </c>
      <c r="AB3" s="125" t="s">
        <v>1799</v>
      </c>
      <c r="AG3" s="125" t="s">
        <v>1800</v>
      </c>
      <c r="AL3" s="125" t="s">
        <v>1801</v>
      </c>
      <c r="AQ3" s="125" t="s">
        <v>1802</v>
      </c>
      <c r="AV3" s="125" t="s">
        <v>1803</v>
      </c>
      <c r="BA3" s="125" t="s">
        <v>1804</v>
      </c>
      <c r="BF3" s="125" t="s">
        <v>1805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6" customFormat="1" ht="15.5" x14ac:dyDescent="0.35">
      <c r="C25" s="131" t="s">
        <v>1784</v>
      </c>
      <c r="D25" s="132">
        <v>100</v>
      </c>
      <c r="H25" s="131" t="s">
        <v>1784</v>
      </c>
      <c r="I25" s="132">
        <v>50</v>
      </c>
      <c r="M25" s="131" t="s">
        <v>1784</v>
      </c>
      <c r="N25" s="132">
        <v>10</v>
      </c>
      <c r="R25" s="131" t="s">
        <v>1784</v>
      </c>
      <c r="S25" s="132">
        <v>50</v>
      </c>
      <c r="W25" s="131" t="s">
        <v>1784</v>
      </c>
      <c r="X25" s="132">
        <v>50</v>
      </c>
      <c r="AB25" s="131" t="s">
        <v>1784</v>
      </c>
      <c r="AC25" s="132">
        <v>0</v>
      </c>
      <c r="AG25" s="131" t="s">
        <v>1784</v>
      </c>
      <c r="AH25" s="132">
        <v>0</v>
      </c>
      <c r="AL25" s="131" t="s">
        <v>1784</v>
      </c>
      <c r="AM25" s="132">
        <v>0</v>
      </c>
      <c r="AQ25" s="131" t="s">
        <v>1784</v>
      </c>
      <c r="AR25" s="132">
        <v>0</v>
      </c>
      <c r="AV25" s="131" t="s">
        <v>1784</v>
      </c>
      <c r="AW25" s="132">
        <v>10</v>
      </c>
      <c r="BA25" s="131" t="s">
        <v>1784</v>
      </c>
      <c r="BB25" s="132">
        <v>0</v>
      </c>
      <c r="BF25" s="131" t="s">
        <v>1784</v>
      </c>
      <c r="BG25" s="132">
        <v>50</v>
      </c>
    </row>
  </sheetData>
  <sheetProtection algorithmName="SHA-512" hashValue="JAaunKCPEEvKq1Yxdyy6HDrmsY8CYlNonwFSPgZN+tu4i78hT8xufbYjwQS9a7eOEviPi4IP/H0s5xuSJoMdow==" saltValue="e0X5OiiZ2UTZdomu91kRy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0FB1E-B771-4F4E-A965-AB80CFEFE7DC}">
  <dimension ref="A1:BM13"/>
  <sheetViews>
    <sheetView showGridLines="0" zoomScaleNormal="100" workbookViewId="0"/>
  </sheetViews>
  <sheetFormatPr baseColWidth="10" defaultColWidth="11.453125" defaultRowHeight="12.75" customHeight="1" x14ac:dyDescent="0.35"/>
  <cols>
    <col min="1" max="1" width="2.54296875" style="101" customWidth="1"/>
    <col min="2" max="2" width="4.453125" style="101" customWidth="1"/>
    <col min="3" max="3" width="18.7265625" style="101" bestFit="1" customWidth="1"/>
    <col min="4" max="4" width="18" style="101" bestFit="1" customWidth="1"/>
    <col min="5" max="5" width="18.54296875" style="101" bestFit="1" customWidth="1"/>
    <col min="6" max="6" width="18.453125" style="101" bestFit="1" customWidth="1"/>
    <col min="7" max="7" width="15.81640625" style="101" bestFit="1" customWidth="1"/>
    <col min="8" max="8" width="15.54296875" style="101" bestFit="1" customWidth="1"/>
    <col min="9" max="9" width="4.453125" style="101" customWidth="1"/>
    <col min="10" max="10" width="2.54296875" style="101" customWidth="1"/>
    <col min="11" max="11" width="4.54296875" style="101" customWidth="1"/>
    <col min="12" max="12" width="7" style="101" bestFit="1" customWidth="1"/>
    <col min="13" max="13" width="16.7265625" style="101" bestFit="1" customWidth="1"/>
    <col min="14" max="14" width="17.1796875" style="101" bestFit="1" customWidth="1"/>
    <col min="15" max="15" width="9.26953125" style="101" bestFit="1" customWidth="1"/>
    <col min="16" max="16" width="8.81640625" style="101" bestFit="1" customWidth="1"/>
    <col min="17" max="17" width="9.7265625" style="101" bestFit="1" customWidth="1"/>
    <col min="18" max="18" width="9" style="101" bestFit="1" customWidth="1"/>
    <col min="19" max="19" width="2.54296875" style="101" customWidth="1"/>
    <col min="20" max="20" width="4.54296875" style="101" customWidth="1"/>
    <col min="21" max="21" width="13.453125" style="101" bestFit="1" customWidth="1"/>
    <col min="22" max="22" width="8.26953125" style="101" bestFit="1" customWidth="1"/>
    <col min="23" max="23" width="13.54296875" style="101" bestFit="1" customWidth="1"/>
    <col min="24" max="24" width="9" style="101" bestFit="1" customWidth="1"/>
    <col min="25" max="25" width="14.453125" style="101" bestFit="1" customWidth="1"/>
    <col min="26" max="26" width="13.54296875" style="101" bestFit="1" customWidth="1"/>
    <col min="27" max="27" width="13" style="101" bestFit="1" customWidth="1"/>
    <col min="28" max="28" width="9" style="101" bestFit="1" customWidth="1"/>
    <col min="29" max="29" width="11.453125" style="101" bestFit="1" customWidth="1"/>
    <col min="30" max="30" width="15.26953125" style="101" bestFit="1" customWidth="1"/>
    <col min="31" max="31" width="3.453125" style="101" bestFit="1" customWidth="1"/>
    <col min="32" max="32" width="2.54296875" style="101" customWidth="1"/>
    <col min="33" max="33" width="4.54296875" style="101" customWidth="1"/>
    <col min="34" max="34" width="13.81640625" style="101" customWidth="1"/>
    <col min="35" max="35" width="13.54296875" style="101" bestFit="1" customWidth="1"/>
    <col min="36" max="36" width="11.81640625" style="101" bestFit="1" customWidth="1"/>
    <col min="37" max="37" width="13.1796875" style="101" bestFit="1" customWidth="1"/>
    <col min="38" max="38" width="10.81640625" style="101" bestFit="1" customWidth="1"/>
    <col min="39" max="39" width="10.54296875" style="101" bestFit="1" customWidth="1"/>
    <col min="40" max="40" width="17.26953125" style="101" bestFit="1" customWidth="1"/>
    <col min="41" max="41" width="4.1796875" style="101" bestFit="1" customWidth="1"/>
    <col min="42" max="42" width="3.81640625" style="101" bestFit="1" customWidth="1"/>
    <col min="43" max="43" width="17.81640625" style="101" bestFit="1" customWidth="1"/>
    <col min="44" max="44" width="10.81640625" style="101" bestFit="1" customWidth="1"/>
    <col min="45" max="45" width="13.81640625" style="101" customWidth="1"/>
    <col min="46" max="46" width="11.1796875" style="101" bestFit="1" customWidth="1"/>
    <col min="47" max="47" width="11.26953125" style="101" bestFit="1" customWidth="1"/>
    <col min="48" max="48" width="11.1796875" style="101" bestFit="1" customWidth="1"/>
    <col min="49" max="49" width="11.7265625" style="101" customWidth="1"/>
    <col min="50" max="50" width="10.26953125" style="101" customWidth="1"/>
    <col min="51" max="51" width="10.1796875" style="101" customWidth="1"/>
    <col min="52" max="52" width="10.26953125" style="101" customWidth="1"/>
    <col min="53" max="53" width="10" style="101" customWidth="1"/>
    <col min="54" max="54" width="10.7265625" style="101" customWidth="1"/>
    <col min="55" max="55" width="10.453125" style="101" customWidth="1"/>
    <col min="56" max="56" width="18.54296875" style="101" customWidth="1"/>
    <col min="57" max="57" width="14" style="101" bestFit="1" customWidth="1"/>
    <col min="58" max="58" width="15.81640625" style="101" customWidth="1"/>
    <col min="59" max="59" width="13.54296875" style="101" customWidth="1"/>
    <col min="60" max="61" width="13.81640625" style="101" customWidth="1"/>
    <col min="62" max="62" width="13" style="101" bestFit="1" customWidth="1"/>
    <col min="63" max="63" width="14" style="101" bestFit="1" customWidth="1"/>
    <col min="64" max="64" width="15.54296875" style="101" customWidth="1"/>
    <col min="65" max="65" width="25" style="101" bestFit="1" customWidth="1"/>
    <col min="66" max="66" width="32.1796875" style="101" bestFit="1" customWidth="1"/>
    <col min="67" max="67" width="4.81640625" style="101" bestFit="1" customWidth="1"/>
    <col min="68" max="16384" width="11.453125" style="101"/>
  </cols>
  <sheetData>
    <row r="1" spans="1:65" ht="19.75" customHeight="1" x14ac:dyDescent="0.35">
      <c r="A1" s="99"/>
      <c r="B1" s="100"/>
      <c r="C1" s="104" t="s">
        <v>1806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5" customHeight="1" x14ac:dyDescent="0.35">
      <c r="I2" s="104"/>
      <c r="U2" s="104"/>
      <c r="V2" s="104"/>
    </row>
    <row r="3" spans="1:65" s="103" customFormat="1" ht="14.9" customHeight="1" x14ac:dyDescent="0.3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35">
      <c r="C4" s="104" t="s">
        <v>1807</v>
      </c>
      <c r="D4" s="103"/>
      <c r="E4" s="103"/>
      <c r="F4" s="103"/>
      <c r="G4" s="103"/>
      <c r="I4" s="101"/>
      <c r="L4" s="207" t="s">
        <v>1247</v>
      </c>
      <c r="M4" s="207"/>
      <c r="N4" s="207"/>
      <c r="O4" s="207"/>
      <c r="P4" s="207"/>
      <c r="Q4" s="215"/>
      <c r="R4" s="215"/>
      <c r="V4" s="207" t="s">
        <v>1808</v>
      </c>
      <c r="W4" s="207"/>
      <c r="X4" s="207"/>
      <c r="Y4" s="207"/>
      <c r="Z4" s="207"/>
      <c r="AA4" s="207"/>
      <c r="AB4" s="207"/>
      <c r="AC4" s="207"/>
      <c r="AD4" s="207"/>
      <c r="AI4" s="207" t="s">
        <v>1809</v>
      </c>
      <c r="AJ4" s="215"/>
      <c r="AK4" s="215"/>
      <c r="AL4" s="215"/>
      <c r="AM4" s="215"/>
      <c r="AN4" s="215"/>
      <c r="AO4" s="215"/>
      <c r="AP4" s="215"/>
      <c r="AQ4" s="215"/>
      <c r="AR4" s="215"/>
      <c r="AT4" s="207" t="s">
        <v>1810</v>
      </c>
      <c r="AU4" s="207"/>
      <c r="AV4" s="215"/>
      <c r="AW4" s="215"/>
      <c r="AX4" s="215"/>
      <c r="AY4" s="215"/>
      <c r="AZ4" s="215"/>
      <c r="BA4" s="215"/>
      <c r="BB4" s="215"/>
      <c r="BC4" s="137"/>
      <c r="BD4" s="137"/>
      <c r="BE4" s="207" t="s">
        <v>1811</v>
      </c>
      <c r="BF4" s="215"/>
      <c r="BG4" s="215"/>
      <c r="BH4" s="215"/>
      <c r="BI4" s="215"/>
      <c r="BJ4" s="137"/>
      <c r="BK4" s="137"/>
      <c r="BL4" s="137"/>
    </row>
    <row r="5" spans="1:65" s="105" customFormat="1" ht="14.25" customHeight="1" x14ac:dyDescent="0.35">
      <c r="I5" s="101"/>
      <c r="AF5" s="103"/>
      <c r="AQ5" s="103"/>
    </row>
    <row r="6" spans="1:65" s="105" customFormat="1" ht="14.25" customHeight="1" x14ac:dyDescent="0.35">
      <c r="C6" s="228" t="s">
        <v>245</v>
      </c>
      <c r="D6" s="138" t="s">
        <v>20</v>
      </c>
      <c r="E6" s="231" t="s">
        <v>114</v>
      </c>
      <c r="F6" s="232"/>
      <c r="G6" s="138" t="s">
        <v>1012</v>
      </c>
      <c r="I6" s="101"/>
      <c r="L6" s="233" t="s">
        <v>82</v>
      </c>
      <c r="M6" s="234" t="s">
        <v>1812</v>
      </c>
      <c r="N6" s="234" t="s">
        <v>1813</v>
      </c>
      <c r="O6" s="216" t="s">
        <v>1005</v>
      </c>
      <c r="P6" s="216"/>
      <c r="Q6" s="216" t="s">
        <v>1008</v>
      </c>
      <c r="R6" s="216"/>
      <c r="AF6" s="103"/>
      <c r="AQ6" s="103"/>
    </row>
    <row r="7" spans="1:65" s="105" customFormat="1" ht="35.25" customHeight="1" x14ac:dyDescent="0.35">
      <c r="C7" s="229"/>
      <c r="D7" s="139"/>
      <c r="E7" s="140" t="s">
        <v>1010</v>
      </c>
      <c r="F7" s="141" t="s">
        <v>1011</v>
      </c>
      <c r="G7" s="139"/>
      <c r="I7" s="101"/>
      <c r="L7" s="233"/>
      <c r="M7" s="234"/>
      <c r="N7" s="234"/>
      <c r="O7" s="110" t="s">
        <v>1006</v>
      </c>
      <c r="P7" s="112" t="s">
        <v>1007</v>
      </c>
      <c r="Q7" s="110" t="s">
        <v>1006</v>
      </c>
      <c r="R7" s="112" t="s">
        <v>1007</v>
      </c>
      <c r="U7" s="142" t="s">
        <v>982</v>
      </c>
      <c r="V7" s="143" t="s">
        <v>983</v>
      </c>
      <c r="W7" s="143" t="s">
        <v>1814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1815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7" t="s">
        <v>1666</v>
      </c>
      <c r="AU7" s="218"/>
      <c r="AV7" s="217" t="s">
        <v>1816</v>
      </c>
      <c r="AW7" s="218" t="s">
        <v>1816</v>
      </c>
      <c r="AX7" s="217" t="s">
        <v>1817</v>
      </c>
      <c r="AY7" s="218" t="s">
        <v>1817</v>
      </c>
      <c r="AZ7" s="217" t="s">
        <v>1818</v>
      </c>
      <c r="BA7" s="218" t="s">
        <v>1818</v>
      </c>
      <c r="BB7" s="217" t="s">
        <v>1819</v>
      </c>
      <c r="BC7" s="218" t="s">
        <v>1819</v>
      </c>
      <c r="BD7" s="145"/>
      <c r="BF7" s="144" t="s">
        <v>1667</v>
      </c>
      <c r="BG7" s="143" t="s">
        <v>1668</v>
      </c>
      <c r="BH7" s="143" t="s">
        <v>1670</v>
      </c>
      <c r="BI7" s="143" t="s">
        <v>1671</v>
      </c>
      <c r="BJ7" s="143" t="s">
        <v>1672</v>
      </c>
      <c r="BK7" s="143" t="s">
        <v>1673</v>
      </c>
      <c r="BL7" s="142" t="s">
        <v>1675</v>
      </c>
    </row>
    <row r="8" spans="1:65" s="117" customFormat="1" ht="18" x14ac:dyDescent="0.35">
      <c r="C8" s="230"/>
      <c r="D8" s="146">
        <f>DatosMenores!C65</f>
        <v>998</v>
      </c>
      <c r="E8" s="146">
        <f>DatosMenores!C66</f>
        <v>11</v>
      </c>
      <c r="F8" s="147">
        <f>DatosMenores!C67</f>
        <v>650</v>
      </c>
      <c r="G8" s="148">
        <f>DatosMenores!C68</f>
        <v>10</v>
      </c>
      <c r="H8" s="105"/>
      <c r="I8" s="101"/>
      <c r="L8" s="118">
        <f>DatosMenores!C55</f>
        <v>12</v>
      </c>
      <c r="M8" s="119">
        <f>DatosMenores!C56</f>
        <v>21</v>
      </c>
      <c r="N8" s="119">
        <f>DatosMenores!C57</f>
        <v>172</v>
      </c>
      <c r="O8" s="119">
        <f>DatosMenores!C58</f>
        <v>0</v>
      </c>
      <c r="P8" s="118">
        <f>DatosMenores!C59</f>
        <v>0</v>
      </c>
      <c r="Q8" s="119">
        <f>DatosMenores!C60</f>
        <v>10</v>
      </c>
      <c r="R8" s="118">
        <f>DatosMenores!C61</f>
        <v>0</v>
      </c>
      <c r="U8" s="118">
        <f>DatosMenores!C33</f>
        <v>287</v>
      </c>
      <c r="V8" s="119">
        <f>SUM(DatosMenores!C34:C37)</f>
        <v>38</v>
      </c>
      <c r="W8" s="119">
        <f>DatosMenores!C38</f>
        <v>2</v>
      </c>
      <c r="X8" s="119">
        <f>DatosMenores!C39</f>
        <v>135</v>
      </c>
      <c r="Y8" s="119">
        <f>DatosMenores!C40</f>
        <v>36</v>
      </c>
      <c r="Z8" s="119">
        <f>DatosMenores!D41</f>
        <v>0</v>
      </c>
      <c r="AA8" s="119">
        <f>DatosMenores!C42</f>
        <v>0</v>
      </c>
      <c r="AB8" s="119">
        <f>DatosMenores!C43</f>
        <v>6</v>
      </c>
      <c r="AC8" s="119">
        <f>DatosMenores!C44</f>
        <v>4</v>
      </c>
      <c r="AD8" s="119">
        <f>DatosMenores!C45</f>
        <v>50</v>
      </c>
      <c r="AE8" s="118">
        <f>DatosMenores!C46</f>
        <v>21</v>
      </c>
      <c r="AG8" s="103"/>
      <c r="AI8" s="120">
        <f>DatosMenores!C7</f>
        <v>0</v>
      </c>
      <c r="AJ8" s="119">
        <f>DatosMenores!C8</f>
        <v>15</v>
      </c>
      <c r="AK8" s="119">
        <f>DatosMenores!C9</f>
        <v>7</v>
      </c>
      <c r="AL8" s="119">
        <f>DatosMenores!C10</f>
        <v>0</v>
      </c>
      <c r="AM8" s="119">
        <f>DatosMenores!C11</f>
        <v>21</v>
      </c>
      <c r="AN8" s="118">
        <f>DatosMenores!C12</f>
        <v>15</v>
      </c>
      <c r="AO8" s="119">
        <f>DatosMenores!C13</f>
        <v>30</v>
      </c>
      <c r="AP8" s="119">
        <f>DatosMenores!C14</f>
        <v>15</v>
      </c>
      <c r="AQ8" s="118">
        <f>DatosMenores!C15</f>
        <v>4</v>
      </c>
      <c r="AR8" s="103"/>
      <c r="AT8" s="149" t="s">
        <v>1018</v>
      </c>
      <c r="AU8" s="149" t="s">
        <v>1012</v>
      </c>
      <c r="AV8" s="149" t="s">
        <v>1018</v>
      </c>
      <c r="AW8" s="149" t="s">
        <v>1012</v>
      </c>
      <c r="AX8" s="149" t="s">
        <v>1018</v>
      </c>
      <c r="AY8" s="149" t="s">
        <v>1012</v>
      </c>
      <c r="AZ8" s="149" t="s">
        <v>1018</v>
      </c>
      <c r="BA8" s="149" t="s">
        <v>1012</v>
      </c>
      <c r="BB8" s="149" t="s">
        <v>1018</v>
      </c>
      <c r="BC8" s="149" t="s">
        <v>1012</v>
      </c>
      <c r="BE8" s="105"/>
      <c r="BF8" s="120">
        <f>DatosMenores!C105+DatosMenores!C106</f>
        <v>40</v>
      </c>
      <c r="BG8" s="119">
        <f>DatosMenores!C107</f>
        <v>21</v>
      </c>
      <c r="BH8" s="119">
        <f>DatosMenores!C108</f>
        <v>0</v>
      </c>
      <c r="BI8" s="119">
        <f>DatosMenores!C109</f>
        <v>0</v>
      </c>
      <c r="BJ8" s="118">
        <f>DatosMenores!C110</f>
        <v>0</v>
      </c>
      <c r="BK8" s="119">
        <f>DatosMenores!C111</f>
        <v>0</v>
      </c>
      <c r="BL8" s="119">
        <f>DatosMenores!C112</f>
        <v>1</v>
      </c>
      <c r="BM8" s="105"/>
    </row>
    <row r="9" spans="1:65" ht="18" x14ac:dyDescent="0.35">
      <c r="B9" s="123"/>
      <c r="C9" s="219" t="s">
        <v>1013</v>
      </c>
      <c r="D9" s="150" t="s">
        <v>1014</v>
      </c>
      <c r="E9" s="150" t="s">
        <v>1015</v>
      </c>
      <c r="F9" s="149" t="s">
        <v>1016</v>
      </c>
      <c r="G9" s="105"/>
      <c r="H9" s="105"/>
      <c r="AF9" s="105"/>
      <c r="AH9" s="151"/>
      <c r="AQ9" s="105"/>
      <c r="AT9" s="148">
        <f>DatosMenores!C86</f>
        <v>236</v>
      </c>
      <c r="AU9" s="148">
        <f>DatosMenores!C87</f>
        <v>617</v>
      </c>
      <c r="AV9" s="148">
        <f>DatosMenores!C88</f>
        <v>6</v>
      </c>
      <c r="AW9" s="148">
        <f>DatosMenores!C89</f>
        <v>36</v>
      </c>
      <c r="AX9" s="148">
        <f>DatosMenores!C90</f>
        <v>72</v>
      </c>
      <c r="AY9" s="148">
        <f>DatosMenores!C91</f>
        <v>377</v>
      </c>
      <c r="AZ9" s="148">
        <f>DatosMenores!C92</f>
        <v>0</v>
      </c>
      <c r="BA9" s="148">
        <f>DatosMenores!C93</f>
        <v>0</v>
      </c>
      <c r="BB9" s="148">
        <f>DatosMenores!C94</f>
        <v>5</v>
      </c>
      <c r="BC9" s="148">
        <f>DatosMenores!C95</f>
        <v>0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18" x14ac:dyDescent="0.35">
      <c r="C10" s="220"/>
      <c r="D10" s="152">
        <f>DatosMenores!C69</f>
        <v>180</v>
      </c>
      <c r="E10" s="152">
        <f>DatosMenores!C70</f>
        <v>10</v>
      </c>
      <c r="F10" s="153">
        <f>DatosMenores!C71</f>
        <v>2</v>
      </c>
      <c r="G10" s="105"/>
      <c r="H10" s="105"/>
      <c r="AI10" s="144" t="s">
        <v>1820</v>
      </c>
      <c r="AJ10" s="143" t="s">
        <v>651</v>
      </c>
      <c r="AK10" s="143" t="s">
        <v>969</v>
      </c>
      <c r="AL10" s="143" t="s">
        <v>1821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35">
      <c r="C11" s="221" t="s">
        <v>1017</v>
      </c>
      <c r="D11" s="138" t="s">
        <v>1018</v>
      </c>
      <c r="E11" s="224" t="s">
        <v>1822</v>
      </c>
      <c r="F11" s="225"/>
      <c r="G11" s="225"/>
      <c r="H11" s="138" t="s">
        <v>1012</v>
      </c>
      <c r="AI11" s="120">
        <f>DatosMenores!C16</f>
        <v>0</v>
      </c>
      <c r="AJ11" s="119">
        <f>DatosMenores!C17</f>
        <v>5</v>
      </c>
      <c r="AK11" s="119">
        <f>DatosMenores!C18</f>
        <v>24</v>
      </c>
      <c r="AL11" s="119">
        <f>DatosMenores!C19</f>
        <v>25</v>
      </c>
      <c r="AM11" s="119">
        <f>DatosMenores!C20</f>
        <v>7</v>
      </c>
      <c r="AN11" s="119">
        <f>DatosMenores!C21</f>
        <v>6</v>
      </c>
      <c r="AO11" s="119">
        <f>DatosMenores!C23</f>
        <v>0</v>
      </c>
      <c r="AP11" s="119">
        <f>DatosMenores!C24</f>
        <v>15</v>
      </c>
      <c r="AQ11" s="119">
        <f>DatosMenores!C25</f>
        <v>6</v>
      </c>
      <c r="AR11" s="118">
        <f>DatosMenores!C26</f>
        <v>0</v>
      </c>
      <c r="AT11" s="217" t="s">
        <v>1677</v>
      </c>
      <c r="AU11" s="218" t="s">
        <v>1677</v>
      </c>
      <c r="AV11" s="217" t="s">
        <v>1678</v>
      </c>
      <c r="AW11" s="218" t="s">
        <v>1678</v>
      </c>
      <c r="AX11" s="226" t="s">
        <v>1679</v>
      </c>
      <c r="AY11" s="226" t="s">
        <v>1680</v>
      </c>
    </row>
    <row r="12" spans="1:65" ht="18" x14ac:dyDescent="0.35">
      <c r="C12" s="222"/>
      <c r="D12" s="139"/>
      <c r="E12" s="154" t="s">
        <v>1019</v>
      </c>
      <c r="F12" s="116" t="s">
        <v>1020</v>
      </c>
      <c r="G12" s="116" t="s">
        <v>1021</v>
      </c>
      <c r="H12" s="139"/>
      <c r="AT12" s="149" t="s">
        <v>1018</v>
      </c>
      <c r="AU12" s="149" t="s">
        <v>1012</v>
      </c>
      <c r="AV12" s="149" t="s">
        <v>1018</v>
      </c>
      <c r="AW12" s="149" t="s">
        <v>1012</v>
      </c>
      <c r="AX12" s="227"/>
      <c r="AY12" s="227"/>
    </row>
    <row r="13" spans="1:65" ht="12.75" customHeight="1" x14ac:dyDescent="0.35">
      <c r="C13" s="223"/>
      <c r="D13" s="155">
        <f>DatosMenores!C72</f>
        <v>348</v>
      </c>
      <c r="E13" s="156">
        <f>DatosMenores!C73</f>
        <v>175</v>
      </c>
      <c r="F13" s="122">
        <f>DatosMenores!C74</f>
        <v>4</v>
      </c>
      <c r="G13" s="122">
        <f>DatosMenores!C75</f>
        <v>229</v>
      </c>
      <c r="H13" s="157">
        <f>DatosMenores!C76</f>
        <v>101</v>
      </c>
      <c r="AT13" s="148">
        <f>DatosMenores!C96</f>
        <v>6</v>
      </c>
      <c r="AU13" s="148">
        <f>DatosMenores!C97</f>
        <v>0</v>
      </c>
      <c r="AV13" s="148">
        <f>DatosMenores!C98</f>
        <v>0</v>
      </c>
      <c r="AW13" s="148">
        <f>DatosMenores!C99</f>
        <v>0</v>
      </c>
      <c r="AX13" s="148">
        <f>DatosMenores!C100</f>
        <v>5</v>
      </c>
      <c r="AY13" s="148">
        <f>DatosMenores!C101</f>
        <v>0</v>
      </c>
    </row>
  </sheetData>
  <sheetProtection algorithmName="SHA-512" hashValue="uUd87m/y6i+dWtUjxCfhhMdUCzIqwe6L1M1TiWCXvKKEmVV52IxXkIVqblJLn0BYMTFfx1104k0UCaX6Xqqwkg==" saltValue="9D3WpPciYUOI8RoOHzrEi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43DE1-9DA8-4D2F-A62D-FAD3D14A9563}"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60" customWidth="1"/>
    <col min="2" max="2" width="4.453125" style="160" customWidth="1"/>
    <col min="3" max="3" width="26.81640625" style="160" customWidth="1"/>
    <col min="4" max="4" width="17" style="160" customWidth="1"/>
    <col min="5" max="5" width="6.1796875" style="160" customWidth="1"/>
    <col min="6" max="6" width="30.81640625" style="160" customWidth="1"/>
    <col min="7" max="7" width="10" style="160" customWidth="1"/>
    <col min="8" max="8" width="3.81640625" style="160" customWidth="1"/>
    <col min="9" max="9" width="2.54296875" style="162" customWidth="1"/>
    <col min="10" max="10" width="7.81640625" style="162" customWidth="1"/>
    <col min="11" max="12" width="11.453125" style="162"/>
    <col min="13" max="13" width="51.453125" style="162" customWidth="1"/>
    <col min="14" max="14" width="2.54296875" style="162" customWidth="1"/>
    <col min="15" max="15" width="7.81640625" style="162" customWidth="1"/>
    <col min="16" max="17" width="11.453125" style="162"/>
    <col min="18" max="18" width="51.453125" style="162" customWidth="1"/>
    <col min="19" max="19" width="2.54296875" style="162" customWidth="1"/>
    <col min="20" max="20" width="7.81640625" style="162" customWidth="1"/>
    <col min="21" max="22" width="11.453125" style="162"/>
    <col min="23" max="23" width="51.453125" style="162" customWidth="1"/>
    <col min="24" max="24" width="2.54296875" style="162" customWidth="1"/>
    <col min="25" max="25" width="7.81640625" style="162" customWidth="1"/>
    <col min="26" max="27" width="11.453125" style="162"/>
    <col min="28" max="28" width="51.453125" style="162" customWidth="1"/>
    <col min="29" max="29" width="2.54296875" style="162" customWidth="1"/>
    <col min="30" max="16384" width="11.453125" style="160"/>
  </cols>
  <sheetData>
    <row r="1" spans="1:30" ht="17.5" x14ac:dyDescent="0.25">
      <c r="A1" s="158"/>
      <c r="B1" s="159"/>
      <c r="C1" s="235" t="s">
        <v>1823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1.5" x14ac:dyDescent="0.25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3" customHeight="1" x14ac:dyDescent="0.3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3">
      <c r="C4" s="167" t="s">
        <v>1829</v>
      </c>
      <c r="D4" s="168">
        <f>DatosViolenciaDoméstica!C5</f>
        <v>0</v>
      </c>
      <c r="F4" s="167" t="s">
        <v>1830</v>
      </c>
      <c r="G4" s="169">
        <f>DatosViolenciaDoméstica!E67</f>
        <v>5</v>
      </c>
      <c r="H4" s="170"/>
    </row>
    <row r="5" spans="1:30" x14ac:dyDescent="0.3">
      <c r="C5" s="167" t="s">
        <v>13</v>
      </c>
      <c r="D5" s="168">
        <f>DatosViolenciaDoméstica!C6</f>
        <v>24</v>
      </c>
      <c r="F5" s="167" t="s">
        <v>1831</v>
      </c>
      <c r="G5" s="171">
        <f>DatosViolenciaDoméstica!F67</f>
        <v>7</v>
      </c>
      <c r="H5" s="170"/>
    </row>
    <row r="6" spans="1:30" x14ac:dyDescent="0.3">
      <c r="C6" s="167" t="s">
        <v>1832</v>
      </c>
      <c r="D6" s="168">
        <f>DatosViolenciaDoméstica!C7</f>
        <v>0</v>
      </c>
    </row>
    <row r="7" spans="1:30" x14ac:dyDescent="0.3">
      <c r="C7" s="167" t="s">
        <v>60</v>
      </c>
      <c r="D7" s="168">
        <f>DatosViolenciaDoméstica!C8</f>
        <v>0</v>
      </c>
    </row>
    <row r="8" spans="1:30" x14ac:dyDescent="0.3">
      <c r="C8" s="167" t="s">
        <v>1833</v>
      </c>
      <c r="D8" s="168">
        <f>DatosViolenciaDoméstica!C9</f>
        <v>0</v>
      </c>
    </row>
    <row r="9" spans="1:30" x14ac:dyDescent="0.3">
      <c r="C9" s="167" t="s">
        <v>1834</v>
      </c>
      <c r="D9" s="172">
        <f>SUM(DatosViolenciaDoméstica!C10:C11)</f>
        <v>0</v>
      </c>
    </row>
    <row r="21" spans="6:32" x14ac:dyDescent="0.25">
      <c r="F21" s="173"/>
      <c r="G21" s="173"/>
    </row>
    <row r="22" spans="6:32" s="173" customFormat="1" ht="12.75" customHeight="1" x14ac:dyDescent="0.25">
      <c r="F22" s="174"/>
      <c r="G22" s="174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4" customFormat="1" x14ac:dyDescent="0.25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5">
      <c r="AB24" s="160"/>
    </row>
    <row r="25" spans="6:32" ht="15.5" x14ac:dyDescent="0.3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ebplLa5WUqFEaEXjwW1eeu9UaXxKFGX4J+Fx/7vGhmitNLpDNlhsmaSbZw5cxf2vLJoLim5Ej4c0p4OgNCsvNw==" saltValue="oIWmd5YmYZsKj+qftR0h+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238F7-0615-4786-9373-8A9EB7F870E7}"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60" customWidth="1"/>
    <col min="2" max="2" width="4.453125" style="160" customWidth="1"/>
    <col min="3" max="3" width="26.81640625" style="160" customWidth="1"/>
    <col min="4" max="4" width="17" style="160" customWidth="1"/>
    <col min="5" max="5" width="6.1796875" style="160" customWidth="1"/>
    <col min="6" max="6" width="30.81640625" style="160" customWidth="1"/>
    <col min="7" max="7" width="10" style="160" customWidth="1"/>
    <col min="8" max="8" width="3.81640625" style="160" customWidth="1"/>
    <col min="9" max="9" width="2.54296875" style="162" customWidth="1"/>
    <col min="10" max="10" width="7.81640625" style="162" customWidth="1"/>
    <col min="11" max="12" width="11.453125" style="162"/>
    <col min="13" max="13" width="51.453125" style="162" customWidth="1"/>
    <col min="14" max="14" width="2.54296875" style="162" customWidth="1"/>
    <col min="15" max="15" width="7.81640625" style="162" customWidth="1"/>
    <col min="16" max="17" width="11.453125" style="162"/>
    <col min="18" max="18" width="51.453125" style="162" customWidth="1"/>
    <col min="19" max="19" width="2.54296875" style="162" hidden="1" customWidth="1"/>
    <col min="20" max="20" width="7.81640625" style="162" hidden="1" customWidth="1"/>
    <col min="21" max="22" width="0" style="162" hidden="1" customWidth="1"/>
    <col min="23" max="23" width="51.453125" style="162" hidden="1" customWidth="1"/>
    <col min="24" max="24" width="2.54296875" style="162" customWidth="1"/>
    <col min="25" max="25" width="7.81640625" style="162" customWidth="1"/>
    <col min="26" max="27" width="11.453125" style="162"/>
    <col min="28" max="28" width="51.453125" style="162" customWidth="1"/>
    <col min="29" max="29" width="2.54296875" style="162" customWidth="1"/>
    <col min="30" max="16384" width="11.453125" style="160"/>
  </cols>
  <sheetData>
    <row r="1" spans="1:30" ht="17.5" x14ac:dyDescent="0.25">
      <c r="A1" s="158"/>
      <c r="B1" s="159"/>
      <c r="C1" s="235" t="s">
        <v>1835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1.5" x14ac:dyDescent="0.25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3" customHeight="1" x14ac:dyDescent="0.3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3">
      <c r="C4" s="167" t="s">
        <v>13</v>
      </c>
      <c r="D4" s="168">
        <f>DatosViolenciaGénero!C7</f>
        <v>1004</v>
      </c>
      <c r="F4" s="167" t="s">
        <v>1830</v>
      </c>
      <c r="G4" s="169">
        <f>DatosViolenciaGénero!E82</f>
        <v>41</v>
      </c>
      <c r="H4" s="170"/>
    </row>
    <row r="5" spans="1:30" x14ac:dyDescent="0.3">
      <c r="C5" s="167" t="s">
        <v>40</v>
      </c>
      <c r="D5" s="168">
        <f>DatosViolenciaGénero!C5</f>
        <v>886</v>
      </c>
      <c r="F5" s="167" t="s">
        <v>1831</v>
      </c>
      <c r="G5" s="169">
        <f>DatosViolenciaGénero!F82</f>
        <v>271</v>
      </c>
      <c r="H5" s="170"/>
    </row>
    <row r="6" spans="1:30" x14ac:dyDescent="0.3">
      <c r="C6" s="167" t="s">
        <v>1832</v>
      </c>
      <c r="D6" s="178">
        <f>DatosViolenciaGénero!C8</f>
        <v>21</v>
      </c>
    </row>
    <row r="7" spans="1:30" x14ac:dyDescent="0.3">
      <c r="C7" s="167" t="s">
        <v>60</v>
      </c>
      <c r="D7" s="178">
        <f>DatosViolenciaGénero!C9</f>
        <v>0</v>
      </c>
    </row>
    <row r="8" spans="1:30" x14ac:dyDescent="0.3">
      <c r="C8" s="167" t="s">
        <v>1836</v>
      </c>
      <c r="D8" s="168">
        <f>DatosViolenciaGénero!C11</f>
        <v>0</v>
      </c>
    </row>
    <row r="9" spans="1:30" x14ac:dyDescent="0.3">
      <c r="C9" s="167" t="s">
        <v>1837</v>
      </c>
      <c r="D9" s="168">
        <f>DatosViolenciaGénero!C12</f>
        <v>1</v>
      </c>
    </row>
    <row r="10" spans="1:30" x14ac:dyDescent="0.3">
      <c r="C10" s="167" t="s">
        <v>1829</v>
      </c>
      <c r="D10" s="178">
        <f>DatosViolenciaGénero!C6</f>
        <v>46</v>
      </c>
    </row>
    <row r="11" spans="1:30" x14ac:dyDescent="0.3">
      <c r="C11" s="167" t="s">
        <v>1833</v>
      </c>
      <c r="D11" s="178">
        <f>DatosViolenciaGénero!C10</f>
        <v>2</v>
      </c>
    </row>
    <row r="20" spans="3:32" x14ac:dyDescent="0.25">
      <c r="C20" s="173"/>
      <c r="D20" s="173"/>
    </row>
    <row r="21" spans="3:32" x14ac:dyDescent="0.25">
      <c r="C21" s="174"/>
      <c r="D21" s="174"/>
    </row>
    <row r="22" spans="3:32" s="173" customFormat="1" ht="12.75" customHeight="1" x14ac:dyDescent="0.25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4" customFormat="1" x14ac:dyDescent="0.25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5">
      <c r="AB24" s="160"/>
    </row>
    <row r="25" spans="3:32" ht="15.5" x14ac:dyDescent="0.3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nC0pvUKTnLwjOAEE1+Q5+gj+J6ntLIWynf9vqtrajzMuppuHryw4P7m0S82qbJOnZnsTfFmDaWJZ6i1W2xrQSQ==" saltValue="epdrBBUrvfH4H33N0Tmy6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7"/>
  <sheetViews>
    <sheetView showGridLines="0" workbookViewId="0"/>
  </sheetViews>
  <sheetFormatPr baseColWidth="10" defaultColWidth="8.7265625" defaultRowHeight="14.5" x14ac:dyDescent="0.35"/>
  <cols>
    <col min="1" max="1" width="57.90625" bestFit="1" customWidth="1"/>
    <col min="2" max="2" width="56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5.08984375" customWidth="1"/>
  </cols>
  <sheetData>
    <row r="3" spans="1:5" x14ac:dyDescent="0.35">
      <c r="A3" s="5" t="s">
        <v>12</v>
      </c>
    </row>
    <row r="5" spans="1:5" x14ac:dyDescent="0.35">
      <c r="A5" s="6" t="s">
        <v>13</v>
      </c>
    </row>
    <row r="6" spans="1:5" x14ac:dyDescent="0.3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35">
      <c r="A7" s="192" t="s">
        <v>18</v>
      </c>
      <c r="B7" s="11" t="s">
        <v>19</v>
      </c>
      <c r="C7" s="12">
        <v>22282</v>
      </c>
      <c r="D7" s="12">
        <v>17123</v>
      </c>
      <c r="E7" s="13">
        <v>0.30129066168311602</v>
      </c>
    </row>
    <row r="8" spans="1:5" x14ac:dyDescent="0.35">
      <c r="A8" s="193"/>
      <c r="B8" s="11" t="s">
        <v>20</v>
      </c>
      <c r="C8" s="12">
        <v>23582</v>
      </c>
      <c r="D8" s="12">
        <v>21602</v>
      </c>
      <c r="E8" s="13">
        <v>9.1658179798166803E-2</v>
      </c>
    </row>
    <row r="9" spans="1:5" x14ac:dyDescent="0.35">
      <c r="A9" s="193"/>
      <c r="B9" s="11" t="s">
        <v>21</v>
      </c>
      <c r="C9" s="12">
        <v>17803</v>
      </c>
      <c r="D9" s="12">
        <v>15959</v>
      </c>
      <c r="E9" s="13">
        <v>0.115546086847547</v>
      </c>
    </row>
    <row r="10" spans="1:5" x14ac:dyDescent="0.35">
      <c r="A10" s="193"/>
      <c r="B10" s="11" t="s">
        <v>22</v>
      </c>
      <c r="C10" s="12">
        <v>221</v>
      </c>
      <c r="D10" s="12">
        <v>171</v>
      </c>
      <c r="E10" s="13">
        <v>0.29239766081871299</v>
      </c>
    </row>
    <row r="11" spans="1:5" x14ac:dyDescent="0.35">
      <c r="A11" s="194"/>
      <c r="B11" s="11" t="s">
        <v>23</v>
      </c>
      <c r="C11" s="12">
        <v>27869</v>
      </c>
      <c r="D11" s="12">
        <v>22282</v>
      </c>
      <c r="E11" s="13">
        <v>0.25074050803338999</v>
      </c>
    </row>
    <row r="12" spans="1:5" x14ac:dyDescent="0.35">
      <c r="A12" s="192" t="s">
        <v>24</v>
      </c>
      <c r="B12" s="11" t="s">
        <v>25</v>
      </c>
      <c r="C12" s="12">
        <v>5282</v>
      </c>
      <c r="D12" s="12">
        <v>4823</v>
      </c>
      <c r="E12" s="13">
        <v>9.5168981961434806E-2</v>
      </c>
    </row>
    <row r="13" spans="1:5" x14ac:dyDescent="0.35">
      <c r="A13" s="193"/>
      <c r="B13" s="11" t="s">
        <v>26</v>
      </c>
      <c r="C13" s="12">
        <v>1234</v>
      </c>
      <c r="D13" s="12">
        <v>894</v>
      </c>
      <c r="E13" s="13">
        <v>0.38031319910514499</v>
      </c>
    </row>
    <row r="14" spans="1:5" x14ac:dyDescent="0.35">
      <c r="A14" s="194"/>
      <c r="B14" s="11" t="s">
        <v>27</v>
      </c>
      <c r="C14" s="12">
        <v>10731</v>
      </c>
      <c r="D14" s="12">
        <v>10028</v>
      </c>
      <c r="E14" s="13">
        <v>7.0103709613083404E-2</v>
      </c>
    </row>
    <row r="15" spans="1:5" x14ac:dyDescent="0.35">
      <c r="A15" s="192" t="s">
        <v>28</v>
      </c>
      <c r="B15" s="11" t="s">
        <v>29</v>
      </c>
      <c r="C15" s="12">
        <v>609</v>
      </c>
      <c r="D15" s="12">
        <v>594</v>
      </c>
      <c r="E15" s="13">
        <v>2.5252525252525301E-2</v>
      </c>
    </row>
    <row r="16" spans="1:5" x14ac:dyDescent="0.35">
      <c r="A16" s="193"/>
      <c r="B16" s="11" t="s">
        <v>30</v>
      </c>
      <c r="C16" s="12">
        <v>3019</v>
      </c>
      <c r="D16" s="12">
        <v>2224</v>
      </c>
      <c r="E16" s="13">
        <v>0.35746402877697803</v>
      </c>
    </row>
    <row r="17" spans="1:5" x14ac:dyDescent="0.35">
      <c r="A17" s="193"/>
      <c r="B17" s="11" t="s">
        <v>31</v>
      </c>
      <c r="C17" s="12">
        <v>34</v>
      </c>
      <c r="D17" s="12">
        <v>22</v>
      </c>
      <c r="E17" s="13">
        <v>0.54545454545454497</v>
      </c>
    </row>
    <row r="18" spans="1:5" x14ac:dyDescent="0.35">
      <c r="A18" s="193"/>
      <c r="B18" s="11" t="s">
        <v>32</v>
      </c>
      <c r="C18" s="12">
        <v>1</v>
      </c>
      <c r="D18" s="12">
        <v>4</v>
      </c>
      <c r="E18" s="13">
        <v>-0.75</v>
      </c>
    </row>
    <row r="19" spans="1:5" x14ac:dyDescent="0.35">
      <c r="A19" s="194"/>
      <c r="B19" s="11" t="s">
        <v>33</v>
      </c>
      <c r="C19" s="12">
        <v>325</v>
      </c>
      <c r="D19" s="12">
        <v>249</v>
      </c>
      <c r="E19" s="13">
        <v>0.30522088353413701</v>
      </c>
    </row>
    <row r="20" spans="1:5" x14ac:dyDescent="0.35">
      <c r="A20" s="14"/>
    </row>
    <row r="21" spans="1:5" x14ac:dyDescent="0.35">
      <c r="A21" s="6" t="s">
        <v>34</v>
      </c>
    </row>
    <row r="22" spans="1:5" x14ac:dyDescent="0.3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35">
      <c r="A23" s="10" t="s">
        <v>35</v>
      </c>
      <c r="B23" s="15"/>
      <c r="C23" s="16"/>
      <c r="D23" s="16"/>
      <c r="E23" s="13">
        <v>0</v>
      </c>
    </row>
    <row r="24" spans="1:5" x14ac:dyDescent="0.35">
      <c r="A24" s="10" t="s">
        <v>36</v>
      </c>
      <c r="B24" s="15"/>
      <c r="C24" s="16"/>
      <c r="D24" s="16"/>
      <c r="E24" s="13">
        <v>0</v>
      </c>
    </row>
    <row r="25" spans="1:5" x14ac:dyDescent="0.35">
      <c r="A25" s="10" t="s">
        <v>37</v>
      </c>
      <c r="B25" s="15"/>
      <c r="C25" s="12">
        <v>850</v>
      </c>
      <c r="D25" s="12">
        <v>774</v>
      </c>
      <c r="E25" s="13">
        <v>9.8191214470284199E-2</v>
      </c>
    </row>
    <row r="26" spans="1:5" x14ac:dyDescent="0.35">
      <c r="A26" s="10" t="s">
        <v>38</v>
      </c>
      <c r="B26" s="15"/>
      <c r="C26" s="12">
        <v>980</v>
      </c>
      <c r="D26" s="12">
        <v>865</v>
      </c>
      <c r="E26" s="13">
        <v>0.13294797687861301</v>
      </c>
    </row>
    <row r="27" spans="1:5" x14ac:dyDescent="0.35">
      <c r="A27" s="10" t="s">
        <v>39</v>
      </c>
      <c r="B27" s="15"/>
      <c r="C27" s="12">
        <v>73</v>
      </c>
      <c r="D27" s="12">
        <v>45</v>
      </c>
      <c r="E27" s="13">
        <v>0.62222222222222201</v>
      </c>
    </row>
    <row r="28" spans="1:5" x14ac:dyDescent="0.35">
      <c r="A28" s="14"/>
    </row>
    <row r="29" spans="1:5" x14ac:dyDescent="0.35">
      <c r="A29" s="6" t="s">
        <v>40</v>
      </c>
    </row>
    <row r="30" spans="1:5" x14ac:dyDescent="0.3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35">
      <c r="A31" s="10" t="s">
        <v>18</v>
      </c>
      <c r="B31" s="11" t="s">
        <v>41</v>
      </c>
      <c r="C31" s="12">
        <v>3275</v>
      </c>
      <c r="D31" s="12">
        <v>3144</v>
      </c>
      <c r="E31" s="13">
        <v>4.1666666666666699E-2</v>
      </c>
    </row>
    <row r="32" spans="1:5" x14ac:dyDescent="0.35">
      <c r="A32" s="192" t="s">
        <v>42</v>
      </c>
      <c r="B32" s="11" t="s">
        <v>43</v>
      </c>
      <c r="C32" s="12">
        <v>546</v>
      </c>
      <c r="D32" s="12">
        <v>513</v>
      </c>
      <c r="E32" s="13">
        <v>6.4327485380116997E-2</v>
      </c>
    </row>
    <row r="33" spans="1:5" x14ac:dyDescent="0.35">
      <c r="A33" s="193"/>
      <c r="B33" s="11" t="s">
        <v>44</v>
      </c>
      <c r="C33" s="12">
        <v>137</v>
      </c>
      <c r="D33" s="12">
        <v>133</v>
      </c>
      <c r="E33" s="13">
        <v>3.00751879699248E-2</v>
      </c>
    </row>
    <row r="34" spans="1:5" x14ac:dyDescent="0.35">
      <c r="A34" s="193"/>
      <c r="B34" s="11" t="s">
        <v>45</v>
      </c>
      <c r="C34" s="12">
        <v>13</v>
      </c>
      <c r="D34" s="12">
        <v>22</v>
      </c>
      <c r="E34" s="13">
        <v>-0.40909090909090901</v>
      </c>
    </row>
    <row r="35" spans="1:5" x14ac:dyDescent="0.35">
      <c r="A35" s="193"/>
      <c r="B35" s="11" t="s">
        <v>46</v>
      </c>
      <c r="C35" s="12">
        <v>179</v>
      </c>
      <c r="D35" s="12">
        <v>160</v>
      </c>
      <c r="E35" s="13">
        <v>0.11874999999999999</v>
      </c>
    </row>
    <row r="36" spans="1:5" x14ac:dyDescent="0.35">
      <c r="A36" s="194"/>
      <c r="B36" s="11" t="s">
        <v>47</v>
      </c>
      <c r="C36" s="12">
        <v>2400</v>
      </c>
      <c r="D36" s="12">
        <v>2316</v>
      </c>
      <c r="E36" s="13">
        <v>3.6269430051813503E-2</v>
      </c>
    </row>
    <row r="37" spans="1:5" x14ac:dyDescent="0.35">
      <c r="A37" s="14"/>
    </row>
    <row r="38" spans="1:5" x14ac:dyDescent="0.35">
      <c r="A38" s="6" t="s">
        <v>48</v>
      </c>
    </row>
    <row r="39" spans="1:5" x14ac:dyDescent="0.3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35">
      <c r="A40" s="10" t="s">
        <v>49</v>
      </c>
      <c r="B40" s="15"/>
      <c r="C40" s="12">
        <v>5863</v>
      </c>
      <c r="D40" s="12">
        <v>5165</v>
      </c>
      <c r="E40" s="13">
        <v>0.13514036786059999</v>
      </c>
    </row>
    <row r="41" spans="1:5" x14ac:dyDescent="0.35">
      <c r="A41" s="10" t="s">
        <v>50</v>
      </c>
      <c r="B41" s="15"/>
      <c r="C41" s="12">
        <v>1890</v>
      </c>
      <c r="D41" s="12">
        <v>1499</v>
      </c>
      <c r="E41" s="13">
        <v>0.260840560373582</v>
      </c>
    </row>
    <row r="42" spans="1:5" x14ac:dyDescent="0.35">
      <c r="A42" s="14"/>
    </row>
    <row r="43" spans="1:5" x14ac:dyDescent="0.35">
      <c r="A43" s="6" t="s">
        <v>51</v>
      </c>
    </row>
    <row r="44" spans="1:5" x14ac:dyDescent="0.3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35">
      <c r="A45" s="192" t="s">
        <v>52</v>
      </c>
      <c r="B45" s="11" t="s">
        <v>19</v>
      </c>
      <c r="C45" s="12">
        <v>1529</v>
      </c>
      <c r="D45" s="12">
        <v>1196</v>
      </c>
      <c r="E45" s="13">
        <v>0.27842809364548499</v>
      </c>
    </row>
    <row r="46" spans="1:5" x14ac:dyDescent="0.35">
      <c r="A46" s="193"/>
      <c r="B46" s="11" t="s">
        <v>53</v>
      </c>
      <c r="C46" s="12">
        <v>76</v>
      </c>
      <c r="D46" s="12">
        <v>46</v>
      </c>
      <c r="E46" s="13">
        <v>0.65217391304347805</v>
      </c>
    </row>
    <row r="47" spans="1:5" x14ac:dyDescent="0.35">
      <c r="A47" s="193"/>
      <c r="B47" s="11" t="s">
        <v>54</v>
      </c>
      <c r="C47" s="12">
        <v>2720</v>
      </c>
      <c r="D47" s="12">
        <v>2016</v>
      </c>
      <c r="E47" s="13">
        <v>0.34920634920634902</v>
      </c>
    </row>
    <row r="48" spans="1:5" x14ac:dyDescent="0.35">
      <c r="A48" s="194"/>
      <c r="B48" s="11" t="s">
        <v>23</v>
      </c>
      <c r="C48" s="12">
        <v>1822</v>
      </c>
      <c r="D48" s="12">
        <v>1529</v>
      </c>
      <c r="E48" s="13">
        <v>0.191628515369522</v>
      </c>
    </row>
    <row r="49" spans="1:5" x14ac:dyDescent="0.35">
      <c r="A49" s="192" t="s">
        <v>55</v>
      </c>
      <c r="B49" s="11" t="s">
        <v>56</v>
      </c>
      <c r="C49" s="12">
        <v>2021</v>
      </c>
      <c r="D49" s="12">
        <v>1405</v>
      </c>
      <c r="E49" s="13">
        <v>0.43843416370106802</v>
      </c>
    </row>
    <row r="50" spans="1:5" x14ac:dyDescent="0.35">
      <c r="A50" s="193"/>
      <c r="B50" s="11" t="s">
        <v>57</v>
      </c>
      <c r="C50" s="12">
        <v>88</v>
      </c>
      <c r="D50" s="12">
        <v>62</v>
      </c>
      <c r="E50" s="13">
        <v>0.41935483870967699</v>
      </c>
    </row>
    <row r="51" spans="1:5" x14ac:dyDescent="0.35">
      <c r="A51" s="193"/>
      <c r="B51" s="11" t="s">
        <v>58</v>
      </c>
      <c r="C51" s="12">
        <v>341</v>
      </c>
      <c r="D51" s="12">
        <v>271</v>
      </c>
      <c r="E51" s="13">
        <v>0.25830258302582998</v>
      </c>
    </row>
    <row r="52" spans="1:5" x14ac:dyDescent="0.35">
      <c r="A52" s="194"/>
      <c r="B52" s="11" t="s">
        <v>59</v>
      </c>
      <c r="C52" s="12">
        <v>53</v>
      </c>
      <c r="D52" s="12">
        <v>45</v>
      </c>
      <c r="E52" s="13">
        <v>0.17777777777777801</v>
      </c>
    </row>
    <row r="53" spans="1:5" x14ac:dyDescent="0.35">
      <c r="A53" s="14"/>
    </row>
    <row r="54" spans="1:5" x14ac:dyDescent="0.35">
      <c r="A54" s="6" t="s">
        <v>60</v>
      </c>
    </row>
    <row r="55" spans="1:5" x14ac:dyDescent="0.3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35">
      <c r="A56" s="192" t="s">
        <v>61</v>
      </c>
      <c r="B56" s="11" t="s">
        <v>54</v>
      </c>
      <c r="C56" s="12">
        <v>36</v>
      </c>
      <c r="D56" s="12">
        <v>26</v>
      </c>
      <c r="E56" s="13">
        <v>0.38461538461538503</v>
      </c>
    </row>
    <row r="57" spans="1:5" x14ac:dyDescent="0.35">
      <c r="A57" s="193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35">
      <c r="A58" s="193"/>
      <c r="B58" s="11" t="s">
        <v>19</v>
      </c>
      <c r="C58" s="12">
        <v>52</v>
      </c>
      <c r="D58" s="12">
        <v>16</v>
      </c>
      <c r="E58" s="13">
        <v>2.25</v>
      </c>
    </row>
    <row r="59" spans="1:5" x14ac:dyDescent="0.35">
      <c r="A59" s="193"/>
      <c r="B59" s="11" t="s">
        <v>23</v>
      </c>
      <c r="C59" s="12">
        <v>65</v>
      </c>
      <c r="D59" s="12">
        <v>24</v>
      </c>
      <c r="E59" s="13">
        <v>1.7083333333333299</v>
      </c>
    </row>
    <row r="60" spans="1:5" x14ac:dyDescent="0.35">
      <c r="A60" s="193"/>
      <c r="B60" s="11" t="s">
        <v>62</v>
      </c>
      <c r="C60" s="12">
        <v>23</v>
      </c>
      <c r="D60" s="12">
        <v>18</v>
      </c>
      <c r="E60" s="13">
        <v>0.27777777777777801</v>
      </c>
    </row>
    <row r="61" spans="1:5" x14ac:dyDescent="0.35">
      <c r="A61" s="194"/>
      <c r="B61" s="11" t="s">
        <v>63</v>
      </c>
      <c r="C61" s="12">
        <v>0</v>
      </c>
      <c r="D61" s="16"/>
      <c r="E61" s="13">
        <v>0</v>
      </c>
    </row>
    <row r="62" spans="1:5" x14ac:dyDescent="0.35">
      <c r="A62" s="192" t="s">
        <v>64</v>
      </c>
      <c r="B62" s="11" t="s">
        <v>65</v>
      </c>
      <c r="C62" s="12">
        <v>23</v>
      </c>
      <c r="D62" s="12">
        <v>25</v>
      </c>
      <c r="E62" s="13">
        <v>-0.08</v>
      </c>
    </row>
    <row r="63" spans="1:5" x14ac:dyDescent="0.35">
      <c r="A63" s="193"/>
      <c r="B63" s="11" t="s">
        <v>58</v>
      </c>
      <c r="C63" s="12">
        <v>1</v>
      </c>
      <c r="D63" s="12">
        <v>1</v>
      </c>
      <c r="E63" s="13">
        <v>0</v>
      </c>
    </row>
    <row r="64" spans="1:5" x14ac:dyDescent="0.35">
      <c r="A64" s="194"/>
      <c r="B64" s="11" t="s">
        <v>66</v>
      </c>
      <c r="C64" s="12">
        <v>0</v>
      </c>
      <c r="D64" s="12">
        <v>2</v>
      </c>
      <c r="E64" s="13">
        <v>-1</v>
      </c>
    </row>
    <row r="65" spans="1:5" x14ac:dyDescent="0.35">
      <c r="A65" s="14"/>
    </row>
    <row r="66" spans="1:5" x14ac:dyDescent="0.35">
      <c r="A66" s="6" t="s">
        <v>67</v>
      </c>
    </row>
    <row r="67" spans="1:5" x14ac:dyDescent="0.3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35">
      <c r="A68" s="10" t="s">
        <v>35</v>
      </c>
      <c r="B68" s="15"/>
      <c r="C68" s="16"/>
      <c r="D68" s="16"/>
      <c r="E68" s="13">
        <v>0</v>
      </c>
    </row>
    <row r="69" spans="1:5" x14ac:dyDescent="0.35">
      <c r="A69" s="10" t="s">
        <v>36</v>
      </c>
      <c r="B69" s="15"/>
      <c r="C69" s="16"/>
      <c r="D69" s="16"/>
      <c r="E69" s="13">
        <v>0</v>
      </c>
    </row>
    <row r="70" spans="1:5" x14ac:dyDescent="0.35">
      <c r="A70" s="10" t="s">
        <v>37</v>
      </c>
      <c r="B70" s="15"/>
      <c r="C70" s="12">
        <v>1</v>
      </c>
      <c r="D70" s="16"/>
      <c r="E70" s="13">
        <v>0</v>
      </c>
    </row>
    <row r="71" spans="1:5" x14ac:dyDescent="0.35">
      <c r="A71" s="10" t="s">
        <v>38</v>
      </c>
      <c r="B71" s="15"/>
      <c r="C71" s="16"/>
      <c r="D71" s="16"/>
      <c r="E71" s="13">
        <v>0</v>
      </c>
    </row>
    <row r="72" spans="1:5" x14ac:dyDescent="0.35">
      <c r="A72" s="10" t="s">
        <v>39</v>
      </c>
      <c r="B72" s="15"/>
      <c r="C72" s="12">
        <v>1</v>
      </c>
      <c r="D72" s="16"/>
      <c r="E72" s="13">
        <v>0</v>
      </c>
    </row>
    <row r="73" spans="1:5" x14ac:dyDescent="0.35">
      <c r="A73" s="14"/>
    </row>
    <row r="74" spans="1:5" x14ac:dyDescent="0.35">
      <c r="A74" s="6" t="s">
        <v>68</v>
      </c>
    </row>
    <row r="75" spans="1:5" x14ac:dyDescent="0.3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35">
      <c r="A76" s="195"/>
      <c r="B76" s="11" t="s">
        <v>49</v>
      </c>
      <c r="C76" s="12">
        <v>2</v>
      </c>
      <c r="D76" s="12">
        <v>5</v>
      </c>
      <c r="E76" s="13">
        <v>-0.6</v>
      </c>
    </row>
    <row r="77" spans="1:5" x14ac:dyDescent="0.35">
      <c r="A77" s="196"/>
      <c r="B77" s="11" t="s">
        <v>58</v>
      </c>
      <c r="C77" s="12">
        <v>1</v>
      </c>
      <c r="D77" s="16"/>
      <c r="E77" s="13">
        <v>0</v>
      </c>
    </row>
    <row r="78" spans="1:5" x14ac:dyDescent="0.35">
      <c r="A78" s="196"/>
      <c r="B78" s="11" t="s">
        <v>65</v>
      </c>
      <c r="C78" s="12">
        <v>5</v>
      </c>
      <c r="D78" s="12">
        <v>4</v>
      </c>
      <c r="E78" s="13">
        <v>0.25</v>
      </c>
    </row>
    <row r="79" spans="1:5" x14ac:dyDescent="0.35">
      <c r="A79" s="196"/>
      <c r="B79" s="11" t="s">
        <v>69</v>
      </c>
      <c r="C79" s="12">
        <v>6</v>
      </c>
      <c r="D79" s="12">
        <v>6</v>
      </c>
      <c r="E79" s="13">
        <v>0</v>
      </c>
    </row>
    <row r="80" spans="1:5" x14ac:dyDescent="0.35">
      <c r="A80" s="197"/>
      <c r="B80" s="11" t="s">
        <v>70</v>
      </c>
      <c r="C80" s="12">
        <v>0</v>
      </c>
      <c r="D80" s="16"/>
      <c r="E80" s="13">
        <v>0</v>
      </c>
    </row>
    <row r="81" spans="1:5" x14ac:dyDescent="0.35">
      <c r="A81" s="14"/>
    </row>
    <row r="82" spans="1:5" x14ac:dyDescent="0.35">
      <c r="A82" s="6" t="s">
        <v>71</v>
      </c>
    </row>
    <row r="83" spans="1:5" x14ac:dyDescent="0.3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35">
      <c r="A84" s="192" t="s">
        <v>72</v>
      </c>
      <c r="B84" s="11" t="s">
        <v>73</v>
      </c>
      <c r="C84" s="12">
        <v>1890</v>
      </c>
      <c r="D84" s="12">
        <v>1499</v>
      </c>
      <c r="E84" s="13">
        <v>0.260840560373582</v>
      </c>
    </row>
    <row r="85" spans="1:5" x14ac:dyDescent="0.35">
      <c r="A85" s="194"/>
      <c r="B85" s="11" t="s">
        <v>74</v>
      </c>
      <c r="C85" s="12">
        <v>667</v>
      </c>
      <c r="D85" s="12">
        <v>725</v>
      </c>
      <c r="E85" s="13">
        <v>-0.08</v>
      </c>
    </row>
    <row r="86" spans="1:5" x14ac:dyDescent="0.35">
      <c r="A86" s="192" t="s">
        <v>75</v>
      </c>
      <c r="B86" s="11" t="s">
        <v>73</v>
      </c>
      <c r="C86" s="12">
        <v>2260</v>
      </c>
      <c r="D86" s="12">
        <v>1236</v>
      </c>
      <c r="E86" s="13">
        <v>0.82847896440129398</v>
      </c>
    </row>
    <row r="87" spans="1:5" x14ac:dyDescent="0.35">
      <c r="A87" s="194"/>
      <c r="B87" s="11" t="s">
        <v>74</v>
      </c>
      <c r="C87" s="12">
        <v>1723</v>
      </c>
      <c r="D87" s="12">
        <v>1622</v>
      </c>
      <c r="E87" s="13">
        <v>6.2268803945746E-2</v>
      </c>
    </row>
    <row r="88" spans="1:5" x14ac:dyDescent="0.35">
      <c r="A88" s="192" t="s">
        <v>76</v>
      </c>
      <c r="B88" s="11" t="s">
        <v>73</v>
      </c>
      <c r="C88" s="12">
        <v>108</v>
      </c>
      <c r="D88" s="12">
        <v>64</v>
      </c>
      <c r="E88" s="13">
        <v>0.6875</v>
      </c>
    </row>
    <row r="89" spans="1:5" x14ac:dyDescent="0.35">
      <c r="A89" s="194"/>
      <c r="B89" s="11" t="s">
        <v>74</v>
      </c>
      <c r="C89" s="12">
        <v>34</v>
      </c>
      <c r="D89" s="12">
        <v>47</v>
      </c>
      <c r="E89" s="13">
        <v>-0.27659574468085102</v>
      </c>
    </row>
    <row r="90" spans="1:5" x14ac:dyDescent="0.35">
      <c r="A90" s="192" t="s">
        <v>77</v>
      </c>
      <c r="B90" s="11" t="s">
        <v>73</v>
      </c>
      <c r="C90" s="16"/>
      <c r="D90" s="16"/>
      <c r="E90" s="13">
        <v>0</v>
      </c>
    </row>
    <row r="91" spans="1:5" x14ac:dyDescent="0.35">
      <c r="A91" s="194"/>
      <c r="B91" s="11" t="s">
        <v>74</v>
      </c>
      <c r="C91" s="16"/>
      <c r="D91" s="16"/>
      <c r="E91" s="13">
        <v>0</v>
      </c>
    </row>
    <row r="92" spans="1:5" x14ac:dyDescent="0.35">
      <c r="A92" s="14"/>
    </row>
    <row r="93" spans="1:5" x14ac:dyDescent="0.35">
      <c r="A93" s="198" t="s">
        <v>78</v>
      </c>
      <c r="B93" s="198"/>
    </row>
    <row r="94" spans="1:5" x14ac:dyDescent="0.3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35">
      <c r="A95" s="10" t="s">
        <v>79</v>
      </c>
      <c r="B95" s="15"/>
      <c r="C95" s="12">
        <v>1545</v>
      </c>
      <c r="D95" s="12">
        <v>1465</v>
      </c>
      <c r="E95" s="13">
        <v>5.4607508532423202E-2</v>
      </c>
    </row>
    <row r="96" spans="1:5" x14ac:dyDescent="0.35">
      <c r="A96" s="10" t="s">
        <v>80</v>
      </c>
      <c r="B96" s="15"/>
      <c r="C96" s="16"/>
      <c r="D96" s="16"/>
      <c r="E96" s="13">
        <v>0</v>
      </c>
    </row>
    <row r="97" spans="1:5" x14ac:dyDescent="0.35">
      <c r="A97" s="14"/>
    </row>
    <row r="98" spans="1:5" x14ac:dyDescent="0.35">
      <c r="A98" s="6" t="s">
        <v>81</v>
      </c>
    </row>
    <row r="99" spans="1:5" x14ac:dyDescent="0.3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35">
      <c r="A100" s="10" t="s">
        <v>79</v>
      </c>
      <c r="B100" s="15"/>
      <c r="C100" s="12">
        <v>948</v>
      </c>
      <c r="D100" s="12">
        <v>782</v>
      </c>
      <c r="E100" s="13">
        <v>0.212276214833759</v>
      </c>
    </row>
    <row r="101" spans="1:5" x14ac:dyDescent="0.35">
      <c r="A101" s="10" t="s">
        <v>82</v>
      </c>
      <c r="B101" s="15"/>
      <c r="C101" s="12">
        <v>903</v>
      </c>
      <c r="D101" s="12">
        <v>717</v>
      </c>
      <c r="E101" s="13">
        <v>0.25941422594142199</v>
      </c>
    </row>
    <row r="102" spans="1:5" x14ac:dyDescent="0.35">
      <c r="A102" s="10" t="s">
        <v>80</v>
      </c>
      <c r="B102" s="15"/>
      <c r="C102" s="12">
        <v>14</v>
      </c>
      <c r="D102" s="12">
        <v>4</v>
      </c>
      <c r="E102" s="13">
        <v>2.5</v>
      </c>
    </row>
    <row r="103" spans="1:5" x14ac:dyDescent="0.35">
      <c r="A103" s="14"/>
    </row>
    <row r="104" spans="1:5" x14ac:dyDescent="0.35">
      <c r="A104" s="198" t="s">
        <v>83</v>
      </c>
      <c r="B104" s="198"/>
    </row>
    <row r="105" spans="1:5" x14ac:dyDescent="0.3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35">
      <c r="A106" s="192" t="s">
        <v>79</v>
      </c>
      <c r="B106" s="11" t="s">
        <v>84</v>
      </c>
      <c r="C106" s="12">
        <v>1082</v>
      </c>
      <c r="D106" s="12">
        <v>598</v>
      </c>
      <c r="E106" s="13">
        <v>0.80936454849498296</v>
      </c>
    </row>
    <row r="107" spans="1:5" x14ac:dyDescent="0.35">
      <c r="A107" s="193"/>
      <c r="B107" s="11" t="s">
        <v>85</v>
      </c>
      <c r="C107" s="12">
        <v>201</v>
      </c>
      <c r="D107" s="12">
        <v>112</v>
      </c>
      <c r="E107" s="13">
        <v>0.79464285714285698</v>
      </c>
    </row>
    <row r="108" spans="1:5" x14ac:dyDescent="0.35">
      <c r="A108" s="194"/>
      <c r="B108" s="11" t="s">
        <v>86</v>
      </c>
      <c r="C108" s="12">
        <v>295</v>
      </c>
      <c r="D108" s="12">
        <v>175</v>
      </c>
      <c r="E108" s="13">
        <v>0.68571428571428605</v>
      </c>
    </row>
    <row r="109" spans="1:5" x14ac:dyDescent="0.35">
      <c r="A109" s="192" t="s">
        <v>82</v>
      </c>
      <c r="B109" s="11" t="s">
        <v>87</v>
      </c>
      <c r="C109" s="12">
        <v>224</v>
      </c>
      <c r="D109" s="12">
        <v>146</v>
      </c>
      <c r="E109" s="13">
        <v>0.534246575342466</v>
      </c>
    </row>
    <row r="110" spans="1:5" x14ac:dyDescent="0.35">
      <c r="A110" s="194"/>
      <c r="B110" s="11" t="s">
        <v>86</v>
      </c>
      <c r="C110" s="12">
        <v>397</v>
      </c>
      <c r="D110" s="12">
        <v>209</v>
      </c>
      <c r="E110" s="13">
        <v>0.89952153110047794</v>
      </c>
    </row>
    <row r="111" spans="1:5" x14ac:dyDescent="0.35">
      <c r="A111" s="10" t="s">
        <v>80</v>
      </c>
      <c r="B111" s="15"/>
      <c r="C111" s="12">
        <v>28</v>
      </c>
      <c r="D111" s="12">
        <v>14</v>
      </c>
      <c r="E111" s="13">
        <v>1</v>
      </c>
    </row>
    <row r="112" spans="1:5" x14ac:dyDescent="0.35">
      <c r="A112" s="14"/>
    </row>
    <row r="113" spans="1:5" x14ac:dyDescent="0.35">
      <c r="A113" s="6" t="s">
        <v>88</v>
      </c>
    </row>
    <row r="114" spans="1:5" x14ac:dyDescent="0.3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35">
      <c r="A115" s="192" t="s">
        <v>79</v>
      </c>
      <c r="B115" s="11" t="s">
        <v>84</v>
      </c>
      <c r="C115" s="12">
        <v>47</v>
      </c>
      <c r="D115" s="12">
        <v>22</v>
      </c>
      <c r="E115" s="13">
        <v>1.13636363636364</v>
      </c>
    </row>
    <row r="116" spans="1:5" x14ac:dyDescent="0.35">
      <c r="A116" s="193"/>
      <c r="B116" s="11" t="s">
        <v>85</v>
      </c>
      <c r="C116" s="12">
        <v>23</v>
      </c>
      <c r="D116" s="12">
        <v>25</v>
      </c>
      <c r="E116" s="13">
        <v>-0.08</v>
      </c>
    </row>
    <row r="117" spans="1:5" x14ac:dyDescent="0.35">
      <c r="A117" s="194"/>
      <c r="B117" s="11" t="s">
        <v>86</v>
      </c>
      <c r="C117" s="12">
        <v>6</v>
      </c>
      <c r="D117" s="12">
        <v>1</v>
      </c>
      <c r="E117" s="13">
        <v>5</v>
      </c>
    </row>
    <row r="118" spans="1:5" x14ac:dyDescent="0.35">
      <c r="A118" s="192" t="s">
        <v>82</v>
      </c>
      <c r="B118" s="11" t="s">
        <v>87</v>
      </c>
      <c r="C118" s="12">
        <v>6</v>
      </c>
      <c r="D118" s="12">
        <v>3</v>
      </c>
      <c r="E118" s="13">
        <v>1</v>
      </c>
    </row>
    <row r="119" spans="1:5" x14ac:dyDescent="0.35">
      <c r="A119" s="194"/>
      <c r="B119" s="11" t="s">
        <v>86</v>
      </c>
      <c r="C119" s="12">
        <v>21</v>
      </c>
      <c r="D119" s="12">
        <v>10</v>
      </c>
      <c r="E119" s="13">
        <v>1.1000000000000001</v>
      </c>
    </row>
    <row r="120" spans="1:5" x14ac:dyDescent="0.35">
      <c r="A120" s="10" t="s">
        <v>80</v>
      </c>
      <c r="B120" s="15"/>
      <c r="C120" s="12">
        <v>4</v>
      </c>
      <c r="D120" s="12">
        <v>4</v>
      </c>
      <c r="E120" s="13">
        <v>0</v>
      </c>
    </row>
    <row r="121" spans="1:5" x14ac:dyDescent="0.35">
      <c r="A121" s="14"/>
    </row>
    <row r="122" spans="1:5" x14ac:dyDescent="0.35">
      <c r="A122" s="6" t="s">
        <v>89</v>
      </c>
    </row>
    <row r="123" spans="1:5" x14ac:dyDescent="0.3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35">
      <c r="A124" s="192" t="s">
        <v>90</v>
      </c>
      <c r="B124" s="11" t="s">
        <v>91</v>
      </c>
      <c r="C124" s="16"/>
      <c r="D124" s="16"/>
      <c r="E124" s="13">
        <v>0</v>
      </c>
    </row>
    <row r="125" spans="1:5" x14ac:dyDescent="0.35">
      <c r="A125" s="194"/>
      <c r="B125" s="11" t="s">
        <v>92</v>
      </c>
      <c r="C125" s="16"/>
      <c r="D125" s="16"/>
      <c r="E125" s="13">
        <v>0</v>
      </c>
    </row>
    <row r="126" spans="1:5" x14ac:dyDescent="0.35">
      <c r="A126" s="192" t="s">
        <v>93</v>
      </c>
      <c r="B126" s="11" t="s">
        <v>91</v>
      </c>
      <c r="C126" s="12">
        <v>1073</v>
      </c>
      <c r="D126" s="12">
        <v>1005</v>
      </c>
      <c r="E126" s="13">
        <v>6.7661691542288599E-2</v>
      </c>
    </row>
    <row r="127" spans="1:5" x14ac:dyDescent="0.35">
      <c r="A127" s="194"/>
      <c r="B127" s="11" t="s">
        <v>92</v>
      </c>
      <c r="C127" s="12">
        <v>1516</v>
      </c>
      <c r="D127" s="12">
        <v>1385</v>
      </c>
      <c r="E127" s="13">
        <v>9.4584837545126393E-2</v>
      </c>
    </row>
    <row r="128" spans="1:5" x14ac:dyDescent="0.35">
      <c r="A128" s="192" t="s">
        <v>94</v>
      </c>
      <c r="B128" s="11" t="s">
        <v>91</v>
      </c>
      <c r="C128" s="12">
        <v>5695</v>
      </c>
      <c r="D128" s="12">
        <v>5319</v>
      </c>
      <c r="E128" s="13">
        <v>7.0689979319420906E-2</v>
      </c>
    </row>
    <row r="129" spans="1:5" x14ac:dyDescent="0.35">
      <c r="A129" s="194"/>
      <c r="B129" s="11" t="s">
        <v>92</v>
      </c>
      <c r="C129" s="12">
        <v>12241</v>
      </c>
      <c r="D129" s="12">
        <v>12219</v>
      </c>
      <c r="E129" s="13">
        <v>1.80047467059497E-3</v>
      </c>
    </row>
    <row r="130" spans="1:5" x14ac:dyDescent="0.35">
      <c r="A130" s="192" t="s">
        <v>95</v>
      </c>
      <c r="B130" s="11" t="s">
        <v>91</v>
      </c>
      <c r="C130" s="12">
        <v>0</v>
      </c>
      <c r="D130" s="16"/>
      <c r="E130" s="13">
        <v>0</v>
      </c>
    </row>
    <row r="131" spans="1:5" x14ac:dyDescent="0.35">
      <c r="A131" s="194"/>
      <c r="B131" s="11" t="s">
        <v>92</v>
      </c>
      <c r="C131" s="12">
        <v>0</v>
      </c>
      <c r="D131" s="16"/>
      <c r="E131" s="13">
        <v>0</v>
      </c>
    </row>
    <row r="132" spans="1:5" x14ac:dyDescent="0.35">
      <c r="A132" s="14"/>
    </row>
    <row r="133" spans="1:5" x14ac:dyDescent="0.35">
      <c r="A133" s="6" t="s">
        <v>96</v>
      </c>
    </row>
    <row r="134" spans="1:5" x14ac:dyDescent="0.3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35">
      <c r="A135" s="192" t="s">
        <v>97</v>
      </c>
      <c r="B135" s="11" t="s">
        <v>98</v>
      </c>
      <c r="C135" s="12">
        <v>69</v>
      </c>
      <c r="D135" s="12">
        <v>70</v>
      </c>
      <c r="E135" s="13">
        <v>-1.4285714285714299E-2</v>
      </c>
    </row>
    <row r="136" spans="1:5" x14ac:dyDescent="0.35">
      <c r="A136" s="194"/>
      <c r="B136" s="11" t="s">
        <v>99</v>
      </c>
      <c r="C136" s="12">
        <v>3</v>
      </c>
      <c r="D136" s="16"/>
      <c r="E136" s="13">
        <v>0</v>
      </c>
    </row>
    <row r="137" spans="1:5" x14ac:dyDescent="0.35">
      <c r="A137" s="192" t="s">
        <v>100</v>
      </c>
      <c r="B137" s="11" t="s">
        <v>98</v>
      </c>
      <c r="C137" s="12">
        <v>1</v>
      </c>
      <c r="D137" s="16"/>
      <c r="E137" s="13">
        <v>0</v>
      </c>
    </row>
    <row r="138" spans="1:5" x14ac:dyDescent="0.35">
      <c r="A138" s="194"/>
      <c r="B138" s="11" t="s">
        <v>99</v>
      </c>
      <c r="C138" s="12">
        <v>0</v>
      </c>
      <c r="D138" s="16"/>
      <c r="E138" s="13">
        <v>0</v>
      </c>
    </row>
    <row r="139" spans="1:5" x14ac:dyDescent="0.35">
      <c r="A139" s="192" t="s">
        <v>101</v>
      </c>
      <c r="B139" s="11" t="s">
        <v>98</v>
      </c>
      <c r="C139" s="12">
        <v>2</v>
      </c>
      <c r="D139" s="16"/>
      <c r="E139" s="13">
        <v>0</v>
      </c>
    </row>
    <row r="140" spans="1:5" x14ac:dyDescent="0.35">
      <c r="A140" s="194"/>
      <c r="B140" s="11" t="s">
        <v>102</v>
      </c>
      <c r="C140" s="12">
        <v>0</v>
      </c>
      <c r="D140" s="16"/>
      <c r="E140" s="13">
        <v>0</v>
      </c>
    </row>
    <row r="141" spans="1:5" x14ac:dyDescent="0.35">
      <c r="A141" s="14"/>
    </row>
    <row r="142" spans="1:5" x14ac:dyDescent="0.35">
      <c r="A142" s="6" t="s">
        <v>103</v>
      </c>
    </row>
    <row r="143" spans="1:5" x14ac:dyDescent="0.3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35">
      <c r="A144" s="10" t="s">
        <v>104</v>
      </c>
      <c r="B144" s="15"/>
      <c r="C144" s="12">
        <v>83</v>
      </c>
      <c r="D144" s="12">
        <v>154</v>
      </c>
      <c r="E144" s="13">
        <v>-0.46103896103896103</v>
      </c>
    </row>
    <row r="145" spans="1:5" x14ac:dyDescent="0.35">
      <c r="A145" s="192" t="s">
        <v>105</v>
      </c>
      <c r="B145" s="11" t="s">
        <v>106</v>
      </c>
      <c r="C145" s="12">
        <v>3</v>
      </c>
      <c r="D145" s="12">
        <v>4</v>
      </c>
      <c r="E145" s="13">
        <v>-0.25</v>
      </c>
    </row>
    <row r="146" spans="1:5" x14ac:dyDescent="0.35">
      <c r="A146" s="193"/>
      <c r="B146" s="11" t="s">
        <v>107</v>
      </c>
      <c r="C146" s="12">
        <v>35</v>
      </c>
      <c r="D146" s="12">
        <v>71</v>
      </c>
      <c r="E146" s="13">
        <v>-0.50704225352112697</v>
      </c>
    </row>
    <row r="147" spans="1:5" x14ac:dyDescent="0.35">
      <c r="A147" s="193"/>
      <c r="B147" s="11" t="s">
        <v>108</v>
      </c>
      <c r="C147" s="12">
        <v>2</v>
      </c>
      <c r="D147" s="12">
        <v>8</v>
      </c>
      <c r="E147" s="13">
        <v>-0.75</v>
      </c>
    </row>
    <row r="148" spans="1:5" x14ac:dyDescent="0.35">
      <c r="A148" s="193"/>
      <c r="B148" s="11" t="s">
        <v>109</v>
      </c>
      <c r="C148" s="12">
        <v>13</v>
      </c>
      <c r="D148" s="12">
        <v>28</v>
      </c>
      <c r="E148" s="13">
        <v>-0.53571428571428603</v>
      </c>
    </row>
    <row r="149" spans="1:5" x14ac:dyDescent="0.35">
      <c r="A149" s="193"/>
      <c r="B149" s="11" t="s">
        <v>110</v>
      </c>
      <c r="C149" s="12">
        <v>30</v>
      </c>
      <c r="D149" s="12">
        <v>43</v>
      </c>
      <c r="E149" s="13">
        <v>-0.30232558139534899</v>
      </c>
    </row>
    <row r="150" spans="1:5" x14ac:dyDescent="0.35">
      <c r="A150" s="194"/>
      <c r="B150" s="11" t="s">
        <v>111</v>
      </c>
      <c r="C150" s="12">
        <v>0</v>
      </c>
      <c r="D150" s="16"/>
      <c r="E150" s="13">
        <v>0</v>
      </c>
    </row>
    <row r="151" spans="1:5" x14ac:dyDescent="0.35">
      <c r="A151" s="192" t="s">
        <v>112</v>
      </c>
      <c r="B151" s="11" t="s">
        <v>113</v>
      </c>
      <c r="C151" s="12">
        <v>29</v>
      </c>
      <c r="D151" s="12">
        <v>35</v>
      </c>
      <c r="E151" s="13">
        <v>-0.17142857142857101</v>
      </c>
    </row>
    <row r="152" spans="1:5" x14ac:dyDescent="0.35">
      <c r="A152" s="194"/>
      <c r="B152" s="11" t="s">
        <v>114</v>
      </c>
      <c r="C152" s="12">
        <v>57</v>
      </c>
      <c r="D152" s="12">
        <v>113</v>
      </c>
      <c r="E152" s="13">
        <v>-0.49557522123893799</v>
      </c>
    </row>
    <row r="153" spans="1:5" x14ac:dyDescent="0.35">
      <c r="A153" s="192" t="s">
        <v>115</v>
      </c>
      <c r="B153" s="11" t="s">
        <v>19</v>
      </c>
      <c r="C153" s="12">
        <v>20</v>
      </c>
      <c r="D153" s="12">
        <v>16</v>
      </c>
      <c r="E153" s="13">
        <v>0.25</v>
      </c>
    </row>
    <row r="154" spans="1:5" x14ac:dyDescent="0.35">
      <c r="A154" s="194"/>
      <c r="B154" s="11" t="s">
        <v>23</v>
      </c>
      <c r="C154" s="12">
        <v>17</v>
      </c>
      <c r="D154" s="12">
        <v>20</v>
      </c>
      <c r="E154" s="13">
        <v>-0.15</v>
      </c>
    </row>
    <row r="155" spans="1:5" x14ac:dyDescent="0.35">
      <c r="A155" s="10" t="s">
        <v>116</v>
      </c>
      <c r="B155" s="15"/>
      <c r="C155" s="12">
        <v>0</v>
      </c>
      <c r="D155" s="16"/>
      <c r="E155" s="13">
        <v>0</v>
      </c>
    </row>
    <row r="156" spans="1:5" x14ac:dyDescent="0.35">
      <c r="A156" s="14"/>
    </row>
    <row r="157" spans="1:5" x14ac:dyDescent="0.35">
      <c r="A157" s="6" t="s">
        <v>117</v>
      </c>
    </row>
    <row r="158" spans="1:5" x14ac:dyDescent="0.3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35">
      <c r="A159" s="192" t="s">
        <v>118</v>
      </c>
      <c r="B159" s="11" t="s">
        <v>119</v>
      </c>
      <c r="C159" s="12">
        <v>742</v>
      </c>
      <c r="D159" s="12">
        <v>778</v>
      </c>
      <c r="E159" s="13">
        <v>-4.6272493573264802E-2</v>
      </c>
    </row>
    <row r="160" spans="1:5" x14ac:dyDescent="0.35">
      <c r="A160" s="193"/>
      <c r="B160" s="11" t="s">
        <v>120</v>
      </c>
      <c r="C160" s="12">
        <v>248</v>
      </c>
      <c r="D160" s="12">
        <v>260</v>
      </c>
      <c r="E160" s="13">
        <v>-4.6153846153846198E-2</v>
      </c>
    </row>
    <row r="161" spans="1:5" x14ac:dyDescent="0.35">
      <c r="A161" s="193"/>
      <c r="B161" s="11" t="s">
        <v>121</v>
      </c>
      <c r="C161" s="12">
        <v>132</v>
      </c>
      <c r="D161" s="12">
        <v>134</v>
      </c>
      <c r="E161" s="13">
        <v>-1.49253731343284E-2</v>
      </c>
    </row>
    <row r="162" spans="1:5" x14ac:dyDescent="0.35">
      <c r="A162" s="193"/>
      <c r="B162" s="11" t="s">
        <v>122</v>
      </c>
      <c r="C162" s="12">
        <v>17</v>
      </c>
      <c r="D162" s="12">
        <v>16</v>
      </c>
      <c r="E162" s="13">
        <v>6.25E-2</v>
      </c>
    </row>
    <row r="163" spans="1:5" x14ac:dyDescent="0.35">
      <c r="A163" s="193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35">
      <c r="A164" s="193"/>
      <c r="B164" s="11" t="s">
        <v>124</v>
      </c>
      <c r="C164" s="12">
        <v>1</v>
      </c>
      <c r="D164" s="12">
        <v>2</v>
      </c>
      <c r="E164" s="13">
        <v>-0.5</v>
      </c>
    </row>
    <row r="165" spans="1:5" x14ac:dyDescent="0.35">
      <c r="A165" s="193"/>
      <c r="B165" s="11" t="s">
        <v>125</v>
      </c>
      <c r="C165" s="12">
        <v>747</v>
      </c>
      <c r="D165" s="12">
        <v>769</v>
      </c>
      <c r="E165" s="13">
        <v>-2.86085825747724E-2</v>
      </c>
    </row>
    <row r="166" spans="1:5" x14ac:dyDescent="0.35">
      <c r="A166" s="193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35">
      <c r="A167" s="193"/>
      <c r="B167" s="11" t="s">
        <v>127</v>
      </c>
      <c r="C167" s="12">
        <v>77</v>
      </c>
      <c r="D167" s="12">
        <v>87</v>
      </c>
      <c r="E167" s="13">
        <v>-0.114942528735632</v>
      </c>
    </row>
    <row r="168" spans="1:5" x14ac:dyDescent="0.35">
      <c r="A168" s="193"/>
      <c r="B168" s="11" t="s">
        <v>128</v>
      </c>
      <c r="C168" s="12">
        <v>388</v>
      </c>
      <c r="D168" s="12">
        <v>379</v>
      </c>
      <c r="E168" s="13">
        <v>2.3746701846965701E-2</v>
      </c>
    </row>
    <row r="169" spans="1:5" x14ac:dyDescent="0.35">
      <c r="A169" s="193"/>
      <c r="B169" s="11" t="s">
        <v>129</v>
      </c>
      <c r="C169" s="12">
        <v>5</v>
      </c>
      <c r="D169" s="12">
        <v>4</v>
      </c>
      <c r="E169" s="13">
        <v>0.25</v>
      </c>
    </row>
    <row r="170" spans="1:5" x14ac:dyDescent="0.35">
      <c r="A170" s="193"/>
      <c r="B170" s="11" t="s">
        <v>130</v>
      </c>
      <c r="C170" s="12">
        <v>111</v>
      </c>
      <c r="D170" s="12">
        <v>114</v>
      </c>
      <c r="E170" s="13">
        <v>-2.6315789473684199E-2</v>
      </c>
    </row>
    <row r="171" spans="1:5" x14ac:dyDescent="0.35">
      <c r="A171" s="193"/>
      <c r="B171" s="11" t="s">
        <v>131</v>
      </c>
      <c r="C171" s="12">
        <v>1</v>
      </c>
      <c r="D171" s="12">
        <v>2</v>
      </c>
      <c r="E171" s="13">
        <v>-0.5</v>
      </c>
    </row>
    <row r="172" spans="1:5" x14ac:dyDescent="0.35">
      <c r="A172" s="193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35">
      <c r="A173" s="193"/>
      <c r="B173" s="11" t="s">
        <v>133</v>
      </c>
      <c r="C173" s="12">
        <v>5</v>
      </c>
      <c r="D173" s="12">
        <v>13</v>
      </c>
      <c r="E173" s="13">
        <v>-0.61538461538461497</v>
      </c>
    </row>
    <row r="174" spans="1:5" x14ac:dyDescent="0.35">
      <c r="A174" s="193"/>
      <c r="B174" s="11" t="s">
        <v>134</v>
      </c>
      <c r="C174" s="12">
        <v>0</v>
      </c>
      <c r="D174" s="12">
        <v>2</v>
      </c>
      <c r="E174" s="13">
        <v>-1</v>
      </c>
    </row>
    <row r="175" spans="1:5" x14ac:dyDescent="0.35">
      <c r="A175" s="193"/>
      <c r="B175" s="11" t="s">
        <v>135</v>
      </c>
      <c r="C175" s="12">
        <v>16</v>
      </c>
      <c r="D175" s="12">
        <v>10</v>
      </c>
      <c r="E175" s="13">
        <v>0.6</v>
      </c>
    </row>
    <row r="176" spans="1:5" x14ac:dyDescent="0.35">
      <c r="A176" s="193"/>
      <c r="B176" s="11" t="s">
        <v>136</v>
      </c>
      <c r="C176" s="12">
        <v>574</v>
      </c>
      <c r="D176" s="12">
        <v>336</v>
      </c>
      <c r="E176" s="13">
        <v>0.70833333333333304</v>
      </c>
    </row>
    <row r="177" spans="1:5" x14ac:dyDescent="0.35">
      <c r="A177" s="193"/>
      <c r="B177" s="11" t="s">
        <v>137</v>
      </c>
      <c r="C177" s="12">
        <v>43</v>
      </c>
      <c r="D177" s="12">
        <v>36</v>
      </c>
      <c r="E177" s="13">
        <v>0.194444444444444</v>
      </c>
    </row>
    <row r="178" spans="1:5" x14ac:dyDescent="0.35">
      <c r="A178" s="193"/>
      <c r="B178" s="11" t="s">
        <v>138</v>
      </c>
      <c r="C178" s="12">
        <v>224</v>
      </c>
      <c r="D178" s="12">
        <v>204</v>
      </c>
      <c r="E178" s="13">
        <v>9.8039215686274495E-2</v>
      </c>
    </row>
    <row r="179" spans="1:5" x14ac:dyDescent="0.35">
      <c r="A179" s="193"/>
      <c r="B179" s="11" t="s">
        <v>139</v>
      </c>
      <c r="C179" s="12">
        <v>670</v>
      </c>
      <c r="D179" s="12">
        <v>521</v>
      </c>
      <c r="E179" s="13">
        <v>0.28598848368522101</v>
      </c>
    </row>
    <row r="180" spans="1:5" x14ac:dyDescent="0.35">
      <c r="A180" s="193"/>
      <c r="B180" s="11" t="s">
        <v>140</v>
      </c>
      <c r="C180" s="12">
        <v>14</v>
      </c>
      <c r="D180" s="12">
        <v>20</v>
      </c>
      <c r="E180" s="13">
        <v>-0.3</v>
      </c>
    </row>
    <row r="181" spans="1:5" x14ac:dyDescent="0.35">
      <c r="A181" s="193"/>
      <c r="B181" s="11" t="s">
        <v>141</v>
      </c>
      <c r="C181" s="12">
        <v>2</v>
      </c>
      <c r="D181" s="12">
        <v>1</v>
      </c>
      <c r="E181" s="13">
        <v>1</v>
      </c>
    </row>
    <row r="182" spans="1:5" x14ac:dyDescent="0.35">
      <c r="A182" s="193"/>
      <c r="B182" s="11" t="s">
        <v>142</v>
      </c>
      <c r="C182" s="12">
        <v>0</v>
      </c>
      <c r="D182" s="12">
        <v>1</v>
      </c>
      <c r="E182" s="13">
        <v>-1</v>
      </c>
    </row>
    <row r="183" spans="1:5" x14ac:dyDescent="0.35">
      <c r="A183" s="193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35">
      <c r="A184" s="193"/>
      <c r="B184" s="11" t="s">
        <v>144</v>
      </c>
      <c r="C184" s="12">
        <v>4</v>
      </c>
      <c r="D184" s="12">
        <v>1</v>
      </c>
      <c r="E184" s="13">
        <v>3</v>
      </c>
    </row>
    <row r="185" spans="1:5" x14ac:dyDescent="0.35">
      <c r="A185" s="193"/>
      <c r="B185" s="11" t="s">
        <v>145</v>
      </c>
      <c r="C185" s="12">
        <v>1</v>
      </c>
      <c r="D185" s="12">
        <v>0</v>
      </c>
      <c r="E185" s="13">
        <v>0</v>
      </c>
    </row>
    <row r="186" spans="1:5" x14ac:dyDescent="0.35">
      <c r="A186" s="193"/>
      <c r="B186" s="11" t="s">
        <v>146</v>
      </c>
      <c r="C186" s="12">
        <v>19</v>
      </c>
      <c r="D186" s="12">
        <v>4</v>
      </c>
      <c r="E186" s="13">
        <v>3.75</v>
      </c>
    </row>
    <row r="187" spans="1:5" x14ac:dyDescent="0.35">
      <c r="A187" s="193"/>
      <c r="B187" s="11" t="s">
        <v>147</v>
      </c>
      <c r="C187" s="12">
        <v>1</v>
      </c>
      <c r="D187" s="12">
        <v>6</v>
      </c>
      <c r="E187" s="13">
        <v>-0.83333333333333304</v>
      </c>
    </row>
    <row r="188" spans="1:5" x14ac:dyDescent="0.35">
      <c r="A188" s="193"/>
      <c r="B188" s="11" t="s">
        <v>148</v>
      </c>
      <c r="C188" s="12">
        <v>1</v>
      </c>
      <c r="D188" s="12">
        <v>0</v>
      </c>
      <c r="E188" s="13">
        <v>0</v>
      </c>
    </row>
    <row r="189" spans="1:5" x14ac:dyDescent="0.35">
      <c r="A189" s="193"/>
      <c r="B189" s="11" t="s">
        <v>149</v>
      </c>
      <c r="C189" s="12">
        <v>5</v>
      </c>
      <c r="D189" s="12">
        <v>0</v>
      </c>
      <c r="E189" s="13">
        <v>0</v>
      </c>
    </row>
    <row r="190" spans="1:5" x14ac:dyDescent="0.35">
      <c r="A190" s="193"/>
      <c r="B190" s="11" t="s">
        <v>150</v>
      </c>
      <c r="C190" s="12">
        <v>7</v>
      </c>
      <c r="D190" s="12">
        <v>2</v>
      </c>
      <c r="E190" s="13">
        <v>2.5</v>
      </c>
    </row>
    <row r="191" spans="1:5" x14ac:dyDescent="0.35">
      <c r="A191" s="193"/>
      <c r="B191" s="11" t="s">
        <v>151</v>
      </c>
      <c r="C191" s="12">
        <v>1111</v>
      </c>
      <c r="D191" s="12">
        <v>1106</v>
      </c>
      <c r="E191" s="13">
        <v>4.52079566003617E-3</v>
      </c>
    </row>
    <row r="192" spans="1:5" x14ac:dyDescent="0.35">
      <c r="A192" s="193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35">
      <c r="A193" s="193"/>
      <c r="B193" s="11" t="s">
        <v>153</v>
      </c>
      <c r="C193" s="12">
        <v>574</v>
      </c>
      <c r="D193" s="12">
        <v>599</v>
      </c>
      <c r="E193" s="13">
        <v>-4.1736227045075097E-2</v>
      </c>
    </row>
    <row r="194" spans="1:5" x14ac:dyDescent="0.35">
      <c r="A194" s="193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35">
      <c r="A195" s="193"/>
      <c r="B195" s="11" t="s">
        <v>155</v>
      </c>
      <c r="C195" s="12">
        <v>17</v>
      </c>
      <c r="D195" s="12">
        <v>60</v>
      </c>
      <c r="E195" s="13">
        <v>-0.71666666666666701</v>
      </c>
    </row>
    <row r="196" spans="1:5" x14ac:dyDescent="0.35">
      <c r="A196" s="193"/>
      <c r="B196" s="11" t="s">
        <v>156</v>
      </c>
      <c r="C196" s="12">
        <v>6</v>
      </c>
      <c r="D196" s="12">
        <v>28</v>
      </c>
      <c r="E196" s="13">
        <v>-0.78571428571428603</v>
      </c>
    </row>
    <row r="197" spans="1:5" x14ac:dyDescent="0.35">
      <c r="A197" s="193"/>
      <c r="B197" s="11" t="s">
        <v>157</v>
      </c>
      <c r="C197" s="12">
        <v>96</v>
      </c>
      <c r="D197" s="12">
        <v>81</v>
      </c>
      <c r="E197" s="13">
        <v>0.18518518518518501</v>
      </c>
    </row>
    <row r="198" spans="1:5" x14ac:dyDescent="0.35">
      <c r="A198" s="193"/>
      <c r="B198" s="11" t="s">
        <v>158</v>
      </c>
      <c r="C198" s="12">
        <v>90</v>
      </c>
      <c r="D198" s="12">
        <v>64</v>
      </c>
      <c r="E198" s="13">
        <v>0.40625</v>
      </c>
    </row>
    <row r="199" spans="1:5" x14ac:dyDescent="0.35">
      <c r="A199" s="193"/>
      <c r="B199" s="11" t="s">
        <v>159</v>
      </c>
      <c r="C199" s="12">
        <v>3</v>
      </c>
      <c r="D199" s="12">
        <v>0</v>
      </c>
      <c r="E199" s="13">
        <v>0</v>
      </c>
    </row>
    <row r="200" spans="1:5" x14ac:dyDescent="0.35">
      <c r="A200" s="194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35">
      <c r="A201" s="192" t="s">
        <v>161</v>
      </c>
      <c r="B201" s="11" t="s">
        <v>162</v>
      </c>
      <c r="C201" s="12">
        <v>714</v>
      </c>
      <c r="D201" s="12">
        <v>795</v>
      </c>
      <c r="E201" s="13">
        <v>-0.10188679245283</v>
      </c>
    </row>
    <row r="202" spans="1:5" x14ac:dyDescent="0.35">
      <c r="A202" s="193"/>
      <c r="B202" s="11" t="s">
        <v>120</v>
      </c>
      <c r="C202" s="12">
        <v>188</v>
      </c>
      <c r="D202" s="12">
        <v>208</v>
      </c>
      <c r="E202" s="13">
        <v>-9.6153846153846201E-2</v>
      </c>
    </row>
    <row r="203" spans="1:5" x14ac:dyDescent="0.35">
      <c r="A203" s="193"/>
      <c r="B203" s="11" t="s">
        <v>163</v>
      </c>
      <c r="C203" s="12">
        <v>136</v>
      </c>
      <c r="D203" s="12">
        <v>128</v>
      </c>
      <c r="E203" s="13">
        <v>6.25E-2</v>
      </c>
    </row>
    <row r="204" spans="1:5" x14ac:dyDescent="0.35">
      <c r="A204" s="193"/>
      <c r="B204" s="11" t="s">
        <v>122</v>
      </c>
      <c r="C204" s="12">
        <v>19</v>
      </c>
      <c r="D204" s="12">
        <v>22</v>
      </c>
      <c r="E204" s="13">
        <v>-0.13636363636363599</v>
      </c>
    </row>
    <row r="205" spans="1:5" x14ac:dyDescent="0.35">
      <c r="A205" s="193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35">
      <c r="A206" s="193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35">
      <c r="A207" s="193"/>
      <c r="B207" s="11" t="s">
        <v>125</v>
      </c>
      <c r="C207" s="12">
        <v>935</v>
      </c>
      <c r="D207" s="12">
        <v>848</v>
      </c>
      <c r="E207" s="13">
        <v>0.102594339622641</v>
      </c>
    </row>
    <row r="208" spans="1:5" x14ac:dyDescent="0.35">
      <c r="A208" s="193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35">
      <c r="A209" s="193"/>
      <c r="B209" s="11" t="s">
        <v>127</v>
      </c>
      <c r="C209" s="12">
        <v>91</v>
      </c>
      <c r="D209" s="12">
        <v>86</v>
      </c>
      <c r="E209" s="13">
        <v>5.8139534883720902E-2</v>
      </c>
    </row>
    <row r="210" spans="1:5" x14ac:dyDescent="0.35">
      <c r="A210" s="193"/>
      <c r="B210" s="11" t="s">
        <v>165</v>
      </c>
      <c r="C210" s="12">
        <v>398</v>
      </c>
      <c r="D210" s="12">
        <v>300</v>
      </c>
      <c r="E210" s="13">
        <v>0.32666666666666699</v>
      </c>
    </row>
    <row r="211" spans="1:5" x14ac:dyDescent="0.35">
      <c r="A211" s="193"/>
      <c r="B211" s="11" t="s">
        <v>129</v>
      </c>
      <c r="C211" s="12">
        <v>3</v>
      </c>
      <c r="D211" s="12">
        <v>3</v>
      </c>
      <c r="E211" s="13">
        <v>0</v>
      </c>
    </row>
    <row r="212" spans="1:5" x14ac:dyDescent="0.35">
      <c r="A212" s="193"/>
      <c r="B212" s="11" t="s">
        <v>130</v>
      </c>
      <c r="C212" s="12">
        <v>89</v>
      </c>
      <c r="D212" s="12">
        <v>101</v>
      </c>
      <c r="E212" s="13">
        <v>-0.118811881188119</v>
      </c>
    </row>
    <row r="213" spans="1:5" x14ac:dyDescent="0.35">
      <c r="A213" s="193"/>
      <c r="B213" s="11" t="s">
        <v>131</v>
      </c>
      <c r="C213" s="12">
        <v>1</v>
      </c>
      <c r="D213" s="12">
        <v>2</v>
      </c>
      <c r="E213" s="13">
        <v>-0.5</v>
      </c>
    </row>
    <row r="214" spans="1:5" x14ac:dyDescent="0.35">
      <c r="A214" s="193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35">
      <c r="A215" s="193"/>
      <c r="B215" s="11" t="s">
        <v>133</v>
      </c>
      <c r="C215" s="12">
        <v>5</v>
      </c>
      <c r="D215" s="12">
        <v>7</v>
      </c>
      <c r="E215" s="13">
        <v>-0.28571428571428598</v>
      </c>
    </row>
    <row r="216" spans="1:5" x14ac:dyDescent="0.35">
      <c r="A216" s="193"/>
      <c r="B216" s="11" t="s">
        <v>134</v>
      </c>
      <c r="C216" s="12">
        <v>2</v>
      </c>
      <c r="D216" s="12">
        <v>2</v>
      </c>
      <c r="E216" s="13">
        <v>0</v>
      </c>
    </row>
    <row r="217" spans="1:5" x14ac:dyDescent="0.35">
      <c r="A217" s="193"/>
      <c r="B217" s="11" t="s">
        <v>135</v>
      </c>
      <c r="C217" s="12">
        <v>16</v>
      </c>
      <c r="D217" s="12">
        <v>12</v>
      </c>
      <c r="E217" s="13">
        <v>0.33333333333333298</v>
      </c>
    </row>
    <row r="218" spans="1:5" x14ac:dyDescent="0.35">
      <c r="A218" s="193"/>
      <c r="B218" s="11" t="s">
        <v>136</v>
      </c>
      <c r="C218" s="12">
        <v>574</v>
      </c>
      <c r="D218" s="12">
        <v>336</v>
      </c>
      <c r="E218" s="13">
        <v>0.70833333333333304</v>
      </c>
    </row>
    <row r="219" spans="1:5" x14ac:dyDescent="0.35">
      <c r="A219" s="193"/>
      <c r="B219" s="11" t="s">
        <v>137</v>
      </c>
      <c r="C219" s="12">
        <v>43</v>
      </c>
      <c r="D219" s="12">
        <v>34</v>
      </c>
      <c r="E219" s="13">
        <v>0.26470588235294101</v>
      </c>
    </row>
    <row r="220" spans="1:5" x14ac:dyDescent="0.35">
      <c r="A220" s="193"/>
      <c r="B220" s="11" t="s">
        <v>138</v>
      </c>
      <c r="C220" s="12">
        <v>224</v>
      </c>
      <c r="D220" s="12">
        <v>209</v>
      </c>
      <c r="E220" s="13">
        <v>7.1770334928229707E-2</v>
      </c>
    </row>
    <row r="221" spans="1:5" x14ac:dyDescent="0.35">
      <c r="A221" s="193"/>
      <c r="B221" s="11" t="s">
        <v>139</v>
      </c>
      <c r="C221" s="12">
        <v>690</v>
      </c>
      <c r="D221" s="12">
        <v>521</v>
      </c>
      <c r="E221" s="13">
        <v>0.32437619961612302</v>
      </c>
    </row>
    <row r="222" spans="1:5" x14ac:dyDescent="0.35">
      <c r="A222" s="193"/>
      <c r="B222" s="11" t="s">
        <v>166</v>
      </c>
      <c r="C222" s="12">
        <v>14</v>
      </c>
      <c r="D222" s="12">
        <v>34</v>
      </c>
      <c r="E222" s="13">
        <v>-0.58823529411764697</v>
      </c>
    </row>
    <row r="223" spans="1:5" x14ac:dyDescent="0.35">
      <c r="A223" s="193"/>
      <c r="B223" s="11" t="s">
        <v>141</v>
      </c>
      <c r="C223" s="12">
        <v>3</v>
      </c>
      <c r="D223" s="12">
        <v>3</v>
      </c>
      <c r="E223" s="13">
        <v>0</v>
      </c>
    </row>
    <row r="224" spans="1:5" x14ac:dyDescent="0.35">
      <c r="A224" s="193"/>
      <c r="B224" s="11" t="s">
        <v>142</v>
      </c>
      <c r="C224" s="12">
        <v>0</v>
      </c>
      <c r="D224" s="12">
        <v>3</v>
      </c>
      <c r="E224" s="13">
        <v>-1</v>
      </c>
    </row>
    <row r="225" spans="1:5" x14ac:dyDescent="0.35">
      <c r="A225" s="193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35">
      <c r="A226" s="193"/>
      <c r="B226" s="11" t="s">
        <v>144</v>
      </c>
      <c r="C226" s="12">
        <v>1</v>
      </c>
      <c r="D226" s="12">
        <v>1</v>
      </c>
      <c r="E226" s="13">
        <v>0</v>
      </c>
    </row>
    <row r="227" spans="1:5" x14ac:dyDescent="0.35">
      <c r="A227" s="193"/>
      <c r="B227" s="11" t="s">
        <v>167</v>
      </c>
      <c r="C227" s="12">
        <v>1</v>
      </c>
      <c r="D227" s="12">
        <v>0</v>
      </c>
      <c r="E227" s="13">
        <v>0</v>
      </c>
    </row>
    <row r="228" spans="1:5" x14ac:dyDescent="0.35">
      <c r="A228" s="193"/>
      <c r="B228" s="11" t="s">
        <v>146</v>
      </c>
      <c r="C228" s="12">
        <v>25</v>
      </c>
      <c r="D228" s="12">
        <v>3</v>
      </c>
      <c r="E228" s="13">
        <v>7.3333333333333304</v>
      </c>
    </row>
    <row r="229" spans="1:5" x14ac:dyDescent="0.35">
      <c r="A229" s="193"/>
      <c r="B229" s="11" t="s">
        <v>147</v>
      </c>
      <c r="C229" s="12">
        <v>19</v>
      </c>
      <c r="D229" s="12">
        <v>6</v>
      </c>
      <c r="E229" s="13">
        <v>2.1666666666666701</v>
      </c>
    </row>
    <row r="230" spans="1:5" x14ac:dyDescent="0.35">
      <c r="A230" s="193"/>
      <c r="B230" s="11" t="s">
        <v>148</v>
      </c>
      <c r="C230" s="12">
        <v>1</v>
      </c>
      <c r="D230" s="12">
        <v>0</v>
      </c>
      <c r="E230" s="13">
        <v>0</v>
      </c>
    </row>
    <row r="231" spans="1:5" x14ac:dyDescent="0.35">
      <c r="A231" s="193"/>
      <c r="B231" s="11" t="s">
        <v>149</v>
      </c>
      <c r="C231" s="12">
        <v>3</v>
      </c>
      <c r="D231" s="12">
        <v>0</v>
      </c>
      <c r="E231" s="13">
        <v>0</v>
      </c>
    </row>
    <row r="232" spans="1:5" x14ac:dyDescent="0.35">
      <c r="A232" s="193"/>
      <c r="B232" s="11" t="s">
        <v>150</v>
      </c>
      <c r="C232" s="12">
        <v>7</v>
      </c>
      <c r="D232" s="12">
        <v>2</v>
      </c>
      <c r="E232" s="13">
        <v>2.5</v>
      </c>
    </row>
    <row r="233" spans="1:5" x14ac:dyDescent="0.35">
      <c r="A233" s="193"/>
      <c r="B233" s="11" t="s">
        <v>151</v>
      </c>
      <c r="C233" s="12">
        <v>933</v>
      </c>
      <c r="D233" s="12">
        <v>640</v>
      </c>
      <c r="E233" s="13">
        <v>0.45781250000000001</v>
      </c>
    </row>
    <row r="234" spans="1:5" x14ac:dyDescent="0.35">
      <c r="A234" s="193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35">
      <c r="A235" s="193"/>
      <c r="B235" s="11" t="s">
        <v>153</v>
      </c>
      <c r="C235" s="12">
        <v>574</v>
      </c>
      <c r="D235" s="12">
        <v>12</v>
      </c>
      <c r="E235" s="13">
        <v>46.8333333333333</v>
      </c>
    </row>
    <row r="236" spans="1:5" x14ac:dyDescent="0.35">
      <c r="A236" s="193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35">
      <c r="A237" s="193"/>
      <c r="B237" s="11" t="s">
        <v>155</v>
      </c>
      <c r="C237" s="12">
        <v>19</v>
      </c>
      <c r="D237" s="12">
        <v>6</v>
      </c>
      <c r="E237" s="13">
        <v>2.1666666666666701</v>
      </c>
    </row>
    <row r="238" spans="1:5" x14ac:dyDescent="0.35">
      <c r="A238" s="193"/>
      <c r="B238" s="11" t="s">
        <v>156</v>
      </c>
      <c r="C238" s="12">
        <v>38</v>
      </c>
      <c r="D238" s="12">
        <v>23</v>
      </c>
      <c r="E238" s="13">
        <v>0.65217391304347805</v>
      </c>
    </row>
    <row r="239" spans="1:5" x14ac:dyDescent="0.35">
      <c r="A239" s="193"/>
      <c r="B239" s="11" t="s">
        <v>157</v>
      </c>
      <c r="C239" s="12">
        <v>87</v>
      </c>
      <c r="D239" s="12">
        <v>82</v>
      </c>
      <c r="E239" s="13">
        <v>6.0975609756097601E-2</v>
      </c>
    </row>
    <row r="240" spans="1:5" x14ac:dyDescent="0.35">
      <c r="A240" s="193"/>
      <c r="B240" s="11" t="s">
        <v>158</v>
      </c>
      <c r="C240" s="12">
        <v>90</v>
      </c>
      <c r="D240" s="12">
        <v>64</v>
      </c>
      <c r="E240" s="13">
        <v>0.40625</v>
      </c>
    </row>
    <row r="241" spans="1:5" x14ac:dyDescent="0.35">
      <c r="A241" s="193"/>
      <c r="B241" s="11" t="s">
        <v>159</v>
      </c>
      <c r="C241" s="12">
        <v>3</v>
      </c>
      <c r="D241" s="12">
        <v>0</v>
      </c>
      <c r="E241" s="13">
        <v>0</v>
      </c>
    </row>
    <row r="242" spans="1:5" x14ac:dyDescent="0.35">
      <c r="A242" s="194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35">
      <c r="A243" s="14"/>
    </row>
    <row r="244" spans="1:5" x14ac:dyDescent="0.35">
      <c r="A244" s="6" t="s">
        <v>168</v>
      </c>
    </row>
    <row r="245" spans="1:5" x14ac:dyDescent="0.3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35">
      <c r="A246" s="10" t="s">
        <v>169</v>
      </c>
      <c r="B246" s="15"/>
      <c r="C246" s="12">
        <v>63</v>
      </c>
      <c r="D246" s="12">
        <v>133</v>
      </c>
      <c r="E246" s="13">
        <v>-0.52631578947368396</v>
      </c>
    </row>
    <row r="247" spans="1:5" x14ac:dyDescent="0.35">
      <c r="A247" s="10" t="s">
        <v>170</v>
      </c>
      <c r="B247" s="15"/>
      <c r="C247" s="12">
        <v>34</v>
      </c>
      <c r="D247" s="12">
        <v>29</v>
      </c>
      <c r="E247" s="13">
        <v>0.17241379310344801</v>
      </c>
    </row>
    <row r="248" spans="1:5" x14ac:dyDescent="0.35">
      <c r="A248" s="10" t="s">
        <v>171</v>
      </c>
      <c r="B248" s="15"/>
      <c r="C248" s="12">
        <v>15</v>
      </c>
      <c r="D248" s="12">
        <v>98</v>
      </c>
      <c r="E248" s="13">
        <v>-0.84693877551020402</v>
      </c>
    </row>
    <row r="249" spans="1:5" x14ac:dyDescent="0.35">
      <c r="A249" s="14"/>
    </row>
    <row r="250" spans="1:5" x14ac:dyDescent="0.35">
      <c r="A250" s="6" t="s">
        <v>172</v>
      </c>
    </row>
    <row r="251" spans="1:5" x14ac:dyDescent="0.3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35">
      <c r="A252" s="10" t="s">
        <v>173</v>
      </c>
      <c r="B252" s="15"/>
      <c r="C252" s="12">
        <v>293</v>
      </c>
      <c r="D252" s="12">
        <v>120</v>
      </c>
      <c r="E252" s="13">
        <v>1.44166666666667</v>
      </c>
    </row>
    <row r="253" spans="1:5" x14ac:dyDescent="0.35">
      <c r="A253" s="192" t="s">
        <v>174</v>
      </c>
      <c r="B253" s="11" t="s">
        <v>175</v>
      </c>
      <c r="C253" s="12">
        <v>121</v>
      </c>
      <c r="D253" s="12">
        <v>62</v>
      </c>
      <c r="E253" s="13">
        <v>0.95161290322580605</v>
      </c>
    </row>
    <row r="254" spans="1:5" x14ac:dyDescent="0.35">
      <c r="A254" s="193"/>
      <c r="B254" s="11" t="s">
        <v>176</v>
      </c>
      <c r="C254" s="12">
        <v>130</v>
      </c>
      <c r="D254" s="12">
        <v>187</v>
      </c>
      <c r="E254" s="13">
        <v>-0.30481283422459898</v>
      </c>
    </row>
    <row r="255" spans="1:5" x14ac:dyDescent="0.35">
      <c r="A255" s="194"/>
      <c r="B255" s="11" t="s">
        <v>177</v>
      </c>
      <c r="C255" s="12">
        <v>4</v>
      </c>
      <c r="D255" s="12">
        <v>1</v>
      </c>
      <c r="E255" s="13">
        <v>3</v>
      </c>
    </row>
    <row r="256" spans="1:5" x14ac:dyDescent="0.35">
      <c r="A256" s="10" t="s">
        <v>178</v>
      </c>
      <c r="B256" s="15"/>
      <c r="C256" s="12">
        <v>0</v>
      </c>
      <c r="D256" s="12">
        <v>8</v>
      </c>
      <c r="E256" s="13">
        <v>-1</v>
      </c>
    </row>
    <row r="257" spans="1:5" x14ac:dyDescent="0.35">
      <c r="A257" s="10" t="s">
        <v>179</v>
      </c>
      <c r="B257" s="15"/>
      <c r="C257" s="12">
        <v>22</v>
      </c>
      <c r="D257" s="12">
        <v>7</v>
      </c>
      <c r="E257" s="13">
        <v>2.1428571428571401</v>
      </c>
    </row>
    <row r="258" spans="1:5" x14ac:dyDescent="0.35">
      <c r="A258" s="10" t="s">
        <v>111</v>
      </c>
      <c r="B258" s="15"/>
      <c r="C258" s="12">
        <v>428</v>
      </c>
      <c r="D258" s="12">
        <v>281</v>
      </c>
      <c r="E258" s="13">
        <v>0.52313167259786497</v>
      </c>
    </row>
    <row r="259" spans="1:5" x14ac:dyDescent="0.35">
      <c r="A259" s="14"/>
    </row>
    <row r="260" spans="1:5" x14ac:dyDescent="0.35">
      <c r="A260" s="6" t="s">
        <v>180</v>
      </c>
    </row>
    <row r="261" spans="1:5" x14ac:dyDescent="0.3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35">
      <c r="A262" s="10" t="s">
        <v>181</v>
      </c>
      <c r="B262" s="15"/>
      <c r="C262" s="12">
        <v>214</v>
      </c>
      <c r="D262" s="12">
        <v>135</v>
      </c>
      <c r="E262" s="13">
        <v>0.58518518518518503</v>
      </c>
    </row>
    <row r="263" spans="1:5" x14ac:dyDescent="0.35">
      <c r="A263" s="192" t="s">
        <v>69</v>
      </c>
      <c r="B263" s="11" t="s">
        <v>182</v>
      </c>
      <c r="C263" s="12">
        <v>290</v>
      </c>
      <c r="D263" s="12">
        <v>15</v>
      </c>
      <c r="E263" s="13">
        <v>18.3333333333333</v>
      </c>
    </row>
    <row r="264" spans="1:5" x14ac:dyDescent="0.35">
      <c r="A264" s="194"/>
      <c r="B264" s="11" t="s">
        <v>111</v>
      </c>
      <c r="C264" s="12">
        <v>0</v>
      </c>
      <c r="D264" s="12">
        <v>215</v>
      </c>
      <c r="E264" s="13">
        <v>-1</v>
      </c>
    </row>
    <row r="265" spans="1:5" x14ac:dyDescent="0.35">
      <c r="A265" s="10" t="s">
        <v>183</v>
      </c>
      <c r="B265" s="15"/>
      <c r="C265" s="12">
        <v>1</v>
      </c>
      <c r="D265" s="12">
        <v>0</v>
      </c>
      <c r="E265" s="13">
        <v>0</v>
      </c>
    </row>
    <row r="266" spans="1:5" x14ac:dyDescent="0.35">
      <c r="A266" s="10" t="s">
        <v>184</v>
      </c>
      <c r="B266" s="15"/>
      <c r="C266" s="12">
        <v>1</v>
      </c>
      <c r="D266" s="12">
        <v>3</v>
      </c>
      <c r="E266" s="13">
        <v>-0.66666666666666696</v>
      </c>
    </row>
    <row r="267" spans="1:5" x14ac:dyDescent="0.3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35">
      <c r="A268" s="14"/>
    </row>
    <row r="269" spans="1:5" x14ac:dyDescent="0.35">
      <c r="A269" s="6" t="s">
        <v>186</v>
      </c>
    </row>
    <row r="270" spans="1:5" x14ac:dyDescent="0.3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35">
      <c r="A271" s="192" t="s">
        <v>187</v>
      </c>
      <c r="B271" s="11" t="s">
        <v>188</v>
      </c>
      <c r="C271" s="12">
        <v>0</v>
      </c>
      <c r="D271" s="16"/>
      <c r="E271" s="13">
        <v>0</v>
      </c>
    </row>
    <row r="272" spans="1:5" x14ac:dyDescent="0.35">
      <c r="A272" s="194"/>
      <c r="B272" s="11" t="s">
        <v>189</v>
      </c>
      <c r="C272" s="12">
        <v>12</v>
      </c>
      <c r="D272" s="12">
        <v>12</v>
      </c>
      <c r="E272" s="13">
        <v>0</v>
      </c>
    </row>
    <row r="273" spans="1:5" x14ac:dyDescent="0.35">
      <c r="A273" s="10" t="s">
        <v>190</v>
      </c>
      <c r="B273" s="15"/>
      <c r="C273" s="12">
        <v>6</v>
      </c>
      <c r="D273" s="16"/>
      <c r="E273" s="13">
        <v>0</v>
      </c>
    </row>
    <row r="274" spans="1:5" x14ac:dyDescent="0.35">
      <c r="A274" s="10" t="s">
        <v>191</v>
      </c>
      <c r="B274" s="15"/>
      <c r="C274" s="12">
        <v>0</v>
      </c>
      <c r="D274" s="16"/>
      <c r="E274" s="13">
        <v>0</v>
      </c>
    </row>
    <row r="275" spans="1:5" x14ac:dyDescent="0.35">
      <c r="A275" s="14"/>
    </row>
    <row r="276" spans="1:5" x14ac:dyDescent="0.35">
      <c r="A276" s="6" t="s">
        <v>192</v>
      </c>
    </row>
    <row r="277" spans="1:5" x14ac:dyDescent="0.3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35">
      <c r="A278" s="10" t="s">
        <v>193</v>
      </c>
      <c r="B278" s="15"/>
      <c r="C278" s="12">
        <v>0</v>
      </c>
      <c r="D278" s="16"/>
      <c r="E278" s="13">
        <v>0</v>
      </c>
    </row>
    <row r="279" spans="1:5" x14ac:dyDescent="0.35">
      <c r="A279" s="10" t="s">
        <v>194</v>
      </c>
      <c r="B279" s="15"/>
      <c r="C279" s="12">
        <v>0</v>
      </c>
      <c r="D279" s="16"/>
      <c r="E279" s="13">
        <v>0</v>
      </c>
    </row>
    <row r="280" spans="1:5" x14ac:dyDescent="0.35">
      <c r="A280" s="10" t="s">
        <v>195</v>
      </c>
      <c r="B280" s="15"/>
      <c r="C280" s="12">
        <v>0</v>
      </c>
      <c r="D280" s="16"/>
      <c r="E280" s="13">
        <v>0</v>
      </c>
    </row>
    <row r="281" spans="1:5" x14ac:dyDescent="0.35">
      <c r="A281" s="6" t="s">
        <v>196</v>
      </c>
    </row>
    <row r="282" spans="1:5" x14ac:dyDescent="0.3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35">
      <c r="A283" s="189" t="s">
        <v>198</v>
      </c>
      <c r="B283" s="11" t="s">
        <v>199</v>
      </c>
      <c r="C283" s="12">
        <v>0</v>
      </c>
      <c r="D283" s="12">
        <v>0</v>
      </c>
      <c r="E283" s="21">
        <v>0</v>
      </c>
    </row>
    <row r="284" spans="1:5" x14ac:dyDescent="0.35">
      <c r="A284" s="190"/>
      <c r="B284" s="11" t="s">
        <v>200</v>
      </c>
      <c r="C284" s="12">
        <v>40</v>
      </c>
      <c r="D284" s="12">
        <v>36</v>
      </c>
      <c r="E284" s="21">
        <v>0</v>
      </c>
    </row>
    <row r="285" spans="1:5" x14ac:dyDescent="0.35">
      <c r="A285" s="191"/>
      <c r="B285" s="11" t="s">
        <v>201</v>
      </c>
      <c r="C285" s="12">
        <v>2</v>
      </c>
      <c r="D285" s="12">
        <v>2</v>
      </c>
      <c r="E285" s="21">
        <v>0</v>
      </c>
    </row>
    <row r="286" spans="1:5" x14ac:dyDescent="0.35">
      <c r="A286" s="189" t="s">
        <v>202</v>
      </c>
      <c r="B286" s="11" t="s">
        <v>203</v>
      </c>
      <c r="C286" s="12">
        <v>0</v>
      </c>
      <c r="D286" s="12">
        <v>0</v>
      </c>
      <c r="E286" s="21">
        <v>0</v>
      </c>
    </row>
    <row r="287" spans="1:5" x14ac:dyDescent="0.35">
      <c r="A287" s="190"/>
      <c r="B287" s="11" t="s">
        <v>204</v>
      </c>
      <c r="C287" s="12">
        <v>5</v>
      </c>
      <c r="D287" s="12">
        <v>9</v>
      </c>
      <c r="E287" s="21">
        <v>0</v>
      </c>
    </row>
    <row r="288" spans="1:5" x14ac:dyDescent="0.35">
      <c r="A288" s="191"/>
      <c r="B288" s="11" t="s">
        <v>205</v>
      </c>
      <c r="C288" s="12">
        <v>0</v>
      </c>
      <c r="D288" s="12">
        <v>0</v>
      </c>
      <c r="E288" s="21">
        <v>0</v>
      </c>
    </row>
    <row r="289" spans="1:5" x14ac:dyDescent="0.35">
      <c r="A289" s="20" t="s">
        <v>206</v>
      </c>
      <c r="B289" s="11" t="s">
        <v>207</v>
      </c>
      <c r="C289" s="12">
        <v>57</v>
      </c>
      <c r="D289" s="12">
        <v>135</v>
      </c>
      <c r="E289" s="21">
        <v>65</v>
      </c>
    </row>
    <row r="290" spans="1:5" x14ac:dyDescent="0.35">
      <c r="A290" s="189" t="s">
        <v>208</v>
      </c>
      <c r="B290" s="11" t="s">
        <v>209</v>
      </c>
      <c r="C290" s="12">
        <v>94</v>
      </c>
      <c r="D290" s="12">
        <v>66</v>
      </c>
      <c r="E290" s="21">
        <v>22</v>
      </c>
    </row>
    <row r="291" spans="1:5" x14ac:dyDescent="0.35">
      <c r="A291" s="190"/>
      <c r="B291" s="11" t="s">
        <v>210</v>
      </c>
      <c r="C291" s="12">
        <v>0</v>
      </c>
      <c r="D291" s="12">
        <v>0</v>
      </c>
      <c r="E291" s="21">
        <v>0</v>
      </c>
    </row>
    <row r="292" spans="1:5" x14ac:dyDescent="0.35">
      <c r="A292" s="191"/>
      <c r="B292" s="11" t="s">
        <v>211</v>
      </c>
      <c r="C292" s="12">
        <v>17</v>
      </c>
      <c r="D292" s="12">
        <v>12</v>
      </c>
      <c r="E292" s="21">
        <v>0</v>
      </c>
    </row>
    <row r="293" spans="1:5" x14ac:dyDescent="0.35">
      <c r="A293" s="20" t="s">
        <v>212</v>
      </c>
      <c r="B293" s="11" t="s">
        <v>213</v>
      </c>
      <c r="C293" s="12">
        <v>0</v>
      </c>
      <c r="D293" s="12">
        <v>0</v>
      </c>
      <c r="E293" s="21">
        <v>0</v>
      </c>
    </row>
    <row r="294" spans="1:5" x14ac:dyDescent="0.35">
      <c r="A294" s="189" t="s">
        <v>214</v>
      </c>
      <c r="B294" s="11" t="s">
        <v>205</v>
      </c>
      <c r="C294" s="12">
        <v>0</v>
      </c>
      <c r="D294" s="12">
        <v>0</v>
      </c>
      <c r="E294" s="21">
        <v>0</v>
      </c>
    </row>
    <row r="295" spans="1:5" x14ac:dyDescent="0.35">
      <c r="A295" s="190"/>
      <c r="B295" s="11" t="s">
        <v>215</v>
      </c>
      <c r="C295" s="12">
        <v>26</v>
      </c>
      <c r="D295" s="12">
        <v>36</v>
      </c>
      <c r="E295" s="21">
        <v>17</v>
      </c>
    </row>
    <row r="296" spans="1:5" x14ac:dyDescent="0.35">
      <c r="A296" s="191"/>
      <c r="B296" s="11" t="s">
        <v>216</v>
      </c>
      <c r="C296" s="12">
        <v>0</v>
      </c>
      <c r="D296" s="12">
        <v>0</v>
      </c>
      <c r="E296" s="21">
        <v>0</v>
      </c>
    </row>
    <row r="297" spans="1:5" x14ac:dyDescent="0.35">
      <c r="A297" s="189" t="s">
        <v>217</v>
      </c>
      <c r="B297" s="11" t="s">
        <v>218</v>
      </c>
      <c r="C297" s="12">
        <v>5</v>
      </c>
      <c r="D297" s="12">
        <v>3</v>
      </c>
      <c r="E297" s="21">
        <v>4</v>
      </c>
    </row>
    <row r="298" spans="1:5" x14ac:dyDescent="0.35">
      <c r="A298" s="190"/>
      <c r="B298" s="11" t="s">
        <v>219</v>
      </c>
      <c r="C298" s="12">
        <v>0</v>
      </c>
      <c r="D298" s="12">
        <v>0</v>
      </c>
      <c r="E298" s="21">
        <v>0</v>
      </c>
    </row>
    <row r="299" spans="1:5" x14ac:dyDescent="0.35">
      <c r="A299" s="190"/>
      <c r="B299" s="11" t="s">
        <v>220</v>
      </c>
      <c r="C299" s="12">
        <v>330</v>
      </c>
      <c r="D299" s="12">
        <v>657</v>
      </c>
      <c r="E299" s="21">
        <v>154</v>
      </c>
    </row>
    <row r="300" spans="1:5" x14ac:dyDescent="0.35">
      <c r="A300" s="190"/>
      <c r="B300" s="11" t="s">
        <v>221</v>
      </c>
      <c r="C300" s="12">
        <v>378</v>
      </c>
      <c r="D300" s="12">
        <v>385</v>
      </c>
      <c r="E300" s="21">
        <v>0</v>
      </c>
    </row>
    <row r="301" spans="1:5" x14ac:dyDescent="0.35">
      <c r="A301" s="190"/>
      <c r="B301" s="11" t="s">
        <v>222</v>
      </c>
      <c r="C301" s="12">
        <v>13</v>
      </c>
      <c r="D301" s="12">
        <v>34</v>
      </c>
      <c r="E301" s="21">
        <v>3</v>
      </c>
    </row>
    <row r="302" spans="1:5" x14ac:dyDescent="0.35">
      <c r="A302" s="190"/>
      <c r="B302" s="11" t="s">
        <v>223</v>
      </c>
      <c r="C302" s="12">
        <v>196</v>
      </c>
      <c r="D302" s="12">
        <v>350</v>
      </c>
      <c r="E302" s="21">
        <v>147</v>
      </c>
    </row>
    <row r="303" spans="1:5" x14ac:dyDescent="0.35">
      <c r="A303" s="190"/>
      <c r="B303" s="11" t="s">
        <v>224</v>
      </c>
      <c r="C303" s="12">
        <v>44</v>
      </c>
      <c r="D303" s="12">
        <v>90</v>
      </c>
      <c r="E303" s="21">
        <v>0</v>
      </c>
    </row>
    <row r="304" spans="1:5" x14ac:dyDescent="0.35">
      <c r="A304" s="190"/>
      <c r="B304" s="11" t="s">
        <v>225</v>
      </c>
      <c r="C304" s="12">
        <v>6</v>
      </c>
      <c r="D304" s="12">
        <v>1</v>
      </c>
      <c r="E304" s="21">
        <v>1</v>
      </c>
    </row>
    <row r="305" spans="1:5" x14ac:dyDescent="0.35">
      <c r="A305" s="190"/>
      <c r="B305" s="11" t="s">
        <v>226</v>
      </c>
      <c r="C305" s="12">
        <v>211</v>
      </c>
      <c r="D305" s="12">
        <v>51</v>
      </c>
      <c r="E305" s="21">
        <v>65</v>
      </c>
    </row>
    <row r="306" spans="1:5" x14ac:dyDescent="0.35">
      <c r="A306" s="190"/>
      <c r="B306" s="11" t="s">
        <v>227</v>
      </c>
      <c r="C306" s="12">
        <v>1</v>
      </c>
      <c r="D306" s="12">
        <v>1</v>
      </c>
      <c r="E306" s="21">
        <v>0</v>
      </c>
    </row>
    <row r="307" spans="1:5" x14ac:dyDescent="0.35">
      <c r="A307" s="190"/>
      <c r="B307" s="11" t="s">
        <v>228</v>
      </c>
      <c r="C307" s="12">
        <v>2</v>
      </c>
      <c r="D307" s="12">
        <v>2</v>
      </c>
      <c r="E307" s="21">
        <v>0</v>
      </c>
    </row>
    <row r="308" spans="1:5" x14ac:dyDescent="0.35">
      <c r="A308" s="190"/>
      <c r="B308" s="11" t="s">
        <v>229</v>
      </c>
      <c r="C308" s="12">
        <v>323</v>
      </c>
      <c r="D308" s="12">
        <v>323</v>
      </c>
      <c r="E308" s="21">
        <v>164</v>
      </c>
    </row>
    <row r="309" spans="1:5" x14ac:dyDescent="0.35">
      <c r="A309" s="190"/>
      <c r="B309" s="11" t="s">
        <v>230</v>
      </c>
      <c r="C309" s="12">
        <v>225</v>
      </c>
      <c r="D309" s="12">
        <v>224</v>
      </c>
      <c r="E309" s="21">
        <v>0</v>
      </c>
    </row>
    <row r="310" spans="1:5" x14ac:dyDescent="0.35">
      <c r="A310" s="190"/>
      <c r="B310" s="11" t="s">
        <v>231</v>
      </c>
      <c r="C310" s="12">
        <v>4</v>
      </c>
      <c r="D310" s="12">
        <v>5</v>
      </c>
      <c r="E310" s="21">
        <v>2</v>
      </c>
    </row>
    <row r="311" spans="1:5" x14ac:dyDescent="0.35">
      <c r="A311" s="191"/>
      <c r="B311" s="11" t="s">
        <v>232</v>
      </c>
      <c r="C311" s="12">
        <v>9</v>
      </c>
      <c r="D311" s="12">
        <v>10</v>
      </c>
      <c r="E311" s="21">
        <v>0</v>
      </c>
    </row>
    <row r="312" spans="1:5" x14ac:dyDescent="0.35">
      <c r="A312" s="189" t="s">
        <v>233</v>
      </c>
      <c r="B312" s="11" t="s">
        <v>234</v>
      </c>
      <c r="C312" s="12">
        <v>0</v>
      </c>
      <c r="D312" s="12">
        <v>0</v>
      </c>
      <c r="E312" s="21">
        <v>0</v>
      </c>
    </row>
    <row r="313" spans="1:5" x14ac:dyDescent="0.35">
      <c r="A313" s="190"/>
      <c r="B313" s="11" t="s">
        <v>235</v>
      </c>
      <c r="C313" s="12">
        <v>0</v>
      </c>
      <c r="D313" s="12">
        <v>0</v>
      </c>
      <c r="E313" s="21">
        <v>0</v>
      </c>
    </row>
    <row r="314" spans="1:5" x14ac:dyDescent="0.35">
      <c r="A314" s="190"/>
      <c r="B314" s="11" t="s">
        <v>236</v>
      </c>
      <c r="C314" s="12">
        <v>0</v>
      </c>
      <c r="D314" s="12">
        <v>0</v>
      </c>
      <c r="E314" s="21">
        <v>0</v>
      </c>
    </row>
    <row r="315" spans="1:5" x14ac:dyDescent="0.35">
      <c r="A315" s="190"/>
      <c r="B315" s="11" t="s">
        <v>237</v>
      </c>
      <c r="C315" s="12">
        <v>0</v>
      </c>
      <c r="D315" s="12">
        <v>0</v>
      </c>
      <c r="E315" s="21">
        <v>0</v>
      </c>
    </row>
    <row r="316" spans="1:5" x14ac:dyDescent="0.35">
      <c r="A316" s="190"/>
      <c r="B316" s="11" t="s">
        <v>238</v>
      </c>
      <c r="C316" s="12">
        <v>40</v>
      </c>
      <c r="D316" s="12">
        <v>63</v>
      </c>
      <c r="E316" s="21">
        <v>4</v>
      </c>
    </row>
    <row r="317" spans="1:5" x14ac:dyDescent="0.35">
      <c r="A317" s="190"/>
      <c r="B317" s="11" t="s">
        <v>239</v>
      </c>
      <c r="C317" s="12">
        <v>0</v>
      </c>
      <c r="D317" s="12">
        <v>0</v>
      </c>
      <c r="E317" s="21">
        <v>0</v>
      </c>
    </row>
    <row r="318" spans="1:5" x14ac:dyDescent="0.35">
      <c r="A318" s="190"/>
      <c r="B318" s="11" t="s">
        <v>240</v>
      </c>
      <c r="C318" s="12">
        <v>0</v>
      </c>
      <c r="D318" s="12">
        <v>0</v>
      </c>
      <c r="E318" s="21">
        <v>0</v>
      </c>
    </row>
    <row r="319" spans="1:5" x14ac:dyDescent="0.35">
      <c r="A319" s="190"/>
      <c r="B319" s="11" t="s">
        <v>241</v>
      </c>
      <c r="C319" s="12">
        <v>20</v>
      </c>
      <c r="D319" s="12">
        <v>51</v>
      </c>
      <c r="E319" s="21">
        <v>10</v>
      </c>
    </row>
    <row r="320" spans="1:5" x14ac:dyDescent="0.35">
      <c r="A320" s="190"/>
      <c r="B320" s="11" t="s">
        <v>242</v>
      </c>
      <c r="C320" s="12">
        <v>16</v>
      </c>
      <c r="D320" s="12">
        <v>80</v>
      </c>
      <c r="E320" s="21">
        <v>1</v>
      </c>
    </row>
    <row r="321" spans="1:5" x14ac:dyDescent="0.35">
      <c r="A321" s="190"/>
      <c r="B321" s="11" t="s">
        <v>243</v>
      </c>
      <c r="C321" s="12">
        <v>7</v>
      </c>
      <c r="D321" s="12">
        <v>50</v>
      </c>
      <c r="E321" s="21">
        <v>3</v>
      </c>
    </row>
    <row r="322" spans="1:5" x14ac:dyDescent="0.35">
      <c r="A322" s="190"/>
      <c r="B322" s="11" t="s">
        <v>244</v>
      </c>
      <c r="C322" s="12">
        <v>15</v>
      </c>
      <c r="D322" s="12">
        <v>28</v>
      </c>
      <c r="E322" s="21">
        <v>10</v>
      </c>
    </row>
    <row r="323" spans="1:5" x14ac:dyDescent="0.35">
      <c r="A323" s="190"/>
      <c r="B323" s="11" t="s">
        <v>245</v>
      </c>
      <c r="C323" s="12">
        <v>0</v>
      </c>
      <c r="D323" s="12">
        <v>0</v>
      </c>
      <c r="E323" s="21">
        <v>0</v>
      </c>
    </row>
    <row r="324" spans="1:5" x14ac:dyDescent="0.35">
      <c r="A324" s="190"/>
      <c r="B324" s="11" t="s">
        <v>246</v>
      </c>
      <c r="C324" s="12">
        <v>0</v>
      </c>
      <c r="D324" s="12">
        <v>0</v>
      </c>
      <c r="E324" s="21">
        <v>0</v>
      </c>
    </row>
    <row r="325" spans="1:5" x14ac:dyDescent="0.35">
      <c r="A325" s="190"/>
      <c r="B325" s="11" t="s">
        <v>247</v>
      </c>
      <c r="C325" s="12">
        <v>3</v>
      </c>
      <c r="D325" s="12">
        <v>7</v>
      </c>
      <c r="E325" s="21">
        <v>1</v>
      </c>
    </row>
    <row r="326" spans="1:5" x14ac:dyDescent="0.35">
      <c r="A326" s="190"/>
      <c r="B326" s="11" t="s">
        <v>248</v>
      </c>
      <c r="C326" s="12">
        <v>0</v>
      </c>
      <c r="D326" s="12">
        <v>0</v>
      </c>
      <c r="E326" s="21">
        <v>0</v>
      </c>
    </row>
    <row r="327" spans="1:5" x14ac:dyDescent="0.35">
      <c r="A327" s="190"/>
      <c r="B327" s="11" t="s">
        <v>249</v>
      </c>
      <c r="C327" s="12">
        <v>0</v>
      </c>
      <c r="D327" s="12">
        <v>0</v>
      </c>
      <c r="E327" s="21">
        <v>0</v>
      </c>
    </row>
    <row r="328" spans="1:5" x14ac:dyDescent="0.35">
      <c r="A328" s="190"/>
      <c r="B328" s="11" t="s">
        <v>250</v>
      </c>
      <c r="C328" s="12">
        <v>0</v>
      </c>
      <c r="D328" s="12">
        <v>0</v>
      </c>
      <c r="E328" s="21">
        <v>0</v>
      </c>
    </row>
    <row r="329" spans="1:5" x14ac:dyDescent="0.35">
      <c r="A329" s="190"/>
      <c r="B329" s="11" t="s">
        <v>251</v>
      </c>
      <c r="C329" s="12">
        <v>0</v>
      </c>
      <c r="D329" s="12">
        <v>13</v>
      </c>
      <c r="E329" s="21">
        <v>10</v>
      </c>
    </row>
    <row r="330" spans="1:5" x14ac:dyDescent="0.35">
      <c r="A330" s="190"/>
      <c r="B330" s="11" t="s">
        <v>252</v>
      </c>
      <c r="C330" s="12">
        <v>17</v>
      </c>
      <c r="D330" s="12">
        <v>19</v>
      </c>
      <c r="E330" s="21">
        <v>7</v>
      </c>
    </row>
    <row r="331" spans="1:5" x14ac:dyDescent="0.35">
      <c r="A331" s="190"/>
      <c r="B331" s="11" t="s">
        <v>253</v>
      </c>
      <c r="C331" s="12">
        <v>0</v>
      </c>
      <c r="D331" s="12">
        <v>1</v>
      </c>
      <c r="E331" s="21">
        <v>1</v>
      </c>
    </row>
    <row r="332" spans="1:5" x14ac:dyDescent="0.35">
      <c r="A332" s="190"/>
      <c r="B332" s="11" t="s">
        <v>254</v>
      </c>
      <c r="C332" s="12">
        <v>0</v>
      </c>
      <c r="D332" s="12">
        <v>0</v>
      </c>
      <c r="E332" s="21">
        <v>0</v>
      </c>
    </row>
    <row r="333" spans="1:5" x14ac:dyDescent="0.35">
      <c r="A333" s="190"/>
      <c r="B333" s="11" t="s">
        <v>255</v>
      </c>
      <c r="C333" s="12">
        <v>0</v>
      </c>
      <c r="D333" s="12">
        <v>0</v>
      </c>
      <c r="E333" s="21">
        <v>0</v>
      </c>
    </row>
    <row r="334" spans="1:5" x14ac:dyDescent="0.35">
      <c r="A334" s="190"/>
      <c r="B334" s="11" t="s">
        <v>256</v>
      </c>
      <c r="C334" s="12">
        <v>0</v>
      </c>
      <c r="D334" s="12">
        <v>0</v>
      </c>
      <c r="E334" s="21">
        <v>0</v>
      </c>
    </row>
    <row r="335" spans="1:5" x14ac:dyDescent="0.35">
      <c r="A335" s="190"/>
      <c r="B335" s="11" t="s">
        <v>257</v>
      </c>
      <c r="C335" s="12">
        <v>23</v>
      </c>
      <c r="D335" s="12">
        <v>35</v>
      </c>
      <c r="E335" s="21">
        <v>0</v>
      </c>
    </row>
    <row r="336" spans="1:5" x14ac:dyDescent="0.35">
      <c r="A336" s="190"/>
      <c r="B336" s="11" t="s">
        <v>258</v>
      </c>
      <c r="C336" s="12">
        <v>52</v>
      </c>
      <c r="D336" s="12">
        <v>60</v>
      </c>
      <c r="E336" s="21">
        <v>39</v>
      </c>
    </row>
    <row r="337" spans="1:5" x14ac:dyDescent="0.35">
      <c r="A337" s="190"/>
      <c r="B337" s="11" t="s">
        <v>259</v>
      </c>
      <c r="C337" s="12">
        <v>0</v>
      </c>
      <c r="D337" s="12">
        <v>0</v>
      </c>
      <c r="E337" s="21">
        <v>0</v>
      </c>
    </row>
    <row r="338" spans="1:5" x14ac:dyDescent="0.35">
      <c r="A338" s="190"/>
      <c r="B338" s="11" t="s">
        <v>260</v>
      </c>
      <c r="C338" s="12">
        <v>1</v>
      </c>
      <c r="D338" s="12">
        <v>8</v>
      </c>
      <c r="E338" s="21">
        <v>1</v>
      </c>
    </row>
    <row r="339" spans="1:5" x14ac:dyDescent="0.35">
      <c r="A339" s="190"/>
      <c r="B339" s="11" t="s">
        <v>261</v>
      </c>
      <c r="C339" s="12">
        <v>0</v>
      </c>
      <c r="D339" s="12">
        <v>0</v>
      </c>
      <c r="E339" s="21">
        <v>0</v>
      </c>
    </row>
    <row r="340" spans="1:5" x14ac:dyDescent="0.35">
      <c r="A340" s="190"/>
      <c r="B340" s="11" t="s">
        <v>262</v>
      </c>
      <c r="C340" s="12">
        <v>0</v>
      </c>
      <c r="D340" s="12">
        <v>0</v>
      </c>
      <c r="E340" s="21">
        <v>0</v>
      </c>
    </row>
    <row r="341" spans="1:5" x14ac:dyDescent="0.35">
      <c r="A341" s="190"/>
      <c r="B341" s="11" t="s">
        <v>263</v>
      </c>
      <c r="C341" s="12">
        <v>0</v>
      </c>
      <c r="D341" s="12">
        <v>1</v>
      </c>
      <c r="E341" s="21">
        <v>0</v>
      </c>
    </row>
    <row r="342" spans="1:5" x14ac:dyDescent="0.35">
      <c r="A342" s="190"/>
      <c r="B342" s="11" t="s">
        <v>264</v>
      </c>
      <c r="C342" s="12">
        <v>1</v>
      </c>
      <c r="D342" s="12">
        <v>2</v>
      </c>
      <c r="E342" s="21">
        <v>0</v>
      </c>
    </row>
    <row r="343" spans="1:5" x14ac:dyDescent="0.35">
      <c r="A343" s="190"/>
      <c r="B343" s="11" t="s">
        <v>265</v>
      </c>
      <c r="C343" s="12">
        <v>0</v>
      </c>
      <c r="D343" s="12">
        <v>0</v>
      </c>
      <c r="E343" s="21">
        <v>0</v>
      </c>
    </row>
    <row r="344" spans="1:5" x14ac:dyDescent="0.35">
      <c r="A344" s="191"/>
      <c r="B344" s="11" t="s">
        <v>266</v>
      </c>
      <c r="C344" s="12">
        <v>0</v>
      </c>
      <c r="D344" s="12">
        <v>8</v>
      </c>
      <c r="E344" s="21">
        <v>1</v>
      </c>
    </row>
    <row r="345" spans="1:5" x14ac:dyDescent="0.35">
      <c r="A345" s="189" t="s">
        <v>267</v>
      </c>
      <c r="B345" s="11" t="s">
        <v>268</v>
      </c>
      <c r="C345" s="12">
        <v>0</v>
      </c>
      <c r="D345" s="12">
        <v>0</v>
      </c>
      <c r="E345" s="21">
        <v>0</v>
      </c>
    </row>
    <row r="346" spans="1:5" x14ac:dyDescent="0.35">
      <c r="A346" s="190"/>
      <c r="B346" s="11" t="s">
        <v>269</v>
      </c>
      <c r="C346" s="12">
        <v>0</v>
      </c>
      <c r="D346" s="12">
        <v>2</v>
      </c>
      <c r="E346" s="21">
        <v>0</v>
      </c>
    </row>
    <row r="347" spans="1:5" x14ac:dyDescent="0.35">
      <c r="A347" s="190"/>
      <c r="B347" s="11" t="s">
        <v>270</v>
      </c>
      <c r="C347" s="12">
        <v>0</v>
      </c>
      <c r="D347" s="12">
        <v>0</v>
      </c>
      <c r="E347" s="21">
        <v>0</v>
      </c>
    </row>
    <row r="348" spans="1:5" x14ac:dyDescent="0.35">
      <c r="A348" s="190"/>
      <c r="B348" s="11" t="s">
        <v>271</v>
      </c>
      <c r="C348" s="12">
        <v>0</v>
      </c>
      <c r="D348" s="12">
        <v>0</v>
      </c>
      <c r="E348" s="21">
        <v>0</v>
      </c>
    </row>
    <row r="349" spans="1:5" x14ac:dyDescent="0.35">
      <c r="A349" s="190"/>
      <c r="B349" s="11" t="s">
        <v>272</v>
      </c>
      <c r="C349" s="12">
        <v>0</v>
      </c>
      <c r="D349" s="12">
        <v>0</v>
      </c>
      <c r="E349" s="21">
        <v>0</v>
      </c>
    </row>
    <row r="350" spans="1:5" x14ac:dyDescent="0.35">
      <c r="A350" s="190"/>
      <c r="B350" s="11" t="s">
        <v>273</v>
      </c>
      <c r="C350" s="12">
        <v>1</v>
      </c>
      <c r="D350" s="12">
        <v>0</v>
      </c>
      <c r="E350" s="21">
        <v>0</v>
      </c>
    </row>
    <row r="351" spans="1:5" x14ac:dyDescent="0.35">
      <c r="A351" s="190"/>
      <c r="B351" s="11" t="s">
        <v>274</v>
      </c>
      <c r="C351" s="12">
        <v>0</v>
      </c>
      <c r="D351" s="12">
        <v>0</v>
      </c>
      <c r="E351" s="21">
        <v>0</v>
      </c>
    </row>
    <row r="352" spans="1:5" x14ac:dyDescent="0.35">
      <c r="A352" s="190"/>
      <c r="B352" s="11" t="s">
        <v>275</v>
      </c>
      <c r="C352" s="12">
        <v>0</v>
      </c>
      <c r="D352" s="12">
        <v>0</v>
      </c>
      <c r="E352" s="21">
        <v>0</v>
      </c>
    </row>
    <row r="353" spans="1:5" x14ac:dyDescent="0.35">
      <c r="A353" s="190"/>
      <c r="B353" s="11" t="s">
        <v>276</v>
      </c>
      <c r="C353" s="12">
        <v>0</v>
      </c>
      <c r="D353" s="12">
        <v>0</v>
      </c>
      <c r="E353" s="21">
        <v>0</v>
      </c>
    </row>
    <row r="354" spans="1:5" x14ac:dyDescent="0.35">
      <c r="A354" s="190"/>
      <c r="B354" s="11" t="s">
        <v>277</v>
      </c>
      <c r="C354" s="12">
        <v>0</v>
      </c>
      <c r="D354" s="12">
        <v>0</v>
      </c>
      <c r="E354" s="21">
        <v>0</v>
      </c>
    </row>
    <row r="355" spans="1:5" x14ac:dyDescent="0.35">
      <c r="A355" s="191"/>
      <c r="B355" s="11" t="s">
        <v>278</v>
      </c>
      <c r="C355" s="12">
        <v>0</v>
      </c>
      <c r="D355" s="12">
        <v>0</v>
      </c>
      <c r="E355" s="21">
        <v>0</v>
      </c>
    </row>
    <row r="356" spans="1:5" x14ac:dyDescent="0.35">
      <c r="A356" s="189" t="s">
        <v>279</v>
      </c>
      <c r="B356" s="11" t="s">
        <v>280</v>
      </c>
      <c r="C356" s="12">
        <v>21</v>
      </c>
      <c r="D356" s="12">
        <v>56</v>
      </c>
      <c r="E356" s="21">
        <v>2</v>
      </c>
    </row>
    <row r="357" spans="1:5" x14ac:dyDescent="0.35">
      <c r="A357" s="190"/>
      <c r="B357" s="11" t="s">
        <v>281</v>
      </c>
      <c r="C357" s="12">
        <v>0</v>
      </c>
      <c r="D357" s="12">
        <v>0</v>
      </c>
      <c r="E357" s="21">
        <v>0</v>
      </c>
    </row>
    <row r="358" spans="1:5" x14ac:dyDescent="0.35">
      <c r="A358" s="190"/>
      <c r="B358" s="11" t="s">
        <v>282</v>
      </c>
      <c r="C358" s="12">
        <v>0</v>
      </c>
      <c r="D358" s="12">
        <v>0</v>
      </c>
      <c r="E358" s="21">
        <v>0</v>
      </c>
    </row>
    <row r="359" spans="1:5" x14ac:dyDescent="0.35">
      <c r="A359" s="190"/>
      <c r="B359" s="11" t="s">
        <v>283</v>
      </c>
      <c r="C359" s="12">
        <v>4</v>
      </c>
      <c r="D359" s="12">
        <v>5</v>
      </c>
      <c r="E359" s="21">
        <v>0</v>
      </c>
    </row>
    <row r="360" spans="1:5" x14ac:dyDescent="0.35">
      <c r="A360" s="190"/>
      <c r="B360" s="11" t="s">
        <v>284</v>
      </c>
      <c r="C360" s="12">
        <v>1</v>
      </c>
      <c r="D360" s="12">
        <v>0</v>
      </c>
      <c r="E360" s="21">
        <v>0</v>
      </c>
    </row>
    <row r="361" spans="1:5" x14ac:dyDescent="0.35">
      <c r="A361" s="190"/>
      <c r="B361" s="11" t="s">
        <v>285</v>
      </c>
      <c r="C361" s="12">
        <v>0</v>
      </c>
      <c r="D361" s="12">
        <v>0</v>
      </c>
      <c r="E361" s="21">
        <v>0</v>
      </c>
    </row>
    <row r="362" spans="1:5" x14ac:dyDescent="0.35">
      <c r="A362" s="190"/>
      <c r="B362" s="11" t="s">
        <v>286</v>
      </c>
      <c r="C362" s="12">
        <v>0</v>
      </c>
      <c r="D362" s="12">
        <v>0</v>
      </c>
      <c r="E362" s="21">
        <v>0</v>
      </c>
    </row>
    <row r="363" spans="1:5" x14ac:dyDescent="0.35">
      <c r="A363" s="190"/>
      <c r="B363" s="11" t="s">
        <v>287</v>
      </c>
      <c r="C363" s="12">
        <v>0</v>
      </c>
      <c r="D363" s="12">
        <v>0</v>
      </c>
      <c r="E363" s="21">
        <v>0</v>
      </c>
    </row>
    <row r="364" spans="1:5" x14ac:dyDescent="0.35">
      <c r="A364" s="191"/>
      <c r="B364" s="11" t="s">
        <v>288</v>
      </c>
      <c r="C364" s="12">
        <v>0</v>
      </c>
      <c r="D364" s="12">
        <v>0</v>
      </c>
      <c r="E364" s="21">
        <v>0</v>
      </c>
    </row>
    <row r="365" spans="1:5" x14ac:dyDescent="0.35">
      <c r="A365" s="189" t="s">
        <v>289</v>
      </c>
      <c r="B365" s="11" t="s">
        <v>290</v>
      </c>
      <c r="C365" s="12">
        <v>0</v>
      </c>
      <c r="D365" s="12">
        <v>0</v>
      </c>
      <c r="E365" s="21">
        <v>0</v>
      </c>
    </row>
    <row r="366" spans="1:5" x14ac:dyDescent="0.35">
      <c r="A366" s="190"/>
      <c r="B366" s="11" t="s">
        <v>291</v>
      </c>
      <c r="C366" s="12">
        <v>21</v>
      </c>
      <c r="D366" s="12">
        <v>18</v>
      </c>
      <c r="E366" s="21">
        <v>0</v>
      </c>
    </row>
    <row r="367" spans="1:5" x14ac:dyDescent="0.35">
      <c r="A367" s="190"/>
      <c r="B367" s="11" t="s">
        <v>292</v>
      </c>
      <c r="C367" s="12">
        <v>1</v>
      </c>
      <c r="D367" s="12">
        <v>6</v>
      </c>
      <c r="E367" s="21">
        <v>0</v>
      </c>
    </row>
    <row r="368" spans="1:5" x14ac:dyDescent="0.35">
      <c r="A368" s="190"/>
      <c r="B368" s="11" t="s">
        <v>293</v>
      </c>
      <c r="C368" s="12">
        <v>1</v>
      </c>
      <c r="D368" s="12">
        <v>0</v>
      </c>
      <c r="E368" s="21">
        <v>0</v>
      </c>
    </row>
    <row r="369" spans="1:5" x14ac:dyDescent="0.35">
      <c r="A369" s="190"/>
      <c r="B369" s="11" t="s">
        <v>209</v>
      </c>
      <c r="C369" s="12">
        <v>0</v>
      </c>
      <c r="D369" s="12">
        <v>0</v>
      </c>
      <c r="E369" s="21">
        <v>0</v>
      </c>
    </row>
    <row r="370" spans="1:5" x14ac:dyDescent="0.35">
      <c r="A370" s="190"/>
      <c r="B370" s="11" t="s">
        <v>294</v>
      </c>
      <c r="C370" s="12">
        <v>21</v>
      </c>
      <c r="D370" s="12">
        <v>18</v>
      </c>
      <c r="E370" s="21">
        <v>0</v>
      </c>
    </row>
    <row r="371" spans="1:5" x14ac:dyDescent="0.35">
      <c r="A371" s="190"/>
      <c r="B371" s="11" t="s">
        <v>295</v>
      </c>
      <c r="C371" s="12">
        <v>0</v>
      </c>
      <c r="D371" s="12">
        <v>0</v>
      </c>
      <c r="E371" s="21">
        <v>0</v>
      </c>
    </row>
    <row r="372" spans="1:5" x14ac:dyDescent="0.35">
      <c r="A372" s="190"/>
      <c r="B372" s="11" t="s">
        <v>296</v>
      </c>
      <c r="C372" s="12">
        <v>4</v>
      </c>
      <c r="D372" s="12">
        <v>11</v>
      </c>
      <c r="E372" s="21">
        <v>0</v>
      </c>
    </row>
    <row r="373" spans="1:5" x14ac:dyDescent="0.35">
      <c r="A373" s="190"/>
      <c r="B373" s="11" t="s">
        <v>297</v>
      </c>
      <c r="C373" s="12">
        <v>28</v>
      </c>
      <c r="D373" s="12">
        <v>12</v>
      </c>
      <c r="E373" s="21">
        <v>9</v>
      </c>
    </row>
    <row r="374" spans="1:5" x14ac:dyDescent="0.35">
      <c r="A374" s="190"/>
      <c r="B374" s="11" t="s">
        <v>298</v>
      </c>
      <c r="C374" s="12">
        <v>0</v>
      </c>
      <c r="D374" s="12">
        <v>0</v>
      </c>
      <c r="E374" s="21">
        <v>0</v>
      </c>
    </row>
    <row r="375" spans="1:5" x14ac:dyDescent="0.35">
      <c r="A375" s="190"/>
      <c r="B375" s="11" t="s">
        <v>299</v>
      </c>
      <c r="C375" s="12">
        <v>0</v>
      </c>
      <c r="D375" s="12">
        <v>0</v>
      </c>
      <c r="E375" s="21">
        <v>0</v>
      </c>
    </row>
    <row r="376" spans="1:5" x14ac:dyDescent="0.35">
      <c r="A376" s="190"/>
      <c r="B376" s="11" t="s">
        <v>300</v>
      </c>
      <c r="C376" s="12">
        <v>0</v>
      </c>
      <c r="D376" s="12">
        <v>0</v>
      </c>
      <c r="E376" s="21">
        <v>0</v>
      </c>
    </row>
    <row r="377" spans="1:5" x14ac:dyDescent="0.35">
      <c r="A377" s="191"/>
      <c r="B377" s="11" t="s">
        <v>301</v>
      </c>
      <c r="C377" s="12">
        <v>5</v>
      </c>
      <c r="D377" s="12">
        <v>5</v>
      </c>
      <c r="E377" s="21">
        <v>0</v>
      </c>
    </row>
  </sheetData>
  <sheetProtection algorithmName="SHA-512" hashValue="vEFMX6Gb+GGdolpoT+jbCNmVMlb6sRQS/8IVekfLtlaDlL7MFT6x6nm7tBEcw65I5x77rDh1Dfn8fBfAScZvdA==" saltValue="hqs8liDBdtvAlCJ+C2acug==" spinCount="100000" sheet="1" objects="1" scenarios="1"/>
  <mergeCells count="43">
    <mergeCell ref="A201:A242"/>
    <mergeCell ref="A253:A255"/>
    <mergeCell ref="A263:A264"/>
    <mergeCell ref="A271:A272"/>
    <mergeCell ref="A139:A140"/>
    <mergeCell ref="A145:A150"/>
    <mergeCell ref="A151:A152"/>
    <mergeCell ref="A153:A154"/>
    <mergeCell ref="A159:A200"/>
    <mergeCell ref="A126:A127"/>
    <mergeCell ref="A128:A129"/>
    <mergeCell ref="A130:A131"/>
    <mergeCell ref="A135:A136"/>
    <mergeCell ref="A137:A138"/>
    <mergeCell ref="A106:A108"/>
    <mergeCell ref="A109:A110"/>
    <mergeCell ref="A115:A117"/>
    <mergeCell ref="A118:A119"/>
    <mergeCell ref="A124:A125"/>
    <mergeCell ref="A86:A87"/>
    <mergeCell ref="A88:A89"/>
    <mergeCell ref="A90:A91"/>
    <mergeCell ref="A93:B93"/>
    <mergeCell ref="A104:B104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5A7D2-54BE-4158-8827-0E635DF3FFFC}">
  <dimension ref="A1:Z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4" customWidth="1"/>
    <col min="2" max="2" width="4.453125" style="134" customWidth="1"/>
    <col min="3" max="4" width="11.453125" style="134"/>
    <col min="5" max="5" width="52.81640625" style="134" customWidth="1"/>
    <col min="6" max="6" width="2.54296875" style="134" customWidth="1"/>
    <col min="7" max="7" width="7.81640625" style="134" customWidth="1"/>
    <col min="8" max="9" width="11.453125" style="134"/>
    <col min="10" max="10" width="54.453125" style="134" customWidth="1"/>
    <col min="11" max="11" width="2.54296875" style="134" customWidth="1"/>
    <col min="12" max="12" width="7.81640625" style="134" customWidth="1"/>
    <col min="13" max="14" width="11.453125" style="134"/>
    <col min="15" max="15" width="54.453125" style="134" customWidth="1"/>
    <col min="16" max="16" width="2.54296875" style="134" customWidth="1"/>
    <col min="17" max="17" width="7.81640625" style="134" customWidth="1"/>
    <col min="18" max="19" width="11.453125" style="134"/>
    <col min="20" max="20" width="54.453125" style="134" customWidth="1"/>
    <col min="21" max="21" width="2.54296875" style="134" customWidth="1"/>
    <col min="22" max="22" width="7.81640625" style="134" customWidth="1"/>
    <col min="23" max="24" width="11.453125" style="134"/>
    <col min="25" max="25" width="54.453125" style="134" customWidth="1"/>
    <col min="26" max="26" width="2.54296875" style="134" customWidth="1"/>
    <col min="27" max="16384" width="11.453125" style="101"/>
  </cols>
  <sheetData>
    <row r="1" spans="1:26" x14ac:dyDescent="0.25">
      <c r="A1" s="133"/>
      <c r="C1" s="237" t="s">
        <v>1838</v>
      </c>
      <c r="D1" s="237"/>
      <c r="E1" s="237"/>
      <c r="F1" s="133"/>
      <c r="H1" s="179"/>
      <c r="I1" s="179"/>
      <c r="J1" s="179"/>
      <c r="K1" s="133"/>
      <c r="P1" s="133"/>
      <c r="U1" s="133"/>
      <c r="Z1" s="133"/>
    </row>
    <row r="2" spans="1:26" s="103" customFormat="1" ht="11.5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3" customHeight="1" x14ac:dyDescent="0.25">
      <c r="A3" s="125"/>
      <c r="B3" s="125"/>
      <c r="C3" s="125" t="s">
        <v>1839</v>
      </c>
      <c r="D3" s="125"/>
      <c r="E3" s="125"/>
      <c r="F3" s="125"/>
      <c r="G3" s="125"/>
      <c r="H3" s="125" t="s">
        <v>1840</v>
      </c>
      <c r="I3" s="125"/>
      <c r="J3" s="125"/>
      <c r="K3" s="125"/>
      <c r="L3" s="125"/>
      <c r="M3" s="125" t="s">
        <v>1828</v>
      </c>
      <c r="N3" s="125"/>
      <c r="O3" s="125"/>
      <c r="P3" s="125"/>
      <c r="Q3" s="125"/>
      <c r="R3" s="125" t="s">
        <v>1841</v>
      </c>
      <c r="S3" s="125"/>
      <c r="T3" s="125"/>
      <c r="U3" s="125"/>
      <c r="V3" s="125"/>
      <c r="W3" s="125" t="s">
        <v>1842</v>
      </c>
      <c r="X3" s="125"/>
      <c r="Y3" s="125"/>
      <c r="Z3" s="125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5" customFormat="1" ht="12.75" customHeight="1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1.5" x14ac:dyDescent="0.25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5" x14ac:dyDescent="0.3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</row>
  </sheetData>
  <sheetProtection algorithmName="SHA-512" hashValue="uY14OSqfiK2TRHfl1QHiX/IGx+DMHd6jk6BwlSnTiI5793LgV62W5Hpkq+LsBIfC4ZKpCMoaNPQTV/sLaCu4ww==" saltValue="Q+vAN/Ic4Wv+J9oguYFkV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41434-DA7E-467D-A76E-ED45F720B30B}">
  <dimension ref="A1:BI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4" customWidth="1"/>
    <col min="2" max="2" width="4.453125" style="134" customWidth="1"/>
    <col min="3" max="4" width="11.453125" style="134"/>
    <col min="5" max="5" width="52.81640625" style="134" customWidth="1"/>
    <col min="6" max="6" width="2.54296875" style="134" customWidth="1"/>
    <col min="7" max="7" width="7.81640625" style="134" customWidth="1"/>
    <col min="8" max="9" width="11.453125" style="134"/>
    <col min="10" max="10" width="54.453125" style="134" customWidth="1"/>
    <col min="11" max="11" width="2.54296875" style="134" customWidth="1"/>
    <col min="12" max="12" width="7.81640625" style="134" customWidth="1"/>
    <col min="13" max="14" width="11.453125" style="134"/>
    <col min="15" max="15" width="54.453125" style="134" customWidth="1"/>
    <col min="16" max="16" width="2.54296875" style="134" customWidth="1"/>
    <col min="17" max="17" width="7.81640625" style="134" customWidth="1"/>
    <col min="18" max="19" width="11.453125" style="134"/>
    <col min="20" max="20" width="54.453125" style="134" customWidth="1"/>
    <col min="21" max="21" width="2.54296875" style="134" customWidth="1"/>
    <col min="22" max="22" width="7.81640625" style="134" customWidth="1"/>
    <col min="23" max="24" width="11.453125" style="134"/>
    <col min="25" max="25" width="54.453125" style="134" customWidth="1"/>
    <col min="26" max="26" width="2.54296875" style="134" customWidth="1"/>
    <col min="27" max="27" width="7.81640625" style="134" customWidth="1"/>
    <col min="28" max="29" width="11.453125" style="134"/>
    <col min="30" max="30" width="54.453125" style="134" customWidth="1"/>
    <col min="31" max="31" width="2.54296875" style="134" customWidth="1"/>
    <col min="32" max="32" width="7.81640625" style="134" customWidth="1"/>
    <col min="33" max="34" width="11.453125" style="134"/>
    <col min="35" max="35" width="54.453125" style="134" customWidth="1"/>
    <col min="36" max="36" width="2.54296875" style="134" customWidth="1"/>
    <col min="37" max="37" width="7.81640625" style="134" customWidth="1"/>
    <col min="38" max="39" width="11.453125" style="134"/>
    <col min="40" max="40" width="54.453125" style="134" customWidth="1"/>
    <col min="41" max="41" width="2.54296875" style="134" customWidth="1"/>
    <col min="42" max="42" width="7.81640625" style="134" customWidth="1"/>
    <col min="43" max="44" width="11.453125" style="134"/>
    <col min="45" max="45" width="54.453125" style="134" customWidth="1"/>
    <col min="46" max="46" width="2.54296875" style="134" customWidth="1"/>
    <col min="47" max="47" width="7.81640625" style="134" customWidth="1"/>
    <col min="48" max="49" width="11.453125" style="134"/>
    <col min="50" max="50" width="54.453125" style="134" customWidth="1"/>
    <col min="51" max="51" width="2.54296875" style="134" customWidth="1"/>
    <col min="52" max="52" width="7.81640625" style="134" customWidth="1"/>
    <col min="53" max="54" width="11.453125" style="134"/>
    <col min="55" max="55" width="54.453125" style="134" customWidth="1"/>
    <col min="56" max="56" width="2.54296875" style="134" customWidth="1"/>
    <col min="57" max="57" width="7.81640625" style="134" customWidth="1"/>
    <col min="58" max="59" width="11.453125" style="134"/>
    <col min="60" max="60" width="54.453125" style="134" customWidth="1"/>
    <col min="61" max="61" width="2.54296875" style="134" customWidth="1"/>
    <col min="62" max="16384" width="11.453125" style="101"/>
  </cols>
  <sheetData>
    <row r="1" spans="1:61" x14ac:dyDescent="0.25">
      <c r="A1" s="133"/>
      <c r="C1" s="237" t="s">
        <v>1843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33"/>
      <c r="R1" s="179"/>
      <c r="S1" s="179"/>
      <c r="T1" s="179"/>
      <c r="U1" s="133"/>
      <c r="W1" s="179"/>
      <c r="X1" s="179"/>
      <c r="Y1" s="179"/>
      <c r="Z1" s="133"/>
      <c r="AB1" s="179"/>
      <c r="AC1" s="179"/>
      <c r="AD1" s="179"/>
      <c r="AE1" s="133"/>
      <c r="AG1" s="179"/>
      <c r="AH1" s="179"/>
      <c r="AI1" s="179"/>
      <c r="AJ1" s="133"/>
      <c r="AL1" s="179"/>
      <c r="AM1" s="179"/>
      <c r="AN1" s="179"/>
      <c r="AO1" s="133"/>
      <c r="AQ1" s="179"/>
      <c r="AR1" s="179"/>
      <c r="AS1" s="179"/>
      <c r="AT1" s="133"/>
      <c r="AV1" s="179"/>
      <c r="AW1" s="179"/>
      <c r="AX1" s="179"/>
      <c r="AY1" s="133"/>
      <c r="BA1" s="179"/>
      <c r="BB1" s="179"/>
      <c r="BC1" s="179"/>
      <c r="BD1" s="133"/>
      <c r="BF1" s="179"/>
      <c r="BG1" s="179"/>
      <c r="BH1" s="179"/>
      <c r="BI1" s="133"/>
    </row>
    <row r="2" spans="1:61" s="103" customFormat="1" ht="11.5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3" customHeight="1" x14ac:dyDescent="0.25">
      <c r="A3" s="125"/>
      <c r="B3" s="125"/>
      <c r="C3" s="125" t="s">
        <v>304</v>
      </c>
      <c r="D3" s="125"/>
      <c r="E3" s="125"/>
      <c r="F3" s="125"/>
      <c r="G3" s="125"/>
      <c r="H3" s="125" t="s">
        <v>1618</v>
      </c>
      <c r="I3" s="125"/>
      <c r="J3" s="125"/>
      <c r="K3" s="125"/>
      <c r="L3" s="125"/>
      <c r="M3" s="125" t="s">
        <v>1844</v>
      </c>
      <c r="N3" s="125"/>
      <c r="O3" s="125"/>
      <c r="P3" s="125"/>
      <c r="Q3" s="125"/>
      <c r="R3" s="125" t="s">
        <v>1845</v>
      </c>
      <c r="S3" s="125"/>
      <c r="T3" s="125"/>
      <c r="U3" s="125"/>
      <c r="V3" s="125"/>
      <c r="W3" s="125" t="s">
        <v>1846</v>
      </c>
      <c r="X3" s="125"/>
      <c r="Y3" s="125"/>
      <c r="Z3" s="125"/>
      <c r="AA3" s="125"/>
      <c r="AB3" s="125" t="s">
        <v>1622</v>
      </c>
      <c r="AC3" s="125"/>
      <c r="AD3" s="125"/>
      <c r="AE3" s="125"/>
      <c r="AF3" s="125"/>
      <c r="AG3" s="125" t="s">
        <v>1623</v>
      </c>
      <c r="AH3" s="125"/>
      <c r="AI3" s="125"/>
      <c r="AJ3" s="125"/>
      <c r="AK3" s="125"/>
      <c r="AL3" s="125" t="s">
        <v>1624</v>
      </c>
      <c r="AM3" s="125"/>
      <c r="AN3" s="125"/>
      <c r="AO3" s="125"/>
      <c r="AP3" s="125"/>
      <c r="AQ3" s="125" t="s">
        <v>1625</v>
      </c>
      <c r="AR3" s="125"/>
      <c r="AS3" s="125"/>
      <c r="AT3" s="125"/>
      <c r="AU3" s="125"/>
      <c r="AV3" s="125" t="s">
        <v>1828</v>
      </c>
      <c r="AW3" s="125"/>
      <c r="AX3" s="125"/>
      <c r="AY3" s="125"/>
      <c r="AZ3" s="125"/>
      <c r="BA3" s="125" t="s">
        <v>1626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5" customFormat="1" ht="12.75" customHeight="1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1.5" x14ac:dyDescent="0.25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5" x14ac:dyDescent="0.3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  <c r="AA25" s="136"/>
      <c r="AB25" s="131" t="s">
        <v>1784</v>
      </c>
      <c r="AC25" s="132">
        <v>0</v>
      </c>
      <c r="AD25" s="136"/>
      <c r="AE25" s="136"/>
      <c r="AF25" s="136"/>
      <c r="AG25" s="131" t="s">
        <v>1784</v>
      </c>
      <c r="AH25" s="132">
        <v>0</v>
      </c>
      <c r="AI25" s="136"/>
      <c r="AJ25" s="136"/>
      <c r="AK25" s="136"/>
      <c r="AL25" s="131" t="s">
        <v>1784</v>
      </c>
      <c r="AM25" s="132">
        <v>0</v>
      </c>
      <c r="AN25" s="136"/>
      <c r="AO25" s="136"/>
      <c r="AP25" s="136"/>
      <c r="AQ25" s="131" t="s">
        <v>1784</v>
      </c>
      <c r="AR25" s="132">
        <v>0</v>
      </c>
      <c r="AS25" s="136"/>
      <c r="AT25" s="136"/>
      <c r="AU25" s="136"/>
      <c r="AV25" s="131" t="s">
        <v>1784</v>
      </c>
      <c r="AW25" s="132">
        <v>0</v>
      </c>
      <c r="AX25" s="136"/>
      <c r="AY25" s="136"/>
      <c r="AZ25" s="136"/>
      <c r="BA25" s="131" t="s">
        <v>1784</v>
      </c>
      <c r="BB25" s="132">
        <v>0</v>
      </c>
      <c r="BC25" s="136"/>
      <c r="BD25" s="136"/>
      <c r="BE25" s="136"/>
      <c r="BF25" s="131" t="s">
        <v>1784</v>
      </c>
      <c r="BG25" s="132">
        <v>0</v>
      </c>
      <c r="BH25" s="136"/>
      <c r="BI25" s="136"/>
    </row>
  </sheetData>
  <sheetProtection algorithmName="SHA-512" hashValue="odWfPYZz5YeFnh5cRiDtv+xlhTgDASyp6xp9to0UAFlMZiJFmLZTtVtxQmfcwoQyQe+swwYVTydeWDZdRM9C7A==" saltValue="ICYCOu7lT6p699zU9IPgy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825BF-2B5B-4849-8A94-977038F123EE}">
  <dimension ref="A1:Z25"/>
  <sheetViews>
    <sheetView showGridLines="0" workbookViewId="0"/>
  </sheetViews>
  <sheetFormatPr baseColWidth="10" defaultColWidth="11.453125" defaultRowHeight="12.5" x14ac:dyDescent="0.25"/>
  <cols>
    <col min="1" max="1" width="2.54296875" style="134" customWidth="1"/>
    <col min="2" max="2" width="4.453125" style="134" customWidth="1"/>
    <col min="3" max="4" width="11.453125" style="134"/>
    <col min="5" max="5" width="52.81640625" style="134" customWidth="1"/>
    <col min="6" max="6" width="2.54296875" style="134" customWidth="1"/>
    <col min="7" max="7" width="7.81640625" style="134" customWidth="1"/>
    <col min="8" max="9" width="11.453125" style="134"/>
    <col min="10" max="10" width="54.453125" style="134" customWidth="1"/>
    <col min="11" max="11" width="2.54296875" style="134" customWidth="1"/>
    <col min="12" max="12" width="7.81640625" style="134" customWidth="1"/>
    <col min="13" max="17" width="11.453125" style="134"/>
    <col min="18" max="18" width="11.453125" style="76"/>
    <col min="19" max="19" width="2.54296875" style="134" customWidth="1"/>
    <col min="20" max="20" width="7.81640625" style="134" customWidth="1"/>
    <col min="21" max="25" width="11.453125" style="134"/>
    <col min="26" max="16384" width="11.453125" style="76"/>
  </cols>
  <sheetData>
    <row r="1" spans="1:26" x14ac:dyDescent="0.25">
      <c r="A1" s="133"/>
      <c r="C1" s="237" t="s">
        <v>1847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79"/>
      <c r="Q1" s="179"/>
      <c r="S1" s="133"/>
      <c r="U1" s="179"/>
      <c r="V1" s="179"/>
      <c r="W1" s="179"/>
      <c r="X1" s="179"/>
      <c r="Y1" s="179"/>
    </row>
    <row r="3" spans="1:26" x14ac:dyDescent="0.25">
      <c r="A3" s="125"/>
      <c r="B3" s="125"/>
      <c r="C3" s="125" t="s">
        <v>1828</v>
      </c>
      <c r="D3" s="125"/>
      <c r="E3" s="125"/>
      <c r="F3" s="125"/>
      <c r="G3" s="125"/>
      <c r="H3" s="125" t="s">
        <v>1848</v>
      </c>
      <c r="I3" s="125"/>
      <c r="J3" s="125"/>
      <c r="K3" s="125"/>
      <c r="L3" s="125"/>
      <c r="M3" s="125" t="s">
        <v>1057</v>
      </c>
      <c r="N3" s="125"/>
      <c r="O3" s="125"/>
      <c r="P3" s="125"/>
      <c r="Q3" s="125"/>
      <c r="S3" s="125"/>
      <c r="T3" s="125"/>
      <c r="U3" s="125" t="s">
        <v>1058</v>
      </c>
      <c r="V3" s="125"/>
      <c r="W3" s="125"/>
      <c r="X3" s="125"/>
      <c r="Y3" s="125"/>
    </row>
    <row r="5" spans="1:26" ht="34.5" x14ac:dyDescent="0.25">
      <c r="M5" s="180" t="s">
        <v>1204</v>
      </c>
      <c r="N5" s="180" t="s">
        <v>1205</v>
      </c>
      <c r="O5" s="180" t="s">
        <v>1206</v>
      </c>
      <c r="P5" s="180" t="s">
        <v>1207</v>
      </c>
      <c r="Q5" s="180" t="s">
        <v>615</v>
      </c>
      <c r="R5" s="180" t="s">
        <v>1208</v>
      </c>
      <c r="S5" s="181"/>
      <c r="U5" s="182" t="s">
        <v>1204</v>
      </c>
      <c r="V5" s="182" t="s">
        <v>1205</v>
      </c>
      <c r="W5" s="182" t="s">
        <v>1206</v>
      </c>
      <c r="X5" s="182" t="s">
        <v>1207</v>
      </c>
      <c r="Y5" s="182" t="s">
        <v>615</v>
      </c>
      <c r="Z5" s="182" t="s">
        <v>1208</v>
      </c>
    </row>
    <row r="6" spans="1:26" x14ac:dyDescent="0.25">
      <c r="M6" s="183">
        <f>DatosMedioAmbiente!C53</f>
        <v>0</v>
      </c>
      <c r="N6" s="183">
        <f>DatosMedioAmbiente!C55</f>
        <v>1</v>
      </c>
      <c r="O6" s="183">
        <f>DatosMedioAmbiente!C57</f>
        <v>2</v>
      </c>
      <c r="P6" s="183">
        <f>DatosMedioAmbiente!C59</f>
        <v>10</v>
      </c>
      <c r="Q6" s="183">
        <f>DatosMedioAmbiente!C61</f>
        <v>2</v>
      </c>
      <c r="R6" s="183">
        <f>DatosMedioAmbiente!C63</f>
        <v>8</v>
      </c>
      <c r="S6" s="181"/>
      <c r="U6" s="184">
        <f>DatosMedioAmbiente!C54</f>
        <v>1</v>
      </c>
      <c r="V6" s="184">
        <f>DatosMedioAmbiente!C56</f>
        <v>0</v>
      </c>
      <c r="W6" s="184">
        <f>DatosMedioAmbiente!C58</f>
        <v>2</v>
      </c>
      <c r="X6" s="184">
        <f>DatosMedioAmbiente!C60</f>
        <v>0</v>
      </c>
      <c r="Y6" s="184">
        <f>DatosMedioAmbiente!C62</f>
        <v>1</v>
      </c>
      <c r="Z6" s="184">
        <f>DatosMedioAmbiente!C64</f>
        <v>0</v>
      </c>
    </row>
    <row r="25" spans="1:20" s="76" customFormat="1" ht="15.5" x14ac:dyDescent="0.3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3+Vu7IzwDoINjBnzxZ7iqeiFcIX1WCtzV2SDv9UNuuz8yMO24Xz6FXcc6Cly/WJwy2odY/k05YG0RUf7f4SSaQ==" saltValue="nbTFWttTSyELT44YSF2Tm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206C8-90C4-4787-A95B-89005B27C1BD}">
  <dimension ref="A1:BI15"/>
  <sheetViews>
    <sheetView topLeftCell="AP1" workbookViewId="0">
      <selection activeCell="BK1" sqref="BK1"/>
    </sheetView>
  </sheetViews>
  <sheetFormatPr baseColWidth="10" defaultColWidth="11.54296875" defaultRowHeight="12.5" x14ac:dyDescent="0.25"/>
  <cols>
    <col min="1" max="18" width="23" style="76" customWidth="1"/>
    <col min="19" max="20" width="25.1796875" style="76" customWidth="1"/>
    <col min="21" max="21" width="14.453125" style="76" customWidth="1"/>
    <col min="22" max="22" width="20.453125" style="76" customWidth="1"/>
    <col min="23" max="23" width="16.54296875" style="76" customWidth="1"/>
    <col min="24" max="24" width="5.453125" style="76" customWidth="1"/>
    <col min="25" max="25" width="4" style="76" customWidth="1"/>
    <col min="26" max="26" width="13.54296875" style="76" customWidth="1"/>
    <col min="27" max="27" width="22.1796875" style="76" customWidth="1"/>
    <col min="28" max="16384" width="11.54296875" style="76"/>
  </cols>
  <sheetData>
    <row r="1" spans="1:61" s="98" customFormat="1" ht="91" x14ac:dyDescent="0.35">
      <c r="A1" s="98" t="s">
        <v>1691</v>
      </c>
      <c r="B1" s="98" t="s">
        <v>1692</v>
      </c>
      <c r="C1" s="98" t="s">
        <v>1693</v>
      </c>
      <c r="D1" s="98" t="s">
        <v>1694</v>
      </c>
      <c r="E1" s="98" t="s">
        <v>1695</v>
      </c>
      <c r="F1" s="98" t="s">
        <v>1696</v>
      </c>
      <c r="G1" s="98" t="s">
        <v>1697</v>
      </c>
      <c r="H1" s="98" t="s">
        <v>1698</v>
      </c>
      <c r="I1" s="98" t="s">
        <v>1699</v>
      </c>
      <c r="J1" s="98" t="s">
        <v>1700</v>
      </c>
      <c r="K1" s="98" t="s">
        <v>1701</v>
      </c>
      <c r="L1" s="98" t="s">
        <v>1702</v>
      </c>
      <c r="M1" s="98" t="s">
        <v>1703</v>
      </c>
      <c r="N1" s="98" t="s">
        <v>1704</v>
      </c>
      <c r="O1" s="98" t="s">
        <v>1705</v>
      </c>
      <c r="P1" s="98" t="s">
        <v>1706</v>
      </c>
      <c r="Q1" s="98" t="s">
        <v>1707</v>
      </c>
      <c r="R1" s="98" t="s">
        <v>1708</v>
      </c>
      <c r="S1" s="98" t="s">
        <v>1709</v>
      </c>
      <c r="T1" s="98" t="s">
        <v>1710</v>
      </c>
      <c r="U1" s="98" t="s">
        <v>1711</v>
      </c>
      <c r="V1" s="98" t="s">
        <v>1712</v>
      </c>
      <c r="W1" s="98" t="s">
        <v>1713</v>
      </c>
      <c r="AA1" s="98" t="s">
        <v>1714</v>
      </c>
      <c r="AB1" s="98" t="s">
        <v>1715</v>
      </c>
      <c r="AC1" s="98" t="s">
        <v>1716</v>
      </c>
      <c r="AD1" s="98" t="s">
        <v>1717</v>
      </c>
      <c r="AE1" s="98" t="s">
        <v>1718</v>
      </c>
      <c r="AF1" s="98" t="s">
        <v>1719</v>
      </c>
      <c r="AI1" s="98" t="s">
        <v>1720</v>
      </c>
      <c r="AL1" s="98" t="s">
        <v>1721</v>
      </c>
      <c r="AM1" s="98" t="s">
        <v>1722</v>
      </c>
      <c r="AN1" s="98" t="s">
        <v>1723</v>
      </c>
      <c r="AO1" s="98" t="s">
        <v>1724</v>
      </c>
      <c r="AP1" s="98" t="s">
        <v>1725</v>
      </c>
      <c r="AQ1" s="98" t="s">
        <v>1726</v>
      </c>
      <c r="AR1" s="98" t="s">
        <v>1727</v>
      </c>
      <c r="AS1" s="98" t="s">
        <v>1728</v>
      </c>
      <c r="AT1" s="98" t="s">
        <v>1729</v>
      </c>
      <c r="AU1" s="98" t="s">
        <v>1730</v>
      </c>
      <c r="AV1" s="98" t="s">
        <v>1731</v>
      </c>
      <c r="AW1" s="98" t="s">
        <v>1732</v>
      </c>
      <c r="AX1" s="98" t="s">
        <v>1733</v>
      </c>
      <c r="AY1" s="98" t="s">
        <v>1734</v>
      </c>
      <c r="AZ1" s="98" t="s">
        <v>1735</v>
      </c>
      <c r="BA1" s="98" t="s">
        <v>1736</v>
      </c>
      <c r="BB1" s="98" t="s">
        <v>1737</v>
      </c>
      <c r="BC1" s="98" t="s">
        <v>1738</v>
      </c>
      <c r="BD1" s="98" t="s">
        <v>1739</v>
      </c>
      <c r="BE1" s="98" t="s">
        <v>1740</v>
      </c>
      <c r="BF1" s="98" t="s">
        <v>1741</v>
      </c>
      <c r="BG1" s="98" t="s">
        <v>1742</v>
      </c>
      <c r="BH1" s="98" t="s">
        <v>1743</v>
      </c>
      <c r="BI1" s="98" t="s">
        <v>1744</v>
      </c>
    </row>
    <row r="2" spans="1:61" x14ac:dyDescent="0.25">
      <c r="A2" s="76" t="s">
        <v>1267</v>
      </c>
      <c r="B2" s="76" t="s">
        <v>1762</v>
      </c>
      <c r="C2" s="76" t="s">
        <v>1751</v>
      </c>
      <c r="D2" s="76" t="s">
        <v>1628</v>
      </c>
      <c r="E2" s="76" t="s">
        <v>1628</v>
      </c>
      <c r="F2" s="76" t="s">
        <v>1632</v>
      </c>
      <c r="G2" s="76" t="s">
        <v>1629</v>
      </c>
      <c r="H2" s="76" t="s">
        <v>1657</v>
      </c>
      <c r="I2" s="76" t="s">
        <v>1628</v>
      </c>
      <c r="J2" s="76" t="s">
        <v>1628</v>
      </c>
      <c r="K2" s="76" t="s">
        <v>1628</v>
      </c>
      <c r="L2" s="76" t="s">
        <v>1628</v>
      </c>
      <c r="M2" s="76" t="s">
        <v>1628</v>
      </c>
      <c r="N2" s="76" t="s">
        <v>1628</v>
      </c>
      <c r="O2" s="76" t="s">
        <v>1628</v>
      </c>
      <c r="P2" s="76" t="s">
        <v>1681</v>
      </c>
      <c r="Q2" s="76" t="s">
        <v>1681</v>
      </c>
      <c r="R2" s="76" t="s">
        <v>1060</v>
      </c>
      <c r="S2" s="76" t="s">
        <v>1681</v>
      </c>
      <c r="T2" s="76" t="s">
        <v>1681</v>
      </c>
      <c r="V2" s="76" t="s">
        <v>29</v>
      </c>
      <c r="W2" s="76" t="s">
        <v>113</v>
      </c>
      <c r="AA2" s="76" t="s">
        <v>1151</v>
      </c>
      <c r="AB2" s="76" t="s">
        <v>1151</v>
      </c>
      <c r="AC2" s="76" t="s">
        <v>1158</v>
      </c>
      <c r="AD2" s="76" t="s">
        <v>647</v>
      </c>
      <c r="AE2" s="76" t="s">
        <v>1204</v>
      </c>
      <c r="AF2" s="76" t="s">
        <v>1107</v>
      </c>
      <c r="AI2" s="76" t="s">
        <v>229</v>
      </c>
      <c r="AL2" s="76" t="s">
        <v>647</v>
      </c>
      <c r="AM2" s="76" t="s">
        <v>647</v>
      </c>
      <c r="AN2" s="76" t="s">
        <v>647</v>
      </c>
      <c r="AO2" s="76" t="s">
        <v>647</v>
      </c>
      <c r="AV2" s="76" t="s">
        <v>647</v>
      </c>
      <c r="AW2" s="76" t="s">
        <v>1205</v>
      </c>
      <c r="AX2" s="76" t="s">
        <v>1204</v>
      </c>
      <c r="BA2" s="76" t="s">
        <v>82</v>
      </c>
      <c r="BC2" s="76" t="s">
        <v>983</v>
      </c>
      <c r="BD2" s="76" t="s">
        <v>334</v>
      </c>
      <c r="BF2" s="76" t="s">
        <v>104</v>
      </c>
      <c r="BH2" s="76" t="s">
        <v>1163</v>
      </c>
      <c r="BI2" s="76" t="s">
        <v>1168</v>
      </c>
    </row>
    <row r="3" spans="1:61" x14ac:dyDescent="0.25">
      <c r="A3" s="76" t="s">
        <v>1769</v>
      </c>
      <c r="B3" s="76" t="s">
        <v>1763</v>
      </c>
      <c r="C3" s="76" t="s">
        <v>1752</v>
      </c>
      <c r="D3" s="76" t="s">
        <v>1629</v>
      </c>
      <c r="E3" s="76" t="s">
        <v>1629</v>
      </c>
      <c r="F3" s="76" t="s">
        <v>111</v>
      </c>
      <c r="G3" s="76" t="s">
        <v>1630</v>
      </c>
      <c r="H3" s="76" t="s">
        <v>1629</v>
      </c>
      <c r="I3" s="76" t="s">
        <v>1629</v>
      </c>
      <c r="J3" s="76" t="s">
        <v>1630</v>
      </c>
      <c r="K3" s="76" t="s">
        <v>1629</v>
      </c>
      <c r="L3" s="76" t="s">
        <v>1630</v>
      </c>
      <c r="M3" s="76" t="s">
        <v>978</v>
      </c>
      <c r="N3" s="76" t="s">
        <v>1630</v>
      </c>
      <c r="O3" s="76" t="s">
        <v>1629</v>
      </c>
      <c r="P3" s="76" t="s">
        <v>1686</v>
      </c>
      <c r="Q3" s="76" t="s">
        <v>1630</v>
      </c>
      <c r="R3" s="76" t="s">
        <v>1061</v>
      </c>
      <c r="S3" s="76" t="s">
        <v>1630</v>
      </c>
      <c r="T3" s="76" t="s">
        <v>1630</v>
      </c>
      <c r="V3" s="76" t="s">
        <v>30</v>
      </c>
      <c r="W3" s="76" t="s">
        <v>114</v>
      </c>
      <c r="AA3" s="76" t="s">
        <v>1152</v>
      </c>
      <c r="AB3" s="76" t="s">
        <v>1152</v>
      </c>
      <c r="AC3" s="76" t="s">
        <v>1159</v>
      </c>
      <c r="AD3" s="76" t="s">
        <v>649</v>
      </c>
      <c r="AE3" s="76" t="s">
        <v>1207</v>
      </c>
      <c r="AF3" s="76" t="s">
        <v>1214</v>
      </c>
      <c r="AI3" s="76" t="s">
        <v>230</v>
      </c>
      <c r="AL3" s="76" t="s">
        <v>649</v>
      </c>
      <c r="AM3" s="76" t="s">
        <v>649</v>
      </c>
      <c r="AN3" s="76" t="s">
        <v>649</v>
      </c>
      <c r="AO3" s="76" t="s">
        <v>649</v>
      </c>
      <c r="AV3" s="76" t="s">
        <v>649</v>
      </c>
      <c r="AW3" s="76" t="s">
        <v>1206</v>
      </c>
      <c r="AX3" s="76" t="s">
        <v>1206</v>
      </c>
      <c r="BA3" s="76" t="s">
        <v>1812</v>
      </c>
      <c r="BC3" s="76" t="s">
        <v>1814</v>
      </c>
      <c r="BD3" s="76" t="s">
        <v>962</v>
      </c>
      <c r="BF3" s="76" t="s">
        <v>1080</v>
      </c>
      <c r="BH3" s="76" t="s">
        <v>1164</v>
      </c>
    </row>
    <row r="4" spans="1:61" x14ac:dyDescent="0.25">
      <c r="A4" s="76" t="s">
        <v>1770</v>
      </c>
      <c r="B4" s="76" t="s">
        <v>1764</v>
      </c>
      <c r="C4" s="76" t="s">
        <v>1753</v>
      </c>
      <c r="D4" s="76" t="s">
        <v>1630</v>
      </c>
      <c r="E4" s="76" t="s">
        <v>1630</v>
      </c>
      <c r="G4" s="76" t="s">
        <v>978</v>
      </c>
      <c r="H4" s="76" t="s">
        <v>1630</v>
      </c>
      <c r="I4" s="76" t="s">
        <v>1630</v>
      </c>
      <c r="J4" s="76" t="s">
        <v>1632</v>
      </c>
      <c r="K4" s="76" t="s">
        <v>1630</v>
      </c>
      <c r="L4" s="76" t="s">
        <v>1632</v>
      </c>
      <c r="N4" s="76" t="s">
        <v>1633</v>
      </c>
      <c r="O4" s="76" t="s">
        <v>1630</v>
      </c>
      <c r="Q4" s="76" t="s">
        <v>1686</v>
      </c>
      <c r="R4" s="76" t="s">
        <v>1063</v>
      </c>
      <c r="S4" s="76" t="s">
        <v>1682</v>
      </c>
      <c r="T4" s="76" t="s">
        <v>1683</v>
      </c>
      <c r="V4" s="76" t="s">
        <v>31</v>
      </c>
      <c r="W4" s="76" t="s">
        <v>1777</v>
      </c>
      <c r="AC4" s="76" t="s">
        <v>1160</v>
      </c>
      <c r="AD4" s="76" t="s">
        <v>651</v>
      </c>
      <c r="AE4" s="76" t="s">
        <v>1208</v>
      </c>
      <c r="AF4" s="76" t="s">
        <v>1147</v>
      </c>
      <c r="AI4" s="76" t="s">
        <v>238</v>
      </c>
      <c r="AL4" s="76" t="s">
        <v>651</v>
      </c>
      <c r="AM4" s="76" t="s">
        <v>651</v>
      </c>
      <c r="AN4" s="76" t="s">
        <v>651</v>
      </c>
      <c r="AO4" s="76" t="s">
        <v>651</v>
      </c>
      <c r="AV4" s="76" t="s">
        <v>651</v>
      </c>
      <c r="AW4" s="76" t="s">
        <v>1207</v>
      </c>
      <c r="AX4" s="76" t="s">
        <v>615</v>
      </c>
      <c r="BA4" s="76" t="s">
        <v>1813</v>
      </c>
      <c r="BC4" s="76" t="s">
        <v>989</v>
      </c>
      <c r="BD4" s="76" t="s">
        <v>964</v>
      </c>
      <c r="BH4" s="76" t="s">
        <v>1165</v>
      </c>
    </row>
    <row r="5" spans="1:61" x14ac:dyDescent="0.25">
      <c r="A5" s="76" t="s">
        <v>1051</v>
      </c>
      <c r="B5" s="76" t="s">
        <v>109</v>
      </c>
      <c r="C5" s="76" t="s">
        <v>174</v>
      </c>
      <c r="D5" s="76" t="s">
        <v>1632</v>
      </c>
      <c r="E5" s="76" t="s">
        <v>1632</v>
      </c>
      <c r="G5" s="76" t="s">
        <v>1643</v>
      </c>
      <c r="H5" s="76" t="s">
        <v>978</v>
      </c>
      <c r="I5" s="76" t="s">
        <v>1632</v>
      </c>
      <c r="J5" s="76" t="s">
        <v>1636</v>
      </c>
      <c r="K5" s="76" t="s">
        <v>1632</v>
      </c>
      <c r="N5" s="76" t="s">
        <v>1634</v>
      </c>
      <c r="O5" s="76" t="s">
        <v>1636</v>
      </c>
      <c r="R5" s="76" t="s">
        <v>1064</v>
      </c>
      <c r="S5" s="76" t="s">
        <v>1683</v>
      </c>
      <c r="T5" s="76" t="s">
        <v>1686</v>
      </c>
      <c r="V5" s="76" t="s">
        <v>32</v>
      </c>
      <c r="AD5" s="76" t="s">
        <v>655</v>
      </c>
      <c r="AF5" s="76" t="s">
        <v>1215</v>
      </c>
      <c r="AI5" s="76" t="s">
        <v>241</v>
      </c>
      <c r="AL5" s="76" t="s">
        <v>655</v>
      </c>
      <c r="AM5" s="76" t="s">
        <v>653</v>
      </c>
      <c r="AN5" s="76" t="s">
        <v>653</v>
      </c>
      <c r="AO5" s="76" t="s">
        <v>653</v>
      </c>
      <c r="AV5" s="76" t="s">
        <v>655</v>
      </c>
      <c r="AW5" s="76" t="s">
        <v>615</v>
      </c>
      <c r="BC5" s="76" t="s">
        <v>990</v>
      </c>
      <c r="BD5" s="76" t="s">
        <v>965</v>
      </c>
    </row>
    <row r="6" spans="1:61" x14ac:dyDescent="0.25">
      <c r="A6" s="76" t="s">
        <v>1771</v>
      </c>
      <c r="B6" s="76" t="s">
        <v>110</v>
      </c>
      <c r="C6" s="76" t="s">
        <v>1754</v>
      </c>
      <c r="D6" s="76" t="s">
        <v>1636</v>
      </c>
      <c r="E6" s="76" t="s">
        <v>978</v>
      </c>
      <c r="G6" s="76" t="s">
        <v>1646</v>
      </c>
      <c r="H6" s="76" t="s">
        <v>1641</v>
      </c>
      <c r="I6" s="76" t="s">
        <v>1636</v>
      </c>
      <c r="J6" s="76" t="s">
        <v>978</v>
      </c>
      <c r="K6" s="76" t="s">
        <v>978</v>
      </c>
      <c r="O6" s="76" t="s">
        <v>978</v>
      </c>
      <c r="R6" s="76" t="s">
        <v>1065</v>
      </c>
      <c r="S6" s="76" t="s">
        <v>1685</v>
      </c>
      <c r="V6" s="76" t="s">
        <v>33</v>
      </c>
      <c r="AD6" s="76" t="s">
        <v>657</v>
      </c>
      <c r="AI6" s="76" t="s">
        <v>242</v>
      </c>
      <c r="AL6" s="76" t="s">
        <v>657</v>
      </c>
      <c r="AM6" s="76" t="s">
        <v>655</v>
      </c>
      <c r="AN6" s="76" t="s">
        <v>655</v>
      </c>
      <c r="AO6" s="76" t="s">
        <v>655</v>
      </c>
      <c r="AV6" s="76" t="s">
        <v>657</v>
      </c>
      <c r="AW6" s="76" t="s">
        <v>1208</v>
      </c>
      <c r="BC6" s="76" t="s">
        <v>993</v>
      </c>
      <c r="BD6" s="76" t="s">
        <v>966</v>
      </c>
    </row>
    <row r="7" spans="1:61" x14ac:dyDescent="0.25">
      <c r="C7" s="76" t="s">
        <v>1755</v>
      </c>
      <c r="D7" s="76" t="s">
        <v>978</v>
      </c>
      <c r="E7" s="76" t="s">
        <v>1642</v>
      </c>
      <c r="G7" s="76" t="s">
        <v>1648</v>
      </c>
      <c r="H7" s="76" t="s">
        <v>1642</v>
      </c>
      <c r="I7" s="76" t="s">
        <v>978</v>
      </c>
      <c r="J7" s="76" t="s">
        <v>1642</v>
      </c>
      <c r="K7" s="76" t="s">
        <v>1648</v>
      </c>
      <c r="O7" s="76" t="s">
        <v>1642</v>
      </c>
      <c r="R7" s="76" t="s">
        <v>1066</v>
      </c>
      <c r="S7" s="76" t="s">
        <v>1686</v>
      </c>
      <c r="AD7" s="76" t="s">
        <v>659</v>
      </c>
      <c r="AI7" s="76" t="s">
        <v>111</v>
      </c>
      <c r="AL7" s="76" t="s">
        <v>659</v>
      </c>
      <c r="AM7" s="76" t="s">
        <v>657</v>
      </c>
      <c r="AN7" s="76" t="s">
        <v>657</v>
      </c>
      <c r="AO7" s="76" t="s">
        <v>657</v>
      </c>
      <c r="AV7" s="76" t="s">
        <v>659</v>
      </c>
      <c r="BC7" s="76" t="s">
        <v>1815</v>
      </c>
      <c r="BD7" s="76" t="s">
        <v>518</v>
      </c>
    </row>
    <row r="8" spans="1:61" x14ac:dyDescent="0.25">
      <c r="C8" s="76" t="s">
        <v>1756</v>
      </c>
      <c r="D8" s="76" t="s">
        <v>1641</v>
      </c>
      <c r="E8" s="76" t="s">
        <v>1646</v>
      </c>
      <c r="G8" s="76" t="s">
        <v>111</v>
      </c>
      <c r="H8" s="76" t="s">
        <v>1643</v>
      </c>
      <c r="I8" s="76" t="s">
        <v>1641</v>
      </c>
      <c r="J8" s="76" t="s">
        <v>1643</v>
      </c>
      <c r="O8" s="76" t="s">
        <v>1643</v>
      </c>
      <c r="R8" s="76" t="s">
        <v>1069</v>
      </c>
      <c r="AN8" s="76" t="s">
        <v>659</v>
      </c>
      <c r="AO8" s="76" t="s">
        <v>659</v>
      </c>
      <c r="BC8" s="76" t="s">
        <v>995</v>
      </c>
      <c r="BD8" s="76" t="s">
        <v>967</v>
      </c>
    </row>
    <row r="9" spans="1:61" x14ac:dyDescent="0.25">
      <c r="C9" s="76" t="s">
        <v>209</v>
      </c>
      <c r="D9" s="76" t="s">
        <v>1642</v>
      </c>
      <c r="E9" s="76" t="s">
        <v>1648</v>
      </c>
      <c r="H9" s="76" t="s">
        <v>1646</v>
      </c>
      <c r="I9" s="76" t="s">
        <v>1642</v>
      </c>
      <c r="J9" s="76" t="s">
        <v>1646</v>
      </c>
      <c r="O9" s="76" t="s">
        <v>1646</v>
      </c>
      <c r="BC9" s="76" t="s">
        <v>980</v>
      </c>
      <c r="BD9" s="76" t="s">
        <v>651</v>
      </c>
    </row>
    <row r="10" spans="1:61" x14ac:dyDescent="0.25">
      <c r="C10" s="76" t="s">
        <v>1757</v>
      </c>
      <c r="D10" s="76" t="s">
        <v>1643</v>
      </c>
      <c r="E10" s="76" t="s">
        <v>1652</v>
      </c>
      <c r="H10" s="76" t="s">
        <v>1648</v>
      </c>
      <c r="I10" s="76" t="s">
        <v>1643</v>
      </c>
      <c r="J10" s="76" t="s">
        <v>1648</v>
      </c>
      <c r="O10" s="76" t="s">
        <v>1648</v>
      </c>
      <c r="BD10" s="76" t="s">
        <v>969</v>
      </c>
    </row>
    <row r="11" spans="1:61" x14ac:dyDescent="0.25">
      <c r="C11" s="76" t="s">
        <v>289</v>
      </c>
      <c r="D11" s="76" t="s">
        <v>1644</v>
      </c>
      <c r="H11" s="76" t="s">
        <v>111</v>
      </c>
      <c r="I11" s="76" t="s">
        <v>1644</v>
      </c>
      <c r="J11" s="76" t="s">
        <v>111</v>
      </c>
      <c r="O11" s="76" t="s">
        <v>111</v>
      </c>
      <c r="BD11" s="76" t="s">
        <v>970</v>
      </c>
    </row>
    <row r="12" spans="1:61" x14ac:dyDescent="0.25">
      <c r="D12" s="76" t="s">
        <v>1646</v>
      </c>
      <c r="I12" s="76" t="s">
        <v>1646</v>
      </c>
      <c r="BD12" s="76" t="s">
        <v>971</v>
      </c>
    </row>
    <row r="13" spans="1:61" x14ac:dyDescent="0.25">
      <c r="D13" s="76" t="s">
        <v>1648</v>
      </c>
      <c r="I13" s="76" t="s">
        <v>1648</v>
      </c>
      <c r="BD13" s="76" t="s">
        <v>972</v>
      </c>
    </row>
    <row r="14" spans="1:61" x14ac:dyDescent="0.25">
      <c r="D14" s="76" t="s">
        <v>1652</v>
      </c>
      <c r="I14" s="76" t="s">
        <v>1652</v>
      </c>
      <c r="BD14" s="76" t="s">
        <v>111</v>
      </c>
    </row>
    <row r="15" spans="1:61" x14ac:dyDescent="0.25">
      <c r="D15" s="76" t="s">
        <v>111</v>
      </c>
      <c r="I15" s="76" t="s">
        <v>111</v>
      </c>
      <c r="BD15" s="76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C879F-9D77-410E-A20E-F9236500602C}">
  <dimension ref="B3:D16"/>
  <sheetViews>
    <sheetView workbookViewId="0">
      <selection activeCell="I32" sqref="I32"/>
    </sheetView>
  </sheetViews>
  <sheetFormatPr baseColWidth="10" defaultColWidth="11.453125" defaultRowHeight="12.5" x14ac:dyDescent="0.25"/>
  <cols>
    <col min="1" max="1" width="11.453125" style="91"/>
    <col min="2" max="2" width="27.54296875" style="91" customWidth="1"/>
    <col min="3" max="16384" width="11.453125" style="91"/>
  </cols>
  <sheetData>
    <row r="3" spans="2:4" ht="13" x14ac:dyDescent="0.25">
      <c r="B3" s="89"/>
      <c r="C3" s="90" t="s">
        <v>104</v>
      </c>
      <c r="D3" s="90" t="s">
        <v>1082</v>
      </c>
    </row>
    <row r="4" spans="2:4" ht="12.75" customHeight="1" x14ac:dyDescent="0.3">
      <c r="B4" s="92" t="s">
        <v>1681</v>
      </c>
      <c r="C4" s="93">
        <f>SUM(DatosViolenciaGénero!C63:C69)</f>
        <v>1076</v>
      </c>
      <c r="D4" s="93">
        <f>SUM(DatosViolenciaGénero!D63:D69)</f>
        <v>332</v>
      </c>
    </row>
    <row r="5" spans="2:4" ht="13" x14ac:dyDescent="0.3">
      <c r="B5" s="92" t="s">
        <v>1630</v>
      </c>
      <c r="C5" s="93">
        <f>SUM(DatosViolenciaGénero!C70:C73)</f>
        <v>23</v>
      </c>
      <c r="D5" s="93">
        <f>SUM(DatosViolenciaGénero!D70:D73)</f>
        <v>41</v>
      </c>
    </row>
    <row r="6" spans="2:4" ht="12.75" customHeight="1" x14ac:dyDescent="0.3">
      <c r="B6" s="92" t="s">
        <v>1682</v>
      </c>
      <c r="C6" s="93">
        <f>DatosViolenciaGénero!C74</f>
        <v>18</v>
      </c>
      <c r="D6" s="93">
        <f>DatosViolenciaGénero!D74</f>
        <v>0</v>
      </c>
    </row>
    <row r="7" spans="2:4" ht="12.75" customHeight="1" x14ac:dyDescent="0.3">
      <c r="B7" s="92" t="s">
        <v>1683</v>
      </c>
      <c r="C7" s="93">
        <f>SUM(DatosViolenciaGénero!C75:C77)</f>
        <v>3</v>
      </c>
      <c r="D7" s="93">
        <f>SUM(DatosViolenciaGénero!D75:D77)</f>
        <v>1</v>
      </c>
    </row>
    <row r="8" spans="2:4" ht="12.75" customHeight="1" x14ac:dyDescent="0.3">
      <c r="B8" s="92" t="s">
        <v>1684</v>
      </c>
      <c r="C8" s="93">
        <f>DatosViolenciaGénero!C81</f>
        <v>0</v>
      </c>
      <c r="D8" s="93">
        <f>DatosViolenciaGénero!D81</f>
        <v>0</v>
      </c>
    </row>
    <row r="9" spans="2:4" ht="12.75" customHeight="1" x14ac:dyDescent="0.3">
      <c r="B9" s="92" t="s">
        <v>1685</v>
      </c>
      <c r="C9" s="93">
        <f>DatosViolenciaGénero!C78</f>
        <v>1</v>
      </c>
      <c r="D9" s="93">
        <f>DatosViolenciaGénero!D78</f>
        <v>0</v>
      </c>
    </row>
    <row r="10" spans="2:4" ht="12.75" customHeight="1" x14ac:dyDescent="0.3">
      <c r="B10" s="92" t="s">
        <v>1686</v>
      </c>
      <c r="C10" s="93">
        <f>SUM(DatosViolenciaGénero!C79:C80)</f>
        <v>185</v>
      </c>
      <c r="D10" s="93">
        <f>SUM(DatosViolenciaGénero!D79:D80)</f>
        <v>153</v>
      </c>
    </row>
    <row r="14" spans="2:4" ht="13" customHeight="1" thickTop="1" thickBot="1" x14ac:dyDescent="0.35">
      <c r="B14" s="238" t="s">
        <v>1690</v>
      </c>
      <c r="C14" s="238"/>
    </row>
    <row r="15" spans="2:4" ht="13.5" thickTop="1" x14ac:dyDescent="0.3">
      <c r="B15" s="94" t="s">
        <v>1688</v>
      </c>
      <c r="C15" s="95">
        <f>DatosViolenciaGénero!C38</f>
        <v>18</v>
      </c>
    </row>
    <row r="16" spans="2:4" ht="13.5" thickBot="1" x14ac:dyDescent="0.35">
      <c r="B16" s="96" t="s">
        <v>1689</v>
      </c>
      <c r="C16" s="97">
        <f>DatosViolenciaGénero!C39</f>
        <v>283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95220-0DC6-442C-843C-B7AD93B05232}">
  <dimension ref="B3:D16"/>
  <sheetViews>
    <sheetView workbookViewId="0">
      <selection activeCell="I34" sqref="I34"/>
    </sheetView>
  </sheetViews>
  <sheetFormatPr baseColWidth="10" defaultColWidth="11.453125" defaultRowHeight="12.5" x14ac:dyDescent="0.25"/>
  <cols>
    <col min="1" max="1" width="11.453125" style="91"/>
    <col min="2" max="2" width="27.54296875" style="91" customWidth="1"/>
    <col min="3" max="16384" width="11.453125" style="91"/>
  </cols>
  <sheetData>
    <row r="3" spans="2:4" ht="13" x14ac:dyDescent="0.25">
      <c r="B3" s="89"/>
      <c r="C3" s="90" t="s">
        <v>104</v>
      </c>
      <c r="D3" s="90" t="s">
        <v>1082</v>
      </c>
    </row>
    <row r="4" spans="2:4" ht="12.75" customHeight="1" x14ac:dyDescent="0.3">
      <c r="B4" s="92" t="s">
        <v>1681</v>
      </c>
      <c r="C4" s="93">
        <f>SUM(DatosViolenciaDoméstica!C48:C54)</f>
        <v>30</v>
      </c>
      <c r="D4" s="93">
        <f>SUM(DatosViolenciaDoméstica!D48:D54)</f>
        <v>36</v>
      </c>
    </row>
    <row r="5" spans="2:4" ht="13" x14ac:dyDescent="0.3">
      <c r="B5" s="92" t="s">
        <v>1630</v>
      </c>
      <c r="C5" s="93">
        <f>SUM(DatosViolenciaDoméstica!C55:C58)</f>
        <v>0</v>
      </c>
      <c r="D5" s="93">
        <f>SUM(DatosViolenciaDoméstica!D55:D58)</f>
        <v>4</v>
      </c>
    </row>
    <row r="6" spans="2:4" ht="12.75" customHeight="1" x14ac:dyDescent="0.3">
      <c r="B6" s="92" t="s">
        <v>1682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3">
      <c r="B7" s="92" t="s">
        <v>1683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3">
      <c r="B8" s="92" t="s">
        <v>1684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3">
      <c r="B9" s="92" t="s">
        <v>1685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3">
      <c r="B10" s="92" t="s">
        <v>1686</v>
      </c>
      <c r="C10" s="93">
        <f>SUM(DatosViolenciaDoméstica!C64:C65)</f>
        <v>4</v>
      </c>
      <c r="D10" s="93">
        <f>SUM(DatosViolenciaDoméstica!D64:D65)</f>
        <v>14</v>
      </c>
    </row>
    <row r="14" spans="2:4" ht="13" customHeight="1" thickTop="1" thickBot="1" x14ac:dyDescent="0.35">
      <c r="B14" s="238" t="s">
        <v>1687</v>
      </c>
      <c r="C14" s="238"/>
    </row>
    <row r="15" spans="2:4" ht="13.5" thickTop="1" x14ac:dyDescent="0.3">
      <c r="B15" s="94" t="s">
        <v>1688</v>
      </c>
      <c r="C15" s="95">
        <f>DatosViolenciaDoméstica!C33</f>
        <v>3</v>
      </c>
    </row>
    <row r="16" spans="2:4" ht="13.5" thickBot="1" x14ac:dyDescent="0.35">
      <c r="B16" s="96" t="s">
        <v>1689</v>
      </c>
      <c r="C16" s="97">
        <f>DatosViolenciaDoméstica!C34</f>
        <v>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B9BB7-000F-48BB-B71F-6AFA83918300}">
  <dimension ref="B2:F22"/>
  <sheetViews>
    <sheetView workbookViewId="0">
      <selection activeCell="D19" sqref="D19"/>
    </sheetView>
  </sheetViews>
  <sheetFormatPr baseColWidth="10" defaultColWidth="11.453125" defaultRowHeight="12.5" x14ac:dyDescent="0.25"/>
  <cols>
    <col min="1" max="1" width="3" style="76" customWidth="1"/>
    <col min="2" max="2" width="20.81640625" style="76" customWidth="1"/>
    <col min="3" max="3" width="21.26953125" style="76" bestFit="1" customWidth="1"/>
    <col min="4" max="4" width="6.453125" style="76" customWidth="1"/>
    <col min="5" max="5" width="22.1796875" style="76" bestFit="1" customWidth="1"/>
    <col min="6" max="16384" width="11.453125" style="76"/>
  </cols>
  <sheetData>
    <row r="2" spans="2:6" ht="14.5" x14ac:dyDescent="0.25">
      <c r="B2" s="74" t="s">
        <v>1025</v>
      </c>
      <c r="C2" s="75"/>
      <c r="D2" s="75"/>
    </row>
    <row r="3" spans="2:6" ht="13" customHeight="1" x14ac:dyDescent="0.25">
      <c r="B3" s="77" t="s">
        <v>1026</v>
      </c>
      <c r="C3" s="75"/>
      <c r="D3" s="75"/>
    </row>
    <row r="4" spans="2:6" ht="13" x14ac:dyDescent="0.3">
      <c r="B4" s="78" t="s">
        <v>14</v>
      </c>
      <c r="C4" s="78" t="s">
        <v>15</v>
      </c>
      <c r="D4" s="79" t="s">
        <v>3</v>
      </c>
      <c r="E4" s="241" t="s">
        <v>1665</v>
      </c>
      <c r="F4" s="241"/>
    </row>
    <row r="5" spans="2:6" ht="12.75" customHeight="1" x14ac:dyDescent="0.25">
      <c r="B5" s="239" t="s">
        <v>1666</v>
      </c>
      <c r="C5" s="80" t="s">
        <v>1018</v>
      </c>
      <c r="D5" s="81">
        <f>DatosMenores!C86</f>
        <v>236</v>
      </c>
      <c r="E5" s="82" t="s">
        <v>1667</v>
      </c>
      <c r="F5" s="83">
        <f>DatosMenores!C105+DatosMenores!C106</f>
        <v>40</v>
      </c>
    </row>
    <row r="6" spans="2:6" ht="21" x14ac:dyDescent="0.25">
      <c r="B6" s="240"/>
      <c r="C6" s="80" t="s">
        <v>1012</v>
      </c>
      <c r="D6" s="81">
        <f>DatosMenores!C87</f>
        <v>617</v>
      </c>
      <c r="E6" s="84" t="s">
        <v>1668</v>
      </c>
      <c r="F6" s="83">
        <f>DatosMenores!C107</f>
        <v>21</v>
      </c>
    </row>
    <row r="7" spans="2:6" ht="21" x14ac:dyDescent="0.25">
      <c r="B7" s="239" t="s">
        <v>1669</v>
      </c>
      <c r="C7" s="80" t="s">
        <v>1018</v>
      </c>
      <c r="D7" s="81">
        <f>DatosMenores!C88</f>
        <v>6</v>
      </c>
      <c r="E7" s="84" t="s">
        <v>1670</v>
      </c>
      <c r="F7" s="83">
        <f>DatosMenores!C108</f>
        <v>0</v>
      </c>
    </row>
    <row r="8" spans="2:6" ht="31.5" x14ac:dyDescent="0.25">
      <c r="B8" s="240"/>
      <c r="C8" s="80" t="s">
        <v>1012</v>
      </c>
      <c r="D8" s="81">
        <f>DatosMenores!C89</f>
        <v>36</v>
      </c>
      <c r="E8" s="84" t="s">
        <v>1671</v>
      </c>
      <c r="F8" s="83">
        <f>DatosMenores!C109</f>
        <v>0</v>
      </c>
    </row>
    <row r="9" spans="2:6" ht="31.5" x14ac:dyDescent="0.25">
      <c r="B9" s="239" t="s">
        <v>266</v>
      </c>
      <c r="C9" s="80" t="s">
        <v>1018</v>
      </c>
      <c r="D9" s="81">
        <f>DatosMenores!C90</f>
        <v>72</v>
      </c>
      <c r="E9" s="84" t="s">
        <v>1672</v>
      </c>
      <c r="F9" s="83">
        <f>DatosMenores!C110</f>
        <v>0</v>
      </c>
    </row>
    <row r="10" spans="2:6" ht="21" x14ac:dyDescent="0.25">
      <c r="B10" s="240"/>
      <c r="C10" s="80" t="s">
        <v>1012</v>
      </c>
      <c r="D10" s="81">
        <f>DatosMenores!C91</f>
        <v>377</v>
      </c>
      <c r="E10" s="84" t="s">
        <v>1673</v>
      </c>
      <c r="F10" s="83">
        <f>DatosMenores!C111</f>
        <v>0</v>
      </c>
    </row>
    <row r="11" spans="2:6" ht="31.5" x14ac:dyDescent="0.25">
      <c r="B11" s="239" t="s">
        <v>1674</v>
      </c>
      <c r="C11" s="80" t="s">
        <v>1018</v>
      </c>
      <c r="D11" s="81">
        <f>DatosMenores!C92</f>
        <v>0</v>
      </c>
      <c r="E11" s="84" t="s">
        <v>1675</v>
      </c>
      <c r="F11" s="83">
        <f>DatosMenores!C112</f>
        <v>1</v>
      </c>
    </row>
    <row r="12" spans="2:6" x14ac:dyDescent="0.25">
      <c r="B12" s="240"/>
      <c r="C12" s="80" t="s">
        <v>1012</v>
      </c>
      <c r="D12" s="81">
        <f>DatosMenores!C93</f>
        <v>0</v>
      </c>
    </row>
    <row r="13" spans="2:6" x14ac:dyDescent="0.25">
      <c r="B13" s="239" t="s">
        <v>1676</v>
      </c>
      <c r="C13" s="80" t="s">
        <v>1018</v>
      </c>
      <c r="D13" s="81">
        <f>DatosMenores!C94</f>
        <v>5</v>
      </c>
    </row>
    <row r="14" spans="2:6" x14ac:dyDescent="0.25">
      <c r="B14" s="240"/>
      <c r="C14" s="80" t="s">
        <v>1012</v>
      </c>
      <c r="D14" s="81">
        <f>DatosMenores!C95</f>
        <v>0</v>
      </c>
    </row>
    <row r="15" spans="2:6" x14ac:dyDescent="0.25">
      <c r="B15" s="239" t="s">
        <v>1677</v>
      </c>
      <c r="C15" s="80" t="s">
        <v>1018</v>
      </c>
      <c r="D15" s="81">
        <f>DatosMenores!C96</f>
        <v>6</v>
      </c>
    </row>
    <row r="16" spans="2:6" x14ac:dyDescent="0.25">
      <c r="B16" s="240"/>
      <c r="C16" s="80" t="s">
        <v>1012</v>
      </c>
      <c r="D16" s="81">
        <f>DatosMenores!C97</f>
        <v>0</v>
      </c>
    </row>
    <row r="17" spans="2:4" x14ac:dyDescent="0.25">
      <c r="B17" s="239" t="s">
        <v>1678</v>
      </c>
      <c r="C17" s="80" t="s">
        <v>1018</v>
      </c>
      <c r="D17" s="81">
        <f>DatosMenores!C98</f>
        <v>0</v>
      </c>
    </row>
    <row r="18" spans="2:4" x14ac:dyDescent="0.25">
      <c r="B18" s="240"/>
      <c r="C18" s="80" t="s">
        <v>1012</v>
      </c>
      <c r="D18" s="81">
        <f>DatosMenores!C99</f>
        <v>0</v>
      </c>
    </row>
    <row r="19" spans="2:4" x14ac:dyDescent="0.25">
      <c r="B19" s="85" t="s">
        <v>1679</v>
      </c>
      <c r="C19" s="86"/>
      <c r="D19" s="81">
        <f>DatosMenores!C100</f>
        <v>5</v>
      </c>
    </row>
    <row r="20" spans="2:4" ht="21" x14ac:dyDescent="0.25">
      <c r="B20" s="85" t="s">
        <v>1680</v>
      </c>
      <c r="C20" s="86"/>
      <c r="D20" s="81">
        <f>DatosMenores!C101</f>
        <v>0</v>
      </c>
    </row>
    <row r="21" spans="2:4" x14ac:dyDescent="0.25">
      <c r="B21" s="87"/>
      <c r="C21" s="75"/>
      <c r="D21" s="75"/>
    </row>
    <row r="22" spans="2:4" x14ac:dyDescent="0.25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1CB21-A021-4F4A-9070-31D419E7EDC4}">
  <dimension ref="B2:M123"/>
  <sheetViews>
    <sheetView topLeftCell="A4" zoomScale="120" zoomScaleNormal="120" workbookViewId="0">
      <selection activeCell="G23" sqref="G23"/>
    </sheetView>
  </sheetViews>
  <sheetFormatPr baseColWidth="10" defaultColWidth="11.453125" defaultRowHeight="12.5" x14ac:dyDescent="0.25"/>
  <cols>
    <col min="1" max="1" width="2" style="46" customWidth="1"/>
    <col min="2" max="4" width="13.81640625" style="46" customWidth="1"/>
    <col min="5" max="6" width="15" style="46" customWidth="1"/>
    <col min="7" max="13" width="13.81640625" style="46" customWidth="1"/>
    <col min="14" max="16384" width="11.453125" style="46"/>
  </cols>
  <sheetData>
    <row r="2" spans="2:13" s="42" customFormat="1" ht="15.5" x14ac:dyDescent="0.35">
      <c r="B2" s="42" t="s">
        <v>1617</v>
      </c>
    </row>
    <row r="4" spans="2:13" ht="39.5" thickBot="1" x14ac:dyDescent="0.3">
      <c r="B4" s="43" t="s">
        <v>304</v>
      </c>
      <c r="C4" s="44" t="s">
        <v>1618</v>
      </c>
      <c r="D4" s="44" t="s">
        <v>1619</v>
      </c>
      <c r="E4" s="44" t="s">
        <v>1620</v>
      </c>
      <c r="F4" s="44" t="s">
        <v>1621</v>
      </c>
      <c r="G4" s="44" t="s">
        <v>1622</v>
      </c>
      <c r="H4" s="44" t="s">
        <v>1623</v>
      </c>
      <c r="I4" s="44" t="s">
        <v>1624</v>
      </c>
      <c r="J4" s="44" t="s">
        <v>1625</v>
      </c>
      <c r="K4" s="44" t="s">
        <v>315</v>
      </c>
      <c r="L4" s="44" t="s">
        <v>1626</v>
      </c>
      <c r="M4" s="45" t="s">
        <v>317</v>
      </c>
    </row>
    <row r="5" spans="2:13" s="52" customFormat="1" ht="22.5" customHeight="1" thickBot="1" x14ac:dyDescent="0.4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5" x14ac:dyDescent="0.35">
      <c r="B8" s="53" t="s">
        <v>1627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.5" thickBot="1" x14ac:dyDescent="0.3">
      <c r="D10" s="55" t="s">
        <v>304</v>
      </c>
      <c r="E10" s="56" t="s">
        <v>1620</v>
      </c>
      <c r="F10" s="56" t="s">
        <v>1621</v>
      </c>
      <c r="G10" s="56" t="s">
        <v>1622</v>
      </c>
      <c r="H10" s="56" t="s">
        <v>1623</v>
      </c>
      <c r="I10" s="56" t="s">
        <v>1624</v>
      </c>
      <c r="J10" s="56" t="s">
        <v>1625</v>
      </c>
      <c r="K10" s="56" t="s">
        <v>1626</v>
      </c>
      <c r="L10" s="57" t="s">
        <v>317</v>
      </c>
      <c r="M10" s="58"/>
    </row>
    <row r="11" spans="2:13" ht="13.4" customHeight="1" x14ac:dyDescent="0.3">
      <c r="B11" s="242" t="s">
        <v>1628</v>
      </c>
      <c r="C11" s="242"/>
      <c r="D11" s="59">
        <f>DatosDelitos!C5+DatosDelitos!C13-DatosDelitos!C17</f>
        <v>5002</v>
      </c>
      <c r="E11" s="60">
        <f>DatosDelitos!H5+DatosDelitos!H13-DatosDelitos!H17</f>
        <v>274</v>
      </c>
      <c r="F11" s="60">
        <f>DatosDelitos!I5+DatosDelitos!I13-DatosDelitos!I17</f>
        <v>179</v>
      </c>
      <c r="G11" s="60">
        <f>DatosDelitos!J5+DatosDelitos!J13-DatosDelitos!J17</f>
        <v>6</v>
      </c>
      <c r="H11" s="61">
        <f>DatosDelitos!K5+DatosDelitos!K13-DatosDelitos!K17</f>
        <v>7</v>
      </c>
      <c r="I11" s="61">
        <f>DatosDelitos!L5+DatosDelitos!L13-DatosDelitos!L17</f>
        <v>1</v>
      </c>
      <c r="J11" s="61">
        <f>DatosDelitos!M5+DatosDelitos!M13-DatosDelitos!M17</f>
        <v>4</v>
      </c>
      <c r="K11" s="61">
        <f>DatosDelitos!O5+DatosDelitos!O13-DatosDelitos!O17</f>
        <v>6</v>
      </c>
      <c r="L11" s="62">
        <f>DatosDelitos!P5+DatosDelitos!P13-DatosDelitos!P17</f>
        <v>281</v>
      </c>
    </row>
    <row r="12" spans="2:13" ht="13.4" customHeight="1" x14ac:dyDescent="0.3">
      <c r="B12" s="243" t="s">
        <v>329</v>
      </c>
      <c r="C12" s="243"/>
      <c r="D12" s="63">
        <f>DatosDelitos!C10</f>
        <v>0</v>
      </c>
      <c r="E12" s="64">
        <f>DatosDelitos!H10</f>
        <v>0</v>
      </c>
      <c r="F12" s="64">
        <f>DatosDelitos!I10</f>
        <v>1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4" customHeight="1" x14ac:dyDescent="0.3">
      <c r="B13" s="243" t="s">
        <v>347</v>
      </c>
      <c r="C13" s="243"/>
      <c r="D13" s="63">
        <f>DatosDelitos!C20</f>
        <v>0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2</v>
      </c>
    </row>
    <row r="14" spans="2:13" ht="13.4" customHeight="1" x14ac:dyDescent="0.3">
      <c r="B14" s="243" t="s">
        <v>352</v>
      </c>
      <c r="C14" s="243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1</v>
      </c>
    </row>
    <row r="15" spans="2:13" ht="13.4" customHeight="1" x14ac:dyDescent="0.3">
      <c r="B15" s="243" t="s">
        <v>1629</v>
      </c>
      <c r="C15" s="243"/>
      <c r="D15" s="63">
        <f>DatosDelitos!C17+DatosDelitos!C44</f>
        <v>1830</v>
      </c>
      <c r="E15" s="64">
        <f>DatosDelitos!H17+DatosDelitos!H44</f>
        <v>364</v>
      </c>
      <c r="F15" s="64">
        <f>DatosDelitos!I16+DatosDelitos!I44</f>
        <v>46</v>
      </c>
      <c r="G15" s="64">
        <f>DatosDelitos!J17+DatosDelitos!J44</f>
        <v>2</v>
      </c>
      <c r="H15" s="64">
        <f>DatosDelitos!K17+DatosDelitos!K44</f>
        <v>0</v>
      </c>
      <c r="I15" s="64">
        <f>DatosDelitos!L17+DatosDelitos!L44</f>
        <v>0</v>
      </c>
      <c r="J15" s="64">
        <f>DatosDelitos!M17+DatosDelitos!M44</f>
        <v>0</v>
      </c>
      <c r="K15" s="64">
        <f>DatosDelitos!O17+DatosDelitos!O44</f>
        <v>2</v>
      </c>
      <c r="L15" s="65">
        <f>DatosDelitos!P17+DatosDelitos!P44</f>
        <v>403</v>
      </c>
    </row>
    <row r="16" spans="2:13" ht="13.4" customHeight="1" x14ac:dyDescent="0.3">
      <c r="B16" s="243" t="s">
        <v>1630</v>
      </c>
      <c r="C16" s="243"/>
      <c r="D16" s="63">
        <f>DatosDelitos!C30</f>
        <v>670</v>
      </c>
      <c r="E16" s="64">
        <f>DatosDelitos!H30</f>
        <v>107</v>
      </c>
      <c r="F16" s="64">
        <f>DatosDelitos!I30</f>
        <v>126</v>
      </c>
      <c r="G16" s="64">
        <f>DatosDelitos!J30</f>
        <v>1</v>
      </c>
      <c r="H16" s="64">
        <f>DatosDelitos!K30</f>
        <v>2</v>
      </c>
      <c r="I16" s="64">
        <f>DatosDelitos!L30</f>
        <v>0</v>
      </c>
      <c r="J16" s="64">
        <f>DatosDelitos!M30</f>
        <v>1</v>
      </c>
      <c r="K16" s="64">
        <f>DatosDelitos!O30</f>
        <v>1</v>
      </c>
      <c r="L16" s="65">
        <f>DatosDelitos!P30</f>
        <v>254</v>
      </c>
    </row>
    <row r="17" spans="2:12" ht="13.4" customHeight="1" x14ac:dyDescent="0.3">
      <c r="B17" s="244" t="s">
        <v>1631</v>
      </c>
      <c r="C17" s="244"/>
      <c r="D17" s="63">
        <f>DatosDelitos!C42-DatosDelitos!C44</f>
        <v>45</v>
      </c>
      <c r="E17" s="64">
        <f>DatosDelitos!H42-DatosDelitos!H44</f>
        <v>7</v>
      </c>
      <c r="F17" s="64">
        <f>DatosDelitos!I42-DatosDelitos!I44</f>
        <v>2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3</v>
      </c>
    </row>
    <row r="18" spans="2:12" ht="13.4" customHeight="1" x14ac:dyDescent="0.3">
      <c r="B18" s="243" t="s">
        <v>1632</v>
      </c>
      <c r="C18" s="243"/>
      <c r="D18" s="63">
        <f>DatosDelitos!C50</f>
        <v>368</v>
      </c>
      <c r="E18" s="64">
        <f>DatosDelitos!H50</f>
        <v>78</v>
      </c>
      <c r="F18" s="64">
        <f>DatosDelitos!I50</f>
        <v>52</v>
      </c>
      <c r="G18" s="64">
        <f>DatosDelitos!J50</f>
        <v>25</v>
      </c>
      <c r="H18" s="64">
        <f>DatosDelitos!K50</f>
        <v>22</v>
      </c>
      <c r="I18" s="64">
        <f>DatosDelitos!L50</f>
        <v>0</v>
      </c>
      <c r="J18" s="64">
        <f>DatosDelitos!M50</f>
        <v>0</v>
      </c>
      <c r="K18" s="64">
        <f>DatosDelitos!O50</f>
        <v>4</v>
      </c>
      <c r="L18" s="65">
        <f>DatosDelitos!P50</f>
        <v>40</v>
      </c>
    </row>
    <row r="19" spans="2:12" ht="13.4" customHeight="1" x14ac:dyDescent="0.3">
      <c r="B19" s="243" t="s">
        <v>1633</v>
      </c>
      <c r="C19" s="243"/>
      <c r="D19" s="63">
        <f>DatosDelitos!C72</f>
        <v>3</v>
      </c>
      <c r="E19" s="64">
        <f>DatosDelitos!H72</f>
        <v>2</v>
      </c>
      <c r="F19" s="64">
        <f>DatosDelitos!I72</f>
        <v>0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1</v>
      </c>
      <c r="K19" s="64">
        <f>DatosDelitos!O72</f>
        <v>0</v>
      </c>
      <c r="L19" s="65">
        <f>DatosDelitos!P72</f>
        <v>0</v>
      </c>
    </row>
    <row r="20" spans="2:12" ht="27" customHeight="1" x14ac:dyDescent="0.3">
      <c r="B20" s="243" t="s">
        <v>1634</v>
      </c>
      <c r="C20" s="243"/>
      <c r="D20" s="63">
        <f>DatosDelitos!C74</f>
        <v>62</v>
      </c>
      <c r="E20" s="64">
        <f>DatosDelitos!H74</f>
        <v>12</v>
      </c>
      <c r="F20" s="64">
        <f>DatosDelitos!I74</f>
        <v>4</v>
      </c>
      <c r="G20" s="64">
        <f>DatosDelitos!J74</f>
        <v>0</v>
      </c>
      <c r="H20" s="64">
        <f>DatosDelitos!K74</f>
        <v>0</v>
      </c>
      <c r="I20" s="64">
        <f>DatosDelitos!L74</f>
        <v>0</v>
      </c>
      <c r="J20" s="64">
        <f>DatosDelitos!M74</f>
        <v>1</v>
      </c>
      <c r="K20" s="64">
        <f>DatosDelitos!O74</f>
        <v>0</v>
      </c>
      <c r="L20" s="65">
        <f>DatosDelitos!P74</f>
        <v>8</v>
      </c>
    </row>
    <row r="21" spans="2:12" ht="13.4" customHeight="1" x14ac:dyDescent="0.3">
      <c r="B21" s="244" t="s">
        <v>1635</v>
      </c>
      <c r="C21" s="244"/>
      <c r="D21" s="63">
        <f>DatosDelitos!C82</f>
        <v>78</v>
      </c>
      <c r="E21" s="64">
        <f>DatosDelitos!H82</f>
        <v>15</v>
      </c>
      <c r="F21" s="64">
        <f>DatosDelitos!I82</f>
        <v>8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16</v>
      </c>
    </row>
    <row r="22" spans="2:12" ht="13.4" customHeight="1" x14ac:dyDescent="0.3">
      <c r="B22" s="243" t="s">
        <v>1636</v>
      </c>
      <c r="C22" s="243"/>
      <c r="D22" s="63">
        <f>DatosDelitos!C85</f>
        <v>399</v>
      </c>
      <c r="E22" s="64">
        <f>DatosDelitos!H85</f>
        <v>159</v>
      </c>
      <c r="F22" s="64">
        <f>DatosDelitos!I85</f>
        <v>68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120</v>
      </c>
    </row>
    <row r="23" spans="2:12" ht="13.4" customHeight="1" x14ac:dyDescent="0.3">
      <c r="B23" s="243" t="s">
        <v>978</v>
      </c>
      <c r="C23" s="243"/>
      <c r="D23" s="63">
        <f>DatosDelitos!C97</f>
        <v>4530</v>
      </c>
      <c r="E23" s="64">
        <f>DatosDelitos!H97</f>
        <v>1087</v>
      </c>
      <c r="F23" s="64">
        <f>DatosDelitos!I97</f>
        <v>558</v>
      </c>
      <c r="G23" s="64">
        <f>DatosDelitos!J97</f>
        <v>2</v>
      </c>
      <c r="H23" s="64">
        <f>DatosDelitos!K97</f>
        <v>0</v>
      </c>
      <c r="I23" s="64">
        <f>DatosDelitos!L97</f>
        <v>1</v>
      </c>
      <c r="J23" s="64">
        <f>DatosDelitos!M97</f>
        <v>0</v>
      </c>
      <c r="K23" s="64">
        <f>DatosDelitos!O97</f>
        <v>24</v>
      </c>
      <c r="L23" s="65">
        <f>DatosDelitos!P97</f>
        <v>537</v>
      </c>
    </row>
    <row r="24" spans="2:12" ht="27" customHeight="1" x14ac:dyDescent="0.3">
      <c r="B24" s="243" t="s">
        <v>1637</v>
      </c>
      <c r="C24" s="243"/>
      <c r="D24" s="63">
        <f>DatosDelitos!C131</f>
        <v>5</v>
      </c>
      <c r="E24" s="64">
        <f>DatosDelitos!H131</f>
        <v>6</v>
      </c>
      <c r="F24" s="64">
        <f>DatosDelitos!I131</f>
        <v>4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6</v>
      </c>
    </row>
    <row r="25" spans="2:12" ht="13.4" customHeight="1" x14ac:dyDescent="0.3">
      <c r="B25" s="243" t="s">
        <v>1638</v>
      </c>
      <c r="C25" s="243"/>
      <c r="D25" s="63">
        <f>DatosDelitos!C137</f>
        <v>37</v>
      </c>
      <c r="E25" s="64">
        <f>DatosDelitos!H137</f>
        <v>9</v>
      </c>
      <c r="F25" s="64">
        <f>DatosDelitos!I137</f>
        <v>1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8</v>
      </c>
    </row>
    <row r="26" spans="2:12" ht="13.4" customHeight="1" x14ac:dyDescent="0.3">
      <c r="B26" s="244" t="s">
        <v>1639</v>
      </c>
      <c r="C26" s="244"/>
      <c r="D26" s="63">
        <f>DatosDelitos!C144</f>
        <v>4</v>
      </c>
      <c r="E26" s="64">
        <f>DatosDelitos!H144</f>
        <v>0</v>
      </c>
      <c r="F26" s="64">
        <f>DatosDelitos!I144</f>
        <v>0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0</v>
      </c>
    </row>
    <row r="27" spans="2:12" ht="38.25" customHeight="1" x14ac:dyDescent="0.3">
      <c r="B27" s="243" t="s">
        <v>1640</v>
      </c>
      <c r="C27" s="243"/>
      <c r="D27" s="63">
        <f>DatosDelitos!C147</f>
        <v>49</v>
      </c>
      <c r="E27" s="64">
        <f>DatosDelitos!H147</f>
        <v>22</v>
      </c>
      <c r="F27" s="64">
        <f>DatosDelitos!I147</f>
        <v>2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9</v>
      </c>
    </row>
    <row r="28" spans="2:12" ht="13.4" customHeight="1" x14ac:dyDescent="0.3">
      <c r="B28" s="243" t="s">
        <v>1641</v>
      </c>
      <c r="C28" s="243"/>
      <c r="D28" s="63">
        <f>DatosDelitos!C156+SUM(DatosDelitos!C167:C172)</f>
        <v>250</v>
      </c>
      <c r="E28" s="64">
        <f>DatosDelitos!H156+SUM(DatosDelitos!H167:H172)</f>
        <v>113</v>
      </c>
      <c r="F28" s="64">
        <f>DatosDelitos!I156+SUM(DatosDelitos!I167:I172)</f>
        <v>3</v>
      </c>
      <c r="G28" s="64">
        <f>DatosDelitos!J156+SUM(DatosDelitos!J167:J172)</f>
        <v>0</v>
      </c>
      <c r="H28" s="64">
        <f>DatosDelitos!K156+SUM(DatosDelitos!K167:K172)</f>
        <v>0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0</v>
      </c>
      <c r="L28" s="64">
        <f>DatosDelitos!P156+SUM(DatosDelitos!P167:Q172)</f>
        <v>7</v>
      </c>
    </row>
    <row r="29" spans="2:12" ht="13.4" customHeight="1" x14ac:dyDescent="0.3">
      <c r="B29" s="243" t="s">
        <v>1642</v>
      </c>
      <c r="C29" s="243"/>
      <c r="D29" s="63">
        <f>SUM(DatosDelitos!C173:C177)</f>
        <v>147</v>
      </c>
      <c r="E29" s="64">
        <f>SUM(DatosDelitos!H173:H177)</f>
        <v>99</v>
      </c>
      <c r="F29" s="64">
        <f>SUM(DatosDelitos!I173:I177)</f>
        <v>95</v>
      </c>
      <c r="G29" s="64">
        <f>SUM(DatosDelitos!J173:J177)</f>
        <v>0</v>
      </c>
      <c r="H29" s="64">
        <f>SUM(DatosDelitos!K173:K177)</f>
        <v>0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28</v>
      </c>
      <c r="L29" s="64">
        <f>SUM(DatosDelitos!P173:P177)</f>
        <v>119</v>
      </c>
    </row>
    <row r="30" spans="2:12" ht="13.4" customHeight="1" x14ac:dyDescent="0.3">
      <c r="B30" s="243" t="s">
        <v>1643</v>
      </c>
      <c r="C30" s="243"/>
      <c r="D30" s="63">
        <f>DatosDelitos!C178</f>
        <v>721</v>
      </c>
      <c r="E30" s="64">
        <f>DatosDelitos!H178</f>
        <v>363</v>
      </c>
      <c r="F30" s="64">
        <f>DatosDelitos!I178</f>
        <v>176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1081</v>
      </c>
    </row>
    <row r="31" spans="2:12" ht="13.4" customHeight="1" x14ac:dyDescent="0.3">
      <c r="B31" s="243" t="s">
        <v>1644</v>
      </c>
      <c r="C31" s="243"/>
      <c r="D31" s="63">
        <f>DatosDelitos!C186</f>
        <v>279</v>
      </c>
      <c r="E31" s="64">
        <f>DatosDelitos!H186</f>
        <v>75</v>
      </c>
      <c r="F31" s="64">
        <f>DatosDelitos!I186</f>
        <v>36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42</v>
      </c>
    </row>
    <row r="32" spans="2:12" ht="13.4" customHeight="1" x14ac:dyDescent="0.3">
      <c r="B32" s="243" t="s">
        <v>1645</v>
      </c>
      <c r="C32" s="243"/>
      <c r="D32" s="63">
        <f>DatosDelitos!C201</f>
        <v>55</v>
      </c>
      <c r="E32" s="64">
        <f>DatosDelitos!H201</f>
        <v>27</v>
      </c>
      <c r="F32" s="64">
        <f>DatosDelitos!I201</f>
        <v>15</v>
      </c>
      <c r="G32" s="64">
        <f>DatosDelitos!J201</f>
        <v>0</v>
      </c>
      <c r="H32" s="64">
        <f>DatosDelitos!K201</f>
        <v>0</v>
      </c>
      <c r="I32" s="64">
        <f>DatosDelitos!L201</f>
        <v>0</v>
      </c>
      <c r="J32" s="64">
        <f>DatosDelitos!M201</f>
        <v>0</v>
      </c>
      <c r="K32" s="64">
        <f>DatosDelitos!O201</f>
        <v>0</v>
      </c>
      <c r="L32" s="64">
        <f>DatosDelitos!P201</f>
        <v>45</v>
      </c>
    </row>
    <row r="33" spans="2:13" ht="13.4" customHeight="1" x14ac:dyDescent="0.3">
      <c r="B33" s="243" t="s">
        <v>1646</v>
      </c>
      <c r="C33" s="243"/>
      <c r="D33" s="63">
        <f>DatosDelitos!C223</f>
        <v>739</v>
      </c>
      <c r="E33" s="64">
        <f>DatosDelitos!H223</f>
        <v>217</v>
      </c>
      <c r="F33" s="64">
        <f>DatosDelitos!I223</f>
        <v>121</v>
      </c>
      <c r="G33" s="64">
        <f>DatosDelitos!J223</f>
        <v>0</v>
      </c>
      <c r="H33" s="64">
        <f>DatosDelitos!K223</f>
        <v>0</v>
      </c>
      <c r="I33" s="64">
        <f>DatosDelitos!L223</f>
        <v>0</v>
      </c>
      <c r="J33" s="64">
        <f>DatosDelitos!M223</f>
        <v>0</v>
      </c>
      <c r="K33" s="64">
        <f>DatosDelitos!O223</f>
        <v>2</v>
      </c>
      <c r="L33" s="64">
        <f>DatosDelitos!P223</f>
        <v>292</v>
      </c>
    </row>
    <row r="34" spans="2:13" ht="13.4" customHeight="1" x14ac:dyDescent="0.3">
      <c r="B34" s="243" t="s">
        <v>1647</v>
      </c>
      <c r="C34" s="243"/>
      <c r="D34" s="63">
        <f>DatosDelitos!C244</f>
        <v>5</v>
      </c>
      <c r="E34" s="64">
        <f>DatosDelitos!H244</f>
        <v>0</v>
      </c>
      <c r="F34" s="64">
        <f>DatosDelitos!I244</f>
        <v>0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0</v>
      </c>
    </row>
    <row r="35" spans="2:13" ht="13.4" customHeight="1" x14ac:dyDescent="0.3">
      <c r="B35" s="243" t="s">
        <v>1648</v>
      </c>
      <c r="C35" s="243"/>
      <c r="D35" s="63">
        <f>DatosDelitos!C271</f>
        <v>194</v>
      </c>
      <c r="E35" s="64">
        <f>DatosDelitos!H271</f>
        <v>136</v>
      </c>
      <c r="F35" s="64">
        <f>DatosDelitos!I271</f>
        <v>116</v>
      </c>
      <c r="G35" s="64">
        <f>DatosDelitos!J271</f>
        <v>1</v>
      </c>
      <c r="H35" s="64">
        <f>DatosDelitos!K271</f>
        <v>0</v>
      </c>
      <c r="I35" s="64">
        <f>DatosDelitos!L271</f>
        <v>0</v>
      </c>
      <c r="J35" s="64">
        <f>DatosDelitos!M271</f>
        <v>0</v>
      </c>
      <c r="K35" s="64">
        <f>DatosDelitos!O271</f>
        <v>2</v>
      </c>
      <c r="L35" s="64">
        <f>DatosDelitos!P271</f>
        <v>158</v>
      </c>
    </row>
    <row r="36" spans="2:13" ht="38.25" customHeight="1" x14ac:dyDescent="0.3">
      <c r="B36" s="243" t="s">
        <v>1649</v>
      </c>
      <c r="C36" s="243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4" customHeight="1" x14ac:dyDescent="0.3">
      <c r="B37" s="243" t="s">
        <v>1650</v>
      </c>
      <c r="C37" s="243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4" customHeight="1" x14ac:dyDescent="0.3">
      <c r="B38" s="243" t="s">
        <v>1651</v>
      </c>
      <c r="C38" s="243"/>
      <c r="D38" s="63">
        <f>DatosDelitos!C312+DatosDelitos!C318+DatosDelitos!C320</f>
        <v>6</v>
      </c>
      <c r="E38" s="64">
        <f>DatosDelitos!H312+DatosDelitos!H318+DatosDelitos!H320</f>
        <v>2</v>
      </c>
      <c r="F38" s="64">
        <f>DatosDelitos!I312+DatosDelitos!I318+DatosDelitos!I320</f>
        <v>0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1</v>
      </c>
    </row>
    <row r="39" spans="2:13" ht="13.4" customHeight="1" x14ac:dyDescent="0.3">
      <c r="B39" s="243" t="s">
        <v>1652</v>
      </c>
      <c r="C39" s="243"/>
      <c r="D39" s="63">
        <f>DatosDelitos!C323</f>
        <v>5587</v>
      </c>
      <c r="E39" s="64">
        <f>DatosDelitos!H323</f>
        <v>220</v>
      </c>
      <c r="F39" s="64">
        <f>DatosDelitos!I323</f>
        <v>0</v>
      </c>
      <c r="G39" s="64">
        <f>DatosDelitos!J323</f>
        <v>0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2</v>
      </c>
      <c r="L39" s="64">
        <f>DatosDelitos!P323</f>
        <v>3</v>
      </c>
    </row>
    <row r="40" spans="2:13" ht="13.4" customHeight="1" x14ac:dyDescent="0.3">
      <c r="B40" s="243" t="s">
        <v>1653</v>
      </c>
      <c r="C40" s="243"/>
      <c r="D40" s="63">
        <f>DatosDelitos!C325</f>
        <v>0</v>
      </c>
      <c r="E40" s="63">
        <f>DatosDelitos!H325</f>
        <v>0</v>
      </c>
      <c r="F40" s="63">
        <f>DatosDelitos!I325</f>
        <v>0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0</v>
      </c>
    </row>
    <row r="41" spans="2:13" ht="13.4" customHeight="1" x14ac:dyDescent="0.3">
      <c r="B41" s="243" t="s">
        <v>952</v>
      </c>
      <c r="C41" s="243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4" customHeight="1" x14ac:dyDescent="0.3">
      <c r="B42" s="243" t="s">
        <v>1654</v>
      </c>
      <c r="C42" s="243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5" customHeight="1" thickBot="1" x14ac:dyDescent="0.35">
      <c r="B43" s="246" t="s">
        <v>956</v>
      </c>
      <c r="C43" s="246"/>
      <c r="D43" s="66">
        <f>SUM(D11:D42)</f>
        <v>21065</v>
      </c>
      <c r="E43" s="66">
        <f t="shared" ref="E43:L43" si="0">SUM(E11:E42)</f>
        <v>3394</v>
      </c>
      <c r="F43" s="66">
        <f t="shared" si="0"/>
        <v>1613</v>
      </c>
      <c r="G43" s="66">
        <f t="shared" si="0"/>
        <v>37</v>
      </c>
      <c r="H43" s="66">
        <f t="shared" si="0"/>
        <v>31</v>
      </c>
      <c r="I43" s="66">
        <f t="shared" si="0"/>
        <v>2</v>
      </c>
      <c r="J43" s="66">
        <f t="shared" si="0"/>
        <v>7</v>
      </c>
      <c r="K43" s="66">
        <f t="shared" si="0"/>
        <v>71</v>
      </c>
      <c r="L43" s="66">
        <f t="shared" si="0"/>
        <v>3436</v>
      </c>
    </row>
    <row r="46" spans="2:13" ht="15.5" x14ac:dyDescent="0.35">
      <c r="B46" s="67" t="s">
        <v>1655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.5" thickBot="1" x14ac:dyDescent="0.3">
      <c r="D48" s="43" t="s">
        <v>1618</v>
      </c>
      <c r="E48" s="45" t="s">
        <v>1619</v>
      </c>
    </row>
    <row r="49" spans="2:5" ht="13.4" customHeight="1" x14ac:dyDescent="0.35">
      <c r="B49" s="245" t="s">
        <v>1656</v>
      </c>
      <c r="C49" s="245"/>
      <c r="D49" s="69">
        <f>DatosDelitos!F5</f>
        <v>0</v>
      </c>
      <c r="E49" s="69">
        <f>DatosDelitos!G5</f>
        <v>0</v>
      </c>
    </row>
    <row r="50" spans="2:5" ht="13.4" customHeight="1" x14ac:dyDescent="0.35">
      <c r="B50" s="245" t="s">
        <v>1657</v>
      </c>
      <c r="C50" s="245"/>
      <c r="D50" s="69">
        <f>DatosDelitos!F13-DatosDelitos!F17</f>
        <v>19</v>
      </c>
      <c r="E50" s="69">
        <f>DatosDelitos!G13-DatosDelitos!G17</f>
        <v>23</v>
      </c>
    </row>
    <row r="51" spans="2:5" ht="13.4" customHeight="1" x14ac:dyDescent="0.35">
      <c r="B51" s="245" t="s">
        <v>329</v>
      </c>
      <c r="C51" s="245"/>
      <c r="D51" s="69">
        <f>DatosDelitos!F10</f>
        <v>0</v>
      </c>
      <c r="E51" s="69">
        <f>DatosDelitos!G10</f>
        <v>0</v>
      </c>
    </row>
    <row r="52" spans="2:5" ht="13.4" customHeight="1" x14ac:dyDescent="0.35">
      <c r="B52" s="245" t="s">
        <v>347</v>
      </c>
      <c r="C52" s="245"/>
      <c r="D52" s="69">
        <f>DatosDelitos!F20</f>
        <v>0</v>
      </c>
      <c r="E52" s="69">
        <f>DatosDelitos!G20</f>
        <v>0</v>
      </c>
    </row>
    <row r="53" spans="2:5" ht="13.4" customHeight="1" x14ac:dyDescent="0.35">
      <c r="B53" s="245" t="s">
        <v>352</v>
      </c>
      <c r="C53" s="245"/>
      <c r="D53" s="69">
        <f>DatosDelitos!F23</f>
        <v>0</v>
      </c>
      <c r="E53" s="69">
        <f>DatosDelitos!G23</f>
        <v>0</v>
      </c>
    </row>
    <row r="54" spans="2:5" ht="13.4" customHeight="1" x14ac:dyDescent="0.35">
      <c r="B54" s="245" t="s">
        <v>1629</v>
      </c>
      <c r="C54" s="245"/>
      <c r="D54" s="69">
        <f>DatosDelitos!F17+DatosDelitos!F44</f>
        <v>1360</v>
      </c>
      <c r="E54" s="69">
        <f>DatosDelitos!G17+DatosDelitos!G44</f>
        <v>302</v>
      </c>
    </row>
    <row r="55" spans="2:5" ht="13.4" customHeight="1" x14ac:dyDescent="0.35">
      <c r="B55" s="245" t="s">
        <v>1630</v>
      </c>
      <c r="C55" s="245"/>
      <c r="D55" s="69">
        <f>DatosDelitos!F30</f>
        <v>80</v>
      </c>
      <c r="E55" s="69">
        <f>DatosDelitos!G30</f>
        <v>121</v>
      </c>
    </row>
    <row r="56" spans="2:5" ht="13.4" customHeight="1" x14ac:dyDescent="0.35">
      <c r="B56" s="245" t="s">
        <v>1631</v>
      </c>
      <c r="C56" s="245"/>
      <c r="D56" s="69">
        <f>DatosDelitos!F42-DatosDelitos!F44</f>
        <v>30</v>
      </c>
      <c r="E56" s="69">
        <f>DatosDelitos!G42-DatosDelitos!G44</f>
        <v>0</v>
      </c>
    </row>
    <row r="57" spans="2:5" ht="13.4" customHeight="1" x14ac:dyDescent="0.35">
      <c r="B57" s="245" t="s">
        <v>1632</v>
      </c>
      <c r="C57" s="245"/>
      <c r="D57" s="69">
        <f>DatosDelitos!F50</f>
        <v>7</v>
      </c>
      <c r="E57" s="69">
        <f>DatosDelitos!G50</f>
        <v>4</v>
      </c>
    </row>
    <row r="58" spans="2:5" ht="13.4" customHeight="1" x14ac:dyDescent="0.35">
      <c r="B58" s="245" t="s">
        <v>1633</v>
      </c>
      <c r="C58" s="245"/>
      <c r="D58" s="69">
        <f>DatosDelitos!F72</f>
        <v>0</v>
      </c>
      <c r="E58" s="69">
        <f>DatosDelitos!G72</f>
        <v>0</v>
      </c>
    </row>
    <row r="59" spans="2:5" ht="27" customHeight="1" x14ac:dyDescent="0.35">
      <c r="B59" s="245" t="s">
        <v>1658</v>
      </c>
      <c r="C59" s="245"/>
      <c r="D59" s="69">
        <f>DatosDelitos!F74</f>
        <v>2</v>
      </c>
      <c r="E59" s="69">
        <f>DatosDelitos!G74</f>
        <v>1</v>
      </c>
    </row>
    <row r="60" spans="2:5" ht="13.4" customHeight="1" x14ac:dyDescent="0.35">
      <c r="B60" s="245" t="s">
        <v>1635</v>
      </c>
      <c r="C60" s="245"/>
      <c r="D60" s="69">
        <f>DatosDelitos!F82</f>
        <v>0</v>
      </c>
      <c r="E60" s="69">
        <f>DatosDelitos!G82</f>
        <v>0</v>
      </c>
    </row>
    <row r="61" spans="2:5" ht="13.4" customHeight="1" x14ac:dyDescent="0.35">
      <c r="B61" s="245" t="s">
        <v>1636</v>
      </c>
      <c r="C61" s="245"/>
      <c r="D61" s="69">
        <f>DatosDelitos!F85</f>
        <v>1</v>
      </c>
      <c r="E61" s="69">
        <f>DatosDelitos!G85</f>
        <v>0</v>
      </c>
    </row>
    <row r="62" spans="2:5" ht="13.4" customHeight="1" x14ac:dyDescent="0.35">
      <c r="B62" s="245" t="s">
        <v>978</v>
      </c>
      <c r="C62" s="245"/>
      <c r="D62" s="69">
        <f>DatosDelitos!F97</f>
        <v>63</v>
      </c>
      <c r="E62" s="69">
        <f>DatosDelitos!G97</f>
        <v>50</v>
      </c>
    </row>
    <row r="63" spans="2:5" ht="27" customHeight="1" x14ac:dyDescent="0.35">
      <c r="B63" s="245" t="s">
        <v>1659</v>
      </c>
      <c r="C63" s="245"/>
      <c r="D63" s="69">
        <f>DatosDelitos!F131</f>
        <v>0</v>
      </c>
      <c r="E63" s="69">
        <f>DatosDelitos!G131</f>
        <v>0</v>
      </c>
    </row>
    <row r="64" spans="2:5" ht="13.4" customHeight="1" x14ac:dyDescent="0.35">
      <c r="B64" s="245" t="s">
        <v>1638</v>
      </c>
      <c r="C64" s="245"/>
      <c r="D64" s="69">
        <f>DatosDelitos!F137</f>
        <v>0</v>
      </c>
      <c r="E64" s="69">
        <f>DatosDelitos!G137</f>
        <v>0</v>
      </c>
    </row>
    <row r="65" spans="2:5" ht="13.4" customHeight="1" x14ac:dyDescent="0.35">
      <c r="B65" s="245" t="s">
        <v>1639</v>
      </c>
      <c r="C65" s="245"/>
      <c r="D65" s="69">
        <f>DatosDelitos!F144</f>
        <v>0</v>
      </c>
      <c r="E65" s="69">
        <f>DatosDelitos!G144</f>
        <v>0</v>
      </c>
    </row>
    <row r="66" spans="2:5" ht="40.5" customHeight="1" x14ac:dyDescent="0.35">
      <c r="B66" s="245" t="s">
        <v>1640</v>
      </c>
      <c r="C66" s="245"/>
      <c r="D66" s="69">
        <f>DatosDelitos!F147</f>
        <v>1</v>
      </c>
      <c r="E66" s="69">
        <f>DatosDelitos!G147</f>
        <v>2</v>
      </c>
    </row>
    <row r="67" spans="2:5" ht="13.4" customHeight="1" x14ac:dyDescent="0.35">
      <c r="B67" s="245" t="s">
        <v>1641</v>
      </c>
      <c r="C67" s="245"/>
      <c r="D67" s="69">
        <f>DatosDelitos!F156+SUM(DatosDelitos!F167:G172)</f>
        <v>5</v>
      </c>
      <c r="E67" s="69">
        <f>DatosDelitos!G156+SUM(DatosDelitos!G167:H172)</f>
        <v>110</v>
      </c>
    </row>
    <row r="68" spans="2:5" ht="13.4" customHeight="1" x14ac:dyDescent="0.35">
      <c r="B68" s="245" t="s">
        <v>1642</v>
      </c>
      <c r="C68" s="245"/>
      <c r="D68" s="69">
        <f>SUM(DatosDelitos!F173:G177)</f>
        <v>7</v>
      </c>
      <c r="E68" s="69">
        <f>SUM(DatosDelitos!G173:H177)</f>
        <v>102</v>
      </c>
    </row>
    <row r="69" spans="2:5" ht="13.4" customHeight="1" x14ac:dyDescent="0.35">
      <c r="B69" s="245" t="s">
        <v>1643</v>
      </c>
      <c r="C69" s="245"/>
      <c r="D69" s="69">
        <f>DatosDelitos!F178</f>
        <v>1243</v>
      </c>
      <c r="E69" s="69">
        <f>DatosDelitos!G178</f>
        <v>719</v>
      </c>
    </row>
    <row r="70" spans="2:5" ht="13.4" customHeight="1" x14ac:dyDescent="0.35">
      <c r="B70" s="245" t="s">
        <v>1644</v>
      </c>
      <c r="C70" s="245"/>
      <c r="D70" s="69">
        <f>DatosDelitos!F186</f>
        <v>6</v>
      </c>
      <c r="E70" s="69">
        <f>DatosDelitos!G186</f>
        <v>5</v>
      </c>
    </row>
    <row r="71" spans="2:5" ht="13.4" customHeight="1" x14ac:dyDescent="0.35">
      <c r="B71" s="245" t="s">
        <v>1645</v>
      </c>
      <c r="C71" s="245"/>
      <c r="D71" s="69">
        <f>DatosDelitos!F201</f>
        <v>15</v>
      </c>
      <c r="E71" s="69">
        <f>DatosDelitos!G201</f>
        <v>10</v>
      </c>
    </row>
    <row r="72" spans="2:5" ht="13.4" customHeight="1" x14ac:dyDescent="0.35">
      <c r="B72" s="245" t="s">
        <v>1646</v>
      </c>
      <c r="C72" s="245"/>
      <c r="D72" s="69">
        <f>DatosDelitos!F223</f>
        <v>284</v>
      </c>
      <c r="E72" s="69">
        <f>DatosDelitos!G223</f>
        <v>133</v>
      </c>
    </row>
    <row r="73" spans="2:5" ht="13.4" customHeight="1" x14ac:dyDescent="0.35">
      <c r="B73" s="245" t="s">
        <v>1647</v>
      </c>
      <c r="C73" s="245"/>
      <c r="D73" s="69">
        <f>DatosDelitos!F244</f>
        <v>0</v>
      </c>
      <c r="E73" s="69">
        <f>DatosDelitos!G244</f>
        <v>0</v>
      </c>
    </row>
    <row r="74" spans="2:5" ht="13.4" customHeight="1" x14ac:dyDescent="0.35">
      <c r="B74" s="245" t="s">
        <v>1648</v>
      </c>
      <c r="C74" s="245"/>
      <c r="D74" s="69">
        <f>DatosDelitos!F271</f>
        <v>55</v>
      </c>
      <c r="E74" s="69">
        <f>DatosDelitos!G271</f>
        <v>37</v>
      </c>
    </row>
    <row r="75" spans="2:5" ht="38.25" customHeight="1" x14ac:dyDescent="0.35">
      <c r="B75" s="245" t="s">
        <v>1649</v>
      </c>
      <c r="C75" s="245"/>
      <c r="D75" s="69">
        <f>DatosDelitos!F301</f>
        <v>0</v>
      </c>
      <c r="E75" s="69">
        <f>DatosDelitos!G301</f>
        <v>0</v>
      </c>
    </row>
    <row r="76" spans="2:5" ht="13.4" customHeight="1" x14ac:dyDescent="0.35">
      <c r="B76" s="245" t="s">
        <v>1650</v>
      </c>
      <c r="C76" s="245"/>
      <c r="D76" s="69">
        <f>DatosDelitos!F305</f>
        <v>0</v>
      </c>
      <c r="E76" s="69">
        <f>DatosDelitos!G305</f>
        <v>0</v>
      </c>
    </row>
    <row r="77" spans="2:5" ht="13.4" customHeight="1" x14ac:dyDescent="0.35">
      <c r="B77" s="245" t="s">
        <v>1651</v>
      </c>
      <c r="C77" s="245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4.15" customHeight="1" x14ac:dyDescent="0.35">
      <c r="B78" s="245" t="s">
        <v>1652</v>
      </c>
      <c r="C78" s="245"/>
      <c r="D78" s="69">
        <f>DatosDelitos!F323</f>
        <v>43</v>
      </c>
      <c r="E78" s="69">
        <f>DatosDelitos!G323</f>
        <v>0</v>
      </c>
    </row>
    <row r="79" spans="2:5" ht="15" customHeight="1" x14ac:dyDescent="0.35">
      <c r="B79" s="247" t="s">
        <v>1653</v>
      </c>
      <c r="C79" s="247"/>
      <c r="D79" s="69">
        <f>DatosDelitos!F325</f>
        <v>0</v>
      </c>
      <c r="E79" s="69">
        <f>DatosDelitos!G325</f>
        <v>0</v>
      </c>
    </row>
    <row r="80" spans="2:5" ht="15" customHeight="1" x14ac:dyDescent="0.35">
      <c r="B80" s="247" t="s">
        <v>952</v>
      </c>
      <c r="C80" s="247"/>
      <c r="D80" s="69">
        <f>DatosDelitos!F337</f>
        <v>0</v>
      </c>
      <c r="E80" s="69">
        <f>DatosDelitos!G337</f>
        <v>0</v>
      </c>
    </row>
    <row r="81" spans="2:13" ht="15" customHeight="1" x14ac:dyDescent="0.35">
      <c r="B81" s="247" t="s">
        <v>1654</v>
      </c>
      <c r="C81" s="247"/>
      <c r="D81" s="69">
        <f>DatosDelitos!F339</f>
        <v>0</v>
      </c>
      <c r="E81" s="69">
        <f>DatosDelitos!G339</f>
        <v>0</v>
      </c>
    </row>
    <row r="82" spans="2:13" ht="15" customHeight="1" x14ac:dyDescent="0.35">
      <c r="B82" s="247" t="s">
        <v>1660</v>
      </c>
      <c r="C82" s="247"/>
      <c r="D82" s="69">
        <f>SUM(D49:D81)</f>
        <v>3221</v>
      </c>
      <c r="E82" s="69">
        <f>SUM(E49:E81)</f>
        <v>1619</v>
      </c>
    </row>
    <row r="84" spans="2:13" s="72" customFormat="1" ht="15.5" x14ac:dyDescent="0.35">
      <c r="B84" s="70" t="s">
        <v>1661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6" x14ac:dyDescent="0.25">
      <c r="D86" s="73" t="s">
        <v>315</v>
      </c>
    </row>
    <row r="87" spans="2:13" ht="13.4" customHeight="1" x14ac:dyDescent="0.35">
      <c r="B87" s="245" t="s">
        <v>1628</v>
      </c>
      <c r="C87" s="245"/>
      <c r="D87" s="69">
        <f>DatosDelitos!N5+DatosDelitos!N13-DatosDelitos!N17</f>
        <v>3</v>
      </c>
    </row>
    <row r="88" spans="2:13" ht="13.4" customHeight="1" x14ac:dyDescent="0.35">
      <c r="B88" s="245" t="s">
        <v>329</v>
      </c>
      <c r="C88" s="245"/>
      <c r="D88" s="69">
        <f>DatosDelitos!N10</f>
        <v>0</v>
      </c>
    </row>
    <row r="89" spans="2:13" ht="13.4" customHeight="1" x14ac:dyDescent="0.35">
      <c r="B89" s="245" t="s">
        <v>347</v>
      </c>
      <c r="C89" s="245"/>
      <c r="D89" s="69">
        <f>DatosDelitos!N20</f>
        <v>0</v>
      </c>
    </row>
    <row r="90" spans="2:13" ht="13.4" customHeight="1" x14ac:dyDescent="0.35">
      <c r="B90" s="245" t="s">
        <v>352</v>
      </c>
      <c r="C90" s="245"/>
      <c r="D90" s="69">
        <f>DatosDelitos!N23</f>
        <v>0</v>
      </c>
    </row>
    <row r="91" spans="2:13" ht="13.4" customHeight="1" x14ac:dyDescent="0.35">
      <c r="B91" s="245" t="s">
        <v>1662</v>
      </c>
      <c r="C91" s="245"/>
      <c r="D91" s="69">
        <f>SUM(DatosDelitos!N17,DatosDelitos!N44)</f>
        <v>2</v>
      </c>
    </row>
    <row r="92" spans="2:13" ht="13.4" customHeight="1" x14ac:dyDescent="0.35">
      <c r="B92" s="245" t="s">
        <v>1630</v>
      </c>
      <c r="C92" s="245"/>
      <c r="D92" s="69">
        <f>DatosDelitos!N30</f>
        <v>5</v>
      </c>
    </row>
    <row r="93" spans="2:13" ht="13.4" customHeight="1" x14ac:dyDescent="0.35">
      <c r="B93" s="245" t="s">
        <v>1631</v>
      </c>
      <c r="C93" s="245"/>
      <c r="D93" s="69">
        <f>DatosDelitos!N42-DatosDelitos!N44</f>
        <v>1</v>
      </c>
    </row>
    <row r="94" spans="2:13" ht="13.4" customHeight="1" x14ac:dyDescent="0.35">
      <c r="B94" s="245" t="s">
        <v>1632</v>
      </c>
      <c r="C94" s="245"/>
      <c r="D94" s="69">
        <f>DatosDelitos!N50</f>
        <v>13</v>
      </c>
    </row>
    <row r="95" spans="2:13" ht="13.4" customHeight="1" x14ac:dyDescent="0.35">
      <c r="B95" s="245" t="s">
        <v>1633</v>
      </c>
      <c r="C95" s="245"/>
      <c r="D95" s="69">
        <f>DatosDelitos!N72</f>
        <v>0</v>
      </c>
    </row>
    <row r="96" spans="2:13" ht="27" customHeight="1" x14ac:dyDescent="0.35">
      <c r="B96" s="245" t="s">
        <v>1658</v>
      </c>
      <c r="C96" s="245"/>
      <c r="D96" s="69">
        <f>DatosDelitos!N74</f>
        <v>2</v>
      </c>
    </row>
    <row r="97" spans="2:4" ht="13.4" customHeight="1" x14ac:dyDescent="0.35">
      <c r="B97" s="245" t="s">
        <v>1635</v>
      </c>
      <c r="C97" s="245"/>
      <c r="D97" s="69">
        <f>DatosDelitos!N82</f>
        <v>2</v>
      </c>
    </row>
    <row r="98" spans="2:4" ht="13.4" customHeight="1" x14ac:dyDescent="0.35">
      <c r="B98" s="245" t="s">
        <v>1636</v>
      </c>
      <c r="C98" s="245"/>
      <c r="D98" s="69">
        <f>DatosDelitos!N85</f>
        <v>5</v>
      </c>
    </row>
    <row r="99" spans="2:4" ht="13.4" customHeight="1" x14ac:dyDescent="0.35">
      <c r="B99" s="245" t="s">
        <v>978</v>
      </c>
      <c r="C99" s="245"/>
      <c r="D99" s="69">
        <f>DatosDelitos!N97</f>
        <v>5</v>
      </c>
    </row>
    <row r="100" spans="2:4" ht="27" customHeight="1" x14ac:dyDescent="0.35">
      <c r="B100" s="245" t="s">
        <v>1659</v>
      </c>
      <c r="C100" s="245"/>
      <c r="D100" s="69">
        <f>DatosDelitos!N131</f>
        <v>1</v>
      </c>
    </row>
    <row r="101" spans="2:4" ht="13.4" customHeight="1" x14ac:dyDescent="0.35">
      <c r="B101" s="245" t="s">
        <v>1638</v>
      </c>
      <c r="C101" s="245"/>
      <c r="D101" s="69">
        <f>DatosDelitos!N137</f>
        <v>10</v>
      </c>
    </row>
    <row r="102" spans="2:4" ht="13.4" customHeight="1" x14ac:dyDescent="0.35">
      <c r="B102" s="245" t="s">
        <v>1639</v>
      </c>
      <c r="C102" s="245"/>
      <c r="D102" s="69">
        <f>DatosDelitos!N144</f>
        <v>0</v>
      </c>
    </row>
    <row r="103" spans="2:4" ht="13.4" customHeight="1" x14ac:dyDescent="0.35">
      <c r="B103" s="245" t="s">
        <v>1663</v>
      </c>
      <c r="C103" s="245"/>
      <c r="D103" s="69">
        <f>DatosDelitos!N148</f>
        <v>0</v>
      </c>
    </row>
    <row r="104" spans="2:4" ht="13.4" customHeight="1" x14ac:dyDescent="0.35">
      <c r="B104" s="245" t="s">
        <v>1206</v>
      </c>
      <c r="C104" s="245"/>
      <c r="D104" s="69">
        <f>SUM(DatosDelitos!N149,DatosDelitos!N150)</f>
        <v>0</v>
      </c>
    </row>
    <row r="105" spans="2:4" ht="13.4" customHeight="1" x14ac:dyDescent="0.35">
      <c r="B105" s="245" t="s">
        <v>1204</v>
      </c>
      <c r="C105" s="245"/>
      <c r="D105" s="69">
        <f>SUM(DatosDelitos!N151:N155)</f>
        <v>10</v>
      </c>
    </row>
    <row r="106" spans="2:4" ht="13.4" customHeight="1" x14ac:dyDescent="0.35">
      <c r="B106" s="245" t="s">
        <v>1641</v>
      </c>
      <c r="C106" s="245"/>
      <c r="D106" s="69">
        <f>SUM(SUM(DatosDelitos!N157:N160),SUM(DatosDelitos!N167:N172))</f>
        <v>0</v>
      </c>
    </row>
    <row r="107" spans="2:4" ht="13.4" customHeight="1" x14ac:dyDescent="0.35">
      <c r="B107" s="245" t="s">
        <v>1664</v>
      </c>
      <c r="C107" s="245"/>
      <c r="D107" s="69">
        <f>SUM(DatosDelitos!N161:N165)</f>
        <v>0</v>
      </c>
    </row>
    <row r="108" spans="2:4" ht="13.4" customHeight="1" x14ac:dyDescent="0.35">
      <c r="B108" s="245" t="s">
        <v>1642</v>
      </c>
      <c r="C108" s="245"/>
      <c r="D108" s="69">
        <f>SUM(DatosDelitos!N173:N177)</f>
        <v>2</v>
      </c>
    </row>
    <row r="109" spans="2:4" ht="13.4" customHeight="1" x14ac:dyDescent="0.35">
      <c r="B109" s="245" t="s">
        <v>1643</v>
      </c>
      <c r="C109" s="245"/>
      <c r="D109" s="69">
        <f>DatosDelitos!N178</f>
        <v>0</v>
      </c>
    </row>
    <row r="110" spans="2:4" ht="13.4" customHeight="1" x14ac:dyDescent="0.35">
      <c r="B110" s="245" t="s">
        <v>1644</v>
      </c>
      <c r="C110" s="245"/>
      <c r="D110" s="69">
        <f>DatosDelitos!N186</f>
        <v>3</v>
      </c>
    </row>
    <row r="111" spans="2:4" ht="13.4" customHeight="1" x14ac:dyDescent="0.35">
      <c r="B111" s="245" t="s">
        <v>1645</v>
      </c>
      <c r="C111" s="245"/>
      <c r="D111" s="69">
        <f>DatosDelitos!N201</f>
        <v>2</v>
      </c>
    </row>
    <row r="112" spans="2:4" ht="13.4" customHeight="1" x14ac:dyDescent="0.35">
      <c r="B112" s="245" t="s">
        <v>1646</v>
      </c>
      <c r="C112" s="245"/>
      <c r="D112" s="69">
        <f>DatosDelitos!N223</f>
        <v>2</v>
      </c>
    </row>
    <row r="113" spans="2:4" ht="13.4" customHeight="1" x14ac:dyDescent="0.35">
      <c r="B113" s="245" t="s">
        <v>1647</v>
      </c>
      <c r="C113" s="245"/>
      <c r="D113" s="69">
        <f>DatosDelitos!N244</f>
        <v>3</v>
      </c>
    </row>
    <row r="114" spans="2:4" ht="13.4" customHeight="1" x14ac:dyDescent="0.35">
      <c r="B114" s="245" t="s">
        <v>1648</v>
      </c>
      <c r="C114" s="245"/>
      <c r="D114" s="69">
        <f>DatosDelitos!N271</f>
        <v>2</v>
      </c>
    </row>
    <row r="115" spans="2:4" ht="38.25" customHeight="1" x14ac:dyDescent="0.35">
      <c r="B115" s="245" t="s">
        <v>1649</v>
      </c>
      <c r="C115" s="245"/>
      <c r="D115" s="69">
        <f>DatosDelitos!N301</f>
        <v>0</v>
      </c>
    </row>
    <row r="116" spans="2:4" ht="13.4" customHeight="1" x14ac:dyDescent="0.35">
      <c r="B116" s="245" t="s">
        <v>1650</v>
      </c>
      <c r="C116" s="245"/>
      <c r="D116" s="69">
        <f>DatosDelitos!N305</f>
        <v>0</v>
      </c>
    </row>
    <row r="117" spans="2:4" ht="13.4" customHeight="1" x14ac:dyDescent="0.35">
      <c r="B117" s="245" t="s">
        <v>1651</v>
      </c>
      <c r="C117" s="245"/>
      <c r="D117" s="69">
        <f>DatosDelitos!N312+DatosDelitos!N320</f>
        <v>0</v>
      </c>
    </row>
    <row r="118" spans="2:4" ht="13.4" customHeight="1" x14ac:dyDescent="0.35">
      <c r="B118" s="245" t="s">
        <v>918</v>
      </c>
      <c r="C118" s="245"/>
      <c r="D118" s="69">
        <f>DatosDelitos!N318</f>
        <v>2</v>
      </c>
    </row>
    <row r="119" spans="2:4" ht="14.15" customHeight="1" x14ac:dyDescent="0.35">
      <c r="B119" s="245" t="s">
        <v>1652</v>
      </c>
      <c r="C119" s="245"/>
      <c r="D119" s="69">
        <f>DatosDelitos!N323</f>
        <v>8</v>
      </c>
    </row>
    <row r="120" spans="2:4" ht="12.75" customHeight="1" x14ac:dyDescent="0.35">
      <c r="B120" s="247" t="s">
        <v>1653</v>
      </c>
      <c r="C120" s="247"/>
      <c r="D120" s="69">
        <f>DatosDelitos!N325</f>
        <v>0</v>
      </c>
    </row>
    <row r="121" spans="2:4" ht="15" customHeight="1" x14ac:dyDescent="0.35">
      <c r="B121" s="247" t="s">
        <v>952</v>
      </c>
      <c r="C121" s="247"/>
      <c r="D121" s="69">
        <f>DatosDelitos!N337</f>
        <v>0</v>
      </c>
    </row>
    <row r="122" spans="2:4" ht="15" customHeight="1" x14ac:dyDescent="0.35">
      <c r="B122" s="247" t="s">
        <v>1654</v>
      </c>
      <c r="C122" s="247"/>
      <c r="D122" s="69">
        <f>DatosDelitos!N339</f>
        <v>0</v>
      </c>
    </row>
    <row r="123" spans="2:4" ht="15" customHeight="1" x14ac:dyDescent="0.35">
      <c r="B123" s="245" t="s">
        <v>1660</v>
      </c>
      <c r="C123" s="245"/>
      <c r="D123" s="69">
        <f>SUM(D87:D122)</f>
        <v>83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8.7265625" defaultRowHeight="14.5" x14ac:dyDescent="0.35"/>
  <cols>
    <col min="1" max="1" width="20" bestFit="1" customWidth="1"/>
    <col min="2" max="2" width="21.7265625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54296875" customWidth="1"/>
  </cols>
  <sheetData>
    <row r="2" spans="1:16" x14ac:dyDescent="0.35">
      <c r="A2" s="5" t="s">
        <v>302</v>
      </c>
    </row>
    <row r="3" spans="1:16" x14ac:dyDescent="0.35">
      <c r="A3" s="4"/>
    </row>
    <row r="4" spans="1:16" ht="31.5" x14ac:dyDescent="0.35">
      <c r="A4" s="7" t="s">
        <v>303</v>
      </c>
      <c r="B4" s="7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35">
      <c r="A5" s="199" t="s">
        <v>318</v>
      </c>
      <c r="B5" s="200"/>
      <c r="C5" s="23">
        <v>40</v>
      </c>
      <c r="D5" s="23">
        <v>21</v>
      </c>
      <c r="E5" s="24">
        <v>0.90476190476190499</v>
      </c>
      <c r="F5" s="23">
        <v>0</v>
      </c>
      <c r="G5" s="23">
        <v>0</v>
      </c>
      <c r="H5" s="23">
        <v>18</v>
      </c>
      <c r="I5" s="23">
        <v>9</v>
      </c>
      <c r="J5" s="23">
        <v>2</v>
      </c>
      <c r="K5" s="23">
        <v>4</v>
      </c>
      <c r="L5" s="23">
        <v>1</v>
      </c>
      <c r="M5" s="23">
        <v>3</v>
      </c>
      <c r="N5" s="23">
        <v>0</v>
      </c>
      <c r="O5" s="23">
        <v>4</v>
      </c>
      <c r="P5" s="25">
        <v>18</v>
      </c>
    </row>
    <row r="6" spans="1:16" x14ac:dyDescent="0.35">
      <c r="A6" s="26" t="s">
        <v>319</v>
      </c>
      <c r="B6" s="26" t="s">
        <v>320</v>
      </c>
      <c r="C6" s="12">
        <v>30</v>
      </c>
      <c r="D6" s="12">
        <v>15</v>
      </c>
      <c r="E6" s="27">
        <v>1</v>
      </c>
      <c r="F6" s="12">
        <v>0</v>
      </c>
      <c r="G6" s="12">
        <v>0</v>
      </c>
      <c r="H6" s="12">
        <v>2</v>
      </c>
      <c r="I6" s="12">
        <v>0</v>
      </c>
      <c r="J6" s="12">
        <v>2</v>
      </c>
      <c r="K6" s="12">
        <v>3</v>
      </c>
      <c r="L6" s="12">
        <v>1</v>
      </c>
      <c r="M6" s="12">
        <v>1</v>
      </c>
      <c r="N6" s="12">
        <v>0</v>
      </c>
      <c r="O6" s="12">
        <v>4</v>
      </c>
      <c r="P6" s="21">
        <v>6</v>
      </c>
    </row>
    <row r="7" spans="1:16" x14ac:dyDescent="0.35">
      <c r="A7" s="26" t="s">
        <v>321</v>
      </c>
      <c r="B7" s="26" t="s">
        <v>322</v>
      </c>
      <c r="C7" s="12">
        <v>0</v>
      </c>
      <c r="D7" s="12">
        <v>0</v>
      </c>
      <c r="E7" s="27">
        <v>0</v>
      </c>
      <c r="F7" s="12">
        <v>0</v>
      </c>
      <c r="G7" s="12">
        <v>0</v>
      </c>
      <c r="H7" s="12">
        <v>0</v>
      </c>
      <c r="I7" s="12">
        <v>1</v>
      </c>
      <c r="J7" s="12">
        <v>0</v>
      </c>
      <c r="K7" s="12">
        <v>1</v>
      </c>
      <c r="L7" s="12">
        <v>0</v>
      </c>
      <c r="M7" s="12">
        <v>2</v>
      </c>
      <c r="N7" s="12">
        <v>0</v>
      </c>
      <c r="O7" s="12">
        <v>0</v>
      </c>
      <c r="P7" s="21">
        <v>6</v>
      </c>
    </row>
    <row r="8" spans="1:16" x14ac:dyDescent="0.35">
      <c r="A8" s="26" t="s">
        <v>323</v>
      </c>
      <c r="B8" s="26" t="s">
        <v>324</v>
      </c>
      <c r="C8" s="12">
        <v>9</v>
      </c>
      <c r="D8" s="12">
        <v>6</v>
      </c>
      <c r="E8" s="27">
        <v>0.5</v>
      </c>
      <c r="F8" s="12">
        <v>0</v>
      </c>
      <c r="G8" s="12">
        <v>0</v>
      </c>
      <c r="H8" s="12">
        <v>16</v>
      </c>
      <c r="I8" s="12">
        <v>8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6</v>
      </c>
    </row>
    <row r="9" spans="1:16" x14ac:dyDescent="0.35">
      <c r="A9" s="26" t="s">
        <v>325</v>
      </c>
      <c r="B9" s="26" t="s">
        <v>326</v>
      </c>
      <c r="C9" s="12">
        <v>1</v>
      </c>
      <c r="D9" s="12">
        <v>0</v>
      </c>
      <c r="E9" s="27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35">
      <c r="A10" s="199" t="s">
        <v>327</v>
      </c>
      <c r="B10" s="200"/>
      <c r="C10" s="23">
        <v>0</v>
      </c>
      <c r="D10" s="23">
        <v>0</v>
      </c>
      <c r="E10" s="24">
        <v>0</v>
      </c>
      <c r="F10" s="23">
        <v>0</v>
      </c>
      <c r="G10" s="23">
        <v>0</v>
      </c>
      <c r="H10" s="23">
        <v>0</v>
      </c>
      <c r="I10" s="23">
        <v>1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35">
      <c r="A11" s="26" t="s">
        <v>328</v>
      </c>
      <c r="B11" s="26" t="s">
        <v>329</v>
      </c>
      <c r="C11" s="12">
        <v>0</v>
      </c>
      <c r="D11" s="12">
        <v>0</v>
      </c>
      <c r="E11" s="27">
        <v>0</v>
      </c>
      <c r="F11" s="12">
        <v>0</v>
      </c>
      <c r="G11" s="12">
        <v>0</v>
      </c>
      <c r="H11" s="12">
        <v>0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35">
      <c r="A12" s="26" t="s">
        <v>330</v>
      </c>
      <c r="B12" s="26" t="s">
        <v>331</v>
      </c>
      <c r="C12" s="12">
        <v>0</v>
      </c>
      <c r="D12" s="12">
        <v>0</v>
      </c>
      <c r="E12" s="27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35">
      <c r="A13" s="199" t="s">
        <v>332</v>
      </c>
      <c r="B13" s="200"/>
      <c r="C13" s="23">
        <v>5861</v>
      </c>
      <c r="D13" s="23">
        <v>5136</v>
      </c>
      <c r="E13" s="24">
        <v>0.14116043613707199</v>
      </c>
      <c r="F13" s="23">
        <v>523</v>
      </c>
      <c r="G13" s="23">
        <v>248</v>
      </c>
      <c r="H13" s="23">
        <v>425</v>
      </c>
      <c r="I13" s="23">
        <v>269</v>
      </c>
      <c r="J13" s="23">
        <v>4</v>
      </c>
      <c r="K13" s="23">
        <v>3</v>
      </c>
      <c r="L13" s="23">
        <v>0</v>
      </c>
      <c r="M13" s="23">
        <v>1</v>
      </c>
      <c r="N13" s="23">
        <v>5</v>
      </c>
      <c r="O13" s="23">
        <v>3</v>
      </c>
      <c r="P13" s="25">
        <v>589</v>
      </c>
    </row>
    <row r="14" spans="1:16" x14ac:dyDescent="0.35">
      <c r="A14" s="26" t="s">
        <v>333</v>
      </c>
      <c r="B14" s="26" t="s">
        <v>334</v>
      </c>
      <c r="C14" s="12">
        <v>4297</v>
      </c>
      <c r="D14" s="12">
        <v>3596</v>
      </c>
      <c r="E14" s="27">
        <v>0.194938820912124</v>
      </c>
      <c r="F14" s="12">
        <v>17</v>
      </c>
      <c r="G14" s="12">
        <v>21</v>
      </c>
      <c r="H14" s="12">
        <v>226</v>
      </c>
      <c r="I14" s="12">
        <v>146</v>
      </c>
      <c r="J14" s="12">
        <v>3</v>
      </c>
      <c r="K14" s="12">
        <v>3</v>
      </c>
      <c r="L14" s="12">
        <v>0</v>
      </c>
      <c r="M14" s="12">
        <v>1</v>
      </c>
      <c r="N14" s="12">
        <v>3</v>
      </c>
      <c r="O14" s="12">
        <v>2</v>
      </c>
      <c r="P14" s="21">
        <v>238</v>
      </c>
    </row>
    <row r="15" spans="1:16" x14ac:dyDescent="0.35">
      <c r="A15" s="26" t="s">
        <v>335</v>
      </c>
      <c r="B15" s="26" t="s">
        <v>336</v>
      </c>
      <c r="C15" s="12">
        <v>6</v>
      </c>
      <c r="D15" s="12">
        <v>12</v>
      </c>
      <c r="E15" s="27">
        <v>-0.5</v>
      </c>
      <c r="F15" s="12">
        <v>0</v>
      </c>
      <c r="G15" s="12">
        <v>0</v>
      </c>
      <c r="H15" s="12">
        <v>0</v>
      </c>
      <c r="I15" s="12">
        <v>8</v>
      </c>
      <c r="J15" s="12">
        <v>1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1">
        <v>3</v>
      </c>
    </row>
    <row r="16" spans="1:16" x14ac:dyDescent="0.35">
      <c r="A16" s="26" t="s">
        <v>337</v>
      </c>
      <c r="B16" s="26" t="s">
        <v>338</v>
      </c>
      <c r="C16" s="12">
        <v>658</v>
      </c>
      <c r="D16" s="12">
        <v>675</v>
      </c>
      <c r="E16" s="27">
        <v>-2.5185185185185199E-2</v>
      </c>
      <c r="F16" s="12">
        <v>2</v>
      </c>
      <c r="G16" s="12">
        <v>2</v>
      </c>
      <c r="H16" s="12">
        <v>29</v>
      </c>
      <c r="I16" s="12">
        <v>15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1">
        <v>22</v>
      </c>
    </row>
    <row r="17" spans="1:16" ht="21" x14ac:dyDescent="0.35">
      <c r="A17" s="26" t="s">
        <v>339</v>
      </c>
      <c r="B17" s="26" t="s">
        <v>340</v>
      </c>
      <c r="C17" s="12">
        <v>899</v>
      </c>
      <c r="D17" s="12">
        <v>847</v>
      </c>
      <c r="E17" s="27">
        <v>6.1393152302243202E-2</v>
      </c>
      <c r="F17" s="12">
        <v>504</v>
      </c>
      <c r="G17" s="12">
        <v>225</v>
      </c>
      <c r="H17" s="12">
        <v>169</v>
      </c>
      <c r="I17" s="12">
        <v>99</v>
      </c>
      <c r="J17" s="12">
        <v>0</v>
      </c>
      <c r="K17" s="12">
        <v>0</v>
      </c>
      <c r="L17" s="12">
        <v>0</v>
      </c>
      <c r="M17" s="12">
        <v>0</v>
      </c>
      <c r="N17" s="12">
        <v>2</v>
      </c>
      <c r="O17" s="12">
        <v>1</v>
      </c>
      <c r="P17" s="21">
        <v>326</v>
      </c>
    </row>
    <row r="18" spans="1:16" x14ac:dyDescent="0.35">
      <c r="A18" s="26" t="s">
        <v>341</v>
      </c>
      <c r="B18" s="26" t="s">
        <v>342</v>
      </c>
      <c r="C18" s="12">
        <v>1</v>
      </c>
      <c r="D18" s="12">
        <v>5</v>
      </c>
      <c r="E18" s="27">
        <v>-0.8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35">
      <c r="A19" s="26" t="s">
        <v>343</v>
      </c>
      <c r="B19" s="26" t="s">
        <v>344</v>
      </c>
      <c r="C19" s="12">
        <v>0</v>
      </c>
      <c r="D19" s="12">
        <v>1</v>
      </c>
      <c r="E19" s="27">
        <v>-1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35">
      <c r="A20" s="199" t="s">
        <v>345</v>
      </c>
      <c r="B20" s="200"/>
      <c r="C20" s="23">
        <v>0</v>
      </c>
      <c r="D20" s="23">
        <v>1</v>
      </c>
      <c r="E20" s="24">
        <v>-1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2</v>
      </c>
    </row>
    <row r="21" spans="1:16" x14ac:dyDescent="0.35">
      <c r="A21" s="26" t="s">
        <v>346</v>
      </c>
      <c r="B21" s="26" t="s">
        <v>347</v>
      </c>
      <c r="C21" s="12">
        <v>0</v>
      </c>
      <c r="D21" s="12">
        <v>0</v>
      </c>
      <c r="E21" s="27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x14ac:dyDescent="0.35">
      <c r="A22" s="26" t="s">
        <v>348</v>
      </c>
      <c r="B22" s="26" t="s">
        <v>349</v>
      </c>
      <c r="C22" s="12">
        <v>0</v>
      </c>
      <c r="D22" s="12">
        <v>1</v>
      </c>
      <c r="E22" s="27">
        <v>-1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2</v>
      </c>
    </row>
    <row r="23" spans="1:16" x14ac:dyDescent="0.35">
      <c r="A23" s="199" t="s">
        <v>350</v>
      </c>
      <c r="B23" s="200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1</v>
      </c>
    </row>
    <row r="24" spans="1:16" x14ac:dyDescent="0.35">
      <c r="A24" s="26" t="s">
        <v>351</v>
      </c>
      <c r="B24" s="26" t="s">
        <v>352</v>
      </c>
      <c r="C24" s="12">
        <v>0</v>
      </c>
      <c r="D24" s="12">
        <v>0</v>
      </c>
      <c r="E24" s="27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x14ac:dyDescent="0.35">
      <c r="A25" s="26" t="s">
        <v>353</v>
      </c>
      <c r="B25" s="26" t="s">
        <v>354</v>
      </c>
      <c r="C25" s="12">
        <v>0</v>
      </c>
      <c r="D25" s="12">
        <v>0</v>
      </c>
      <c r="E25" s="27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x14ac:dyDescent="0.35">
      <c r="A26" s="26" t="s">
        <v>355</v>
      </c>
      <c r="B26" s="26" t="s">
        <v>356</v>
      </c>
      <c r="C26" s="12">
        <v>0</v>
      </c>
      <c r="D26" s="12">
        <v>0</v>
      </c>
      <c r="E26" s="27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35">
      <c r="A27" s="26" t="s">
        <v>357</v>
      </c>
      <c r="B27" s="26" t="s">
        <v>358</v>
      </c>
      <c r="C27" s="12">
        <v>0</v>
      </c>
      <c r="D27" s="12">
        <v>0</v>
      </c>
      <c r="E27" s="27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35">
      <c r="A28" s="26" t="s">
        <v>359</v>
      </c>
      <c r="B28" s="26" t="s">
        <v>360</v>
      </c>
      <c r="C28" s="12">
        <v>0</v>
      </c>
      <c r="D28" s="12">
        <v>0</v>
      </c>
      <c r="E28" s="27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1</v>
      </c>
    </row>
    <row r="29" spans="1:16" x14ac:dyDescent="0.35">
      <c r="A29" s="26" t="s">
        <v>361</v>
      </c>
      <c r="B29" s="26" t="s">
        <v>362</v>
      </c>
      <c r="C29" s="12">
        <v>0</v>
      </c>
      <c r="D29" s="12">
        <v>0</v>
      </c>
      <c r="E29" s="27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35">
      <c r="A30" s="199" t="s">
        <v>363</v>
      </c>
      <c r="B30" s="200"/>
      <c r="C30" s="23">
        <v>670</v>
      </c>
      <c r="D30" s="23">
        <v>583</v>
      </c>
      <c r="E30" s="24">
        <v>0.14922813036020599</v>
      </c>
      <c r="F30" s="23">
        <v>80</v>
      </c>
      <c r="G30" s="23">
        <v>121</v>
      </c>
      <c r="H30" s="23">
        <v>107</v>
      </c>
      <c r="I30" s="23">
        <v>126</v>
      </c>
      <c r="J30" s="23">
        <v>1</v>
      </c>
      <c r="K30" s="23">
        <v>2</v>
      </c>
      <c r="L30" s="23">
        <v>0</v>
      </c>
      <c r="M30" s="23">
        <v>1</v>
      </c>
      <c r="N30" s="23">
        <v>5</v>
      </c>
      <c r="O30" s="23">
        <v>1</v>
      </c>
      <c r="P30" s="25">
        <v>254</v>
      </c>
    </row>
    <row r="31" spans="1:16" x14ac:dyDescent="0.35">
      <c r="A31" s="26" t="s">
        <v>364</v>
      </c>
      <c r="B31" s="26" t="s">
        <v>365</v>
      </c>
      <c r="C31" s="12">
        <v>9</v>
      </c>
      <c r="D31" s="12">
        <v>5</v>
      </c>
      <c r="E31" s="27">
        <v>0.8</v>
      </c>
      <c r="F31" s="12">
        <v>0</v>
      </c>
      <c r="G31" s="12">
        <v>0</v>
      </c>
      <c r="H31" s="12">
        <v>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1">
        <v>3</v>
      </c>
    </row>
    <row r="32" spans="1:16" x14ac:dyDescent="0.35">
      <c r="A32" s="26" t="s">
        <v>366</v>
      </c>
      <c r="B32" s="26" t="s">
        <v>367</v>
      </c>
      <c r="C32" s="12">
        <v>4</v>
      </c>
      <c r="D32" s="12">
        <v>1</v>
      </c>
      <c r="E32" s="27">
        <v>3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1" x14ac:dyDescent="0.35">
      <c r="A33" s="26" t="s">
        <v>368</v>
      </c>
      <c r="B33" s="26" t="s">
        <v>369</v>
      </c>
      <c r="C33" s="12">
        <v>447</v>
      </c>
      <c r="D33" s="12">
        <v>370</v>
      </c>
      <c r="E33" s="27">
        <v>0.20810810810810801</v>
      </c>
      <c r="F33" s="12">
        <v>45</v>
      </c>
      <c r="G33" s="12">
        <v>15</v>
      </c>
      <c r="H33" s="12">
        <v>69</v>
      </c>
      <c r="I33" s="12">
        <v>63</v>
      </c>
      <c r="J33" s="12">
        <v>1</v>
      </c>
      <c r="K33" s="12">
        <v>2</v>
      </c>
      <c r="L33" s="12">
        <v>0</v>
      </c>
      <c r="M33" s="12">
        <v>0</v>
      </c>
      <c r="N33" s="12">
        <v>1</v>
      </c>
      <c r="O33" s="12">
        <v>1</v>
      </c>
      <c r="P33" s="21">
        <v>85</v>
      </c>
    </row>
    <row r="34" spans="1:16" x14ac:dyDescent="0.35">
      <c r="A34" s="26" t="s">
        <v>370</v>
      </c>
      <c r="B34" s="26" t="s">
        <v>371</v>
      </c>
      <c r="C34" s="12">
        <v>3</v>
      </c>
      <c r="D34" s="12">
        <v>10</v>
      </c>
      <c r="E34" s="27">
        <v>-0.7</v>
      </c>
      <c r="F34" s="12">
        <v>1</v>
      </c>
      <c r="G34" s="12">
        <v>0</v>
      </c>
      <c r="H34" s="12">
        <v>0</v>
      </c>
      <c r="I34" s="12">
        <v>5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8</v>
      </c>
    </row>
    <row r="35" spans="1:16" x14ac:dyDescent="0.35">
      <c r="A35" s="26" t="s">
        <v>372</v>
      </c>
      <c r="B35" s="26" t="s">
        <v>373</v>
      </c>
      <c r="C35" s="12">
        <v>104</v>
      </c>
      <c r="D35" s="12">
        <v>70</v>
      </c>
      <c r="E35" s="27">
        <v>0.48571428571428599</v>
      </c>
      <c r="F35" s="12">
        <v>12</v>
      </c>
      <c r="G35" s="12">
        <v>7</v>
      </c>
      <c r="H35" s="12">
        <v>10</v>
      </c>
      <c r="I35" s="12">
        <v>9</v>
      </c>
      <c r="J35" s="12">
        <v>0</v>
      </c>
      <c r="K35" s="12">
        <v>0</v>
      </c>
      <c r="L35" s="12">
        <v>0</v>
      </c>
      <c r="M35" s="12">
        <v>0</v>
      </c>
      <c r="N35" s="12">
        <v>3</v>
      </c>
      <c r="O35" s="12">
        <v>0</v>
      </c>
      <c r="P35" s="21">
        <v>15</v>
      </c>
    </row>
    <row r="36" spans="1:16" ht="21" x14ac:dyDescent="0.35">
      <c r="A36" s="26" t="s">
        <v>374</v>
      </c>
      <c r="B36" s="26" t="s">
        <v>375</v>
      </c>
      <c r="C36" s="12">
        <v>36</v>
      </c>
      <c r="D36" s="12">
        <v>56</v>
      </c>
      <c r="E36" s="27">
        <v>-0.35714285714285698</v>
      </c>
      <c r="F36" s="12">
        <v>20</v>
      </c>
      <c r="G36" s="12">
        <v>77</v>
      </c>
      <c r="H36" s="12">
        <v>16</v>
      </c>
      <c r="I36" s="12">
        <v>39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1">
        <v>112</v>
      </c>
    </row>
    <row r="37" spans="1:16" ht="21" x14ac:dyDescent="0.35">
      <c r="A37" s="26" t="s">
        <v>376</v>
      </c>
      <c r="B37" s="26" t="s">
        <v>377</v>
      </c>
      <c r="C37" s="12">
        <v>3</v>
      </c>
      <c r="D37" s="12">
        <v>2</v>
      </c>
      <c r="E37" s="27">
        <v>0.5</v>
      </c>
      <c r="F37" s="12">
        <v>2</v>
      </c>
      <c r="G37" s="12">
        <v>13</v>
      </c>
      <c r="H37" s="12">
        <v>3</v>
      </c>
      <c r="I37" s="12">
        <v>3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1">
        <v>16</v>
      </c>
    </row>
    <row r="38" spans="1:16" ht="21" x14ac:dyDescent="0.35">
      <c r="A38" s="26" t="s">
        <v>378</v>
      </c>
      <c r="B38" s="26" t="s">
        <v>379</v>
      </c>
      <c r="C38" s="12">
        <v>3</v>
      </c>
      <c r="D38" s="12">
        <v>8</v>
      </c>
      <c r="E38" s="27">
        <v>-0.625</v>
      </c>
      <c r="F38" s="12">
        <v>0</v>
      </c>
      <c r="G38" s="12">
        <v>7</v>
      </c>
      <c r="H38" s="12">
        <v>2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  <c r="N38" s="12">
        <v>1</v>
      </c>
      <c r="O38" s="12">
        <v>0</v>
      </c>
      <c r="P38" s="21">
        <v>8</v>
      </c>
    </row>
    <row r="39" spans="1:16" ht="21" x14ac:dyDescent="0.35">
      <c r="A39" s="26" t="s">
        <v>380</v>
      </c>
      <c r="B39" s="26" t="s">
        <v>381</v>
      </c>
      <c r="C39" s="12">
        <v>0</v>
      </c>
      <c r="D39" s="12">
        <v>0</v>
      </c>
      <c r="E39" s="27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x14ac:dyDescent="0.35">
      <c r="A40" s="26" t="s">
        <v>382</v>
      </c>
      <c r="B40" s="26" t="s">
        <v>383</v>
      </c>
      <c r="C40" s="12">
        <v>0</v>
      </c>
      <c r="D40" s="12">
        <v>0</v>
      </c>
      <c r="E40" s="27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35">
      <c r="A41" s="26" t="s">
        <v>384</v>
      </c>
      <c r="B41" s="26" t="s">
        <v>385</v>
      </c>
      <c r="C41" s="12">
        <v>61</v>
      </c>
      <c r="D41" s="12">
        <v>61</v>
      </c>
      <c r="E41" s="27">
        <v>0</v>
      </c>
      <c r="F41" s="12">
        <v>0</v>
      </c>
      <c r="G41" s="12">
        <v>2</v>
      </c>
      <c r="H41" s="12">
        <v>6</v>
      </c>
      <c r="I41" s="12">
        <v>6</v>
      </c>
      <c r="J41" s="12">
        <v>0</v>
      </c>
      <c r="K41" s="12">
        <v>0</v>
      </c>
      <c r="L41" s="12">
        <v>0</v>
      </c>
      <c r="M41" s="12">
        <v>1</v>
      </c>
      <c r="N41" s="12">
        <v>0</v>
      </c>
      <c r="O41" s="12">
        <v>0</v>
      </c>
      <c r="P41" s="21">
        <v>7</v>
      </c>
    </row>
    <row r="42" spans="1:16" x14ac:dyDescent="0.35">
      <c r="A42" s="199" t="s">
        <v>386</v>
      </c>
      <c r="B42" s="200"/>
      <c r="C42" s="23">
        <v>976</v>
      </c>
      <c r="D42" s="23">
        <v>797</v>
      </c>
      <c r="E42" s="24">
        <v>0.22459222082810501</v>
      </c>
      <c r="F42" s="23">
        <v>886</v>
      </c>
      <c r="G42" s="23">
        <v>77</v>
      </c>
      <c r="H42" s="23">
        <v>202</v>
      </c>
      <c r="I42" s="23">
        <v>33</v>
      </c>
      <c r="J42" s="23">
        <v>2</v>
      </c>
      <c r="K42" s="23">
        <v>0</v>
      </c>
      <c r="L42" s="23">
        <v>0</v>
      </c>
      <c r="M42" s="23">
        <v>0</v>
      </c>
      <c r="N42" s="23">
        <v>1</v>
      </c>
      <c r="O42" s="23">
        <v>1</v>
      </c>
      <c r="P42" s="25">
        <v>80</v>
      </c>
    </row>
    <row r="43" spans="1:16" x14ac:dyDescent="0.35">
      <c r="A43" s="26" t="s">
        <v>387</v>
      </c>
      <c r="B43" s="26" t="s">
        <v>388</v>
      </c>
      <c r="C43" s="12">
        <v>19</v>
      </c>
      <c r="D43" s="12">
        <v>21</v>
      </c>
      <c r="E43" s="27">
        <v>-9.5238095238095205E-2</v>
      </c>
      <c r="F43" s="12">
        <v>30</v>
      </c>
      <c r="G43" s="12">
        <v>0</v>
      </c>
      <c r="H43" s="12">
        <v>4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1">
        <v>2</v>
      </c>
    </row>
    <row r="44" spans="1:16" ht="21" x14ac:dyDescent="0.35">
      <c r="A44" s="26" t="s">
        <v>389</v>
      </c>
      <c r="B44" s="26" t="s">
        <v>390</v>
      </c>
      <c r="C44" s="12">
        <v>931</v>
      </c>
      <c r="D44" s="12">
        <v>764</v>
      </c>
      <c r="E44" s="27">
        <v>0.218586387434555</v>
      </c>
      <c r="F44" s="12">
        <v>856</v>
      </c>
      <c r="G44" s="12">
        <v>77</v>
      </c>
      <c r="H44" s="12">
        <v>195</v>
      </c>
      <c r="I44" s="12">
        <v>31</v>
      </c>
      <c r="J44" s="12">
        <v>2</v>
      </c>
      <c r="K44" s="12">
        <v>0</v>
      </c>
      <c r="L44" s="12">
        <v>0</v>
      </c>
      <c r="M44" s="12">
        <v>0</v>
      </c>
      <c r="N44" s="12">
        <v>0</v>
      </c>
      <c r="O44" s="12">
        <v>1</v>
      </c>
      <c r="P44" s="21">
        <v>77</v>
      </c>
    </row>
    <row r="45" spans="1:16" x14ac:dyDescent="0.35">
      <c r="A45" s="26" t="s">
        <v>391</v>
      </c>
      <c r="B45" s="26" t="s">
        <v>392</v>
      </c>
      <c r="C45" s="12">
        <v>0</v>
      </c>
      <c r="D45" s="12">
        <v>0</v>
      </c>
      <c r="E45" s="27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1" x14ac:dyDescent="0.35">
      <c r="A46" s="26" t="s">
        <v>393</v>
      </c>
      <c r="B46" s="26" t="s">
        <v>394</v>
      </c>
      <c r="C46" s="12">
        <v>2</v>
      </c>
      <c r="D46" s="12">
        <v>1</v>
      </c>
      <c r="E46" s="27">
        <v>1</v>
      </c>
      <c r="F46" s="12">
        <v>0</v>
      </c>
      <c r="G46" s="12">
        <v>0</v>
      </c>
      <c r="H46" s="12">
        <v>1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1">
        <v>1</v>
      </c>
    </row>
    <row r="47" spans="1:16" ht="21" x14ac:dyDescent="0.35">
      <c r="A47" s="26" t="s">
        <v>395</v>
      </c>
      <c r="B47" s="26" t="s">
        <v>396</v>
      </c>
      <c r="C47" s="12">
        <v>0</v>
      </c>
      <c r="D47" s="12">
        <v>0</v>
      </c>
      <c r="E47" s="27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35">
      <c r="A48" s="26" t="s">
        <v>397</v>
      </c>
      <c r="B48" s="26" t="s">
        <v>398</v>
      </c>
      <c r="C48" s="12">
        <v>10</v>
      </c>
      <c r="D48" s="12">
        <v>5</v>
      </c>
      <c r="E48" s="27">
        <v>1</v>
      </c>
      <c r="F48" s="12">
        <v>0</v>
      </c>
      <c r="G48" s="12">
        <v>0</v>
      </c>
      <c r="H48" s="12">
        <v>1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  <c r="P48" s="21">
        <v>0</v>
      </c>
    </row>
    <row r="49" spans="1:16" x14ac:dyDescent="0.35">
      <c r="A49" s="26" t="s">
        <v>399</v>
      </c>
      <c r="B49" s="26" t="s">
        <v>400</v>
      </c>
      <c r="C49" s="12">
        <v>14</v>
      </c>
      <c r="D49" s="12">
        <v>6</v>
      </c>
      <c r="E49" s="27">
        <v>1.3333333333333299</v>
      </c>
      <c r="F49" s="12">
        <v>0</v>
      </c>
      <c r="G49" s="12">
        <v>0</v>
      </c>
      <c r="H49" s="12">
        <v>1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35">
      <c r="A50" s="199" t="s">
        <v>401</v>
      </c>
      <c r="B50" s="200"/>
      <c r="C50" s="23">
        <v>368</v>
      </c>
      <c r="D50" s="23">
        <v>319</v>
      </c>
      <c r="E50" s="24">
        <v>0.15360501567398099</v>
      </c>
      <c r="F50" s="23">
        <v>7</v>
      </c>
      <c r="G50" s="23">
        <v>4</v>
      </c>
      <c r="H50" s="23">
        <v>78</v>
      </c>
      <c r="I50" s="23">
        <v>52</v>
      </c>
      <c r="J50" s="23">
        <v>25</v>
      </c>
      <c r="K50" s="23">
        <v>22</v>
      </c>
      <c r="L50" s="23">
        <v>0</v>
      </c>
      <c r="M50" s="23">
        <v>0</v>
      </c>
      <c r="N50" s="23">
        <v>13</v>
      </c>
      <c r="O50" s="23">
        <v>4</v>
      </c>
      <c r="P50" s="25">
        <v>40</v>
      </c>
    </row>
    <row r="51" spans="1:16" x14ac:dyDescent="0.35">
      <c r="A51" s="26" t="s">
        <v>402</v>
      </c>
      <c r="B51" s="26" t="s">
        <v>403</v>
      </c>
      <c r="C51" s="12">
        <v>225</v>
      </c>
      <c r="D51" s="12">
        <v>183</v>
      </c>
      <c r="E51" s="27">
        <v>0.22950819672131101</v>
      </c>
      <c r="F51" s="12">
        <v>6</v>
      </c>
      <c r="G51" s="12">
        <v>2</v>
      </c>
      <c r="H51" s="12">
        <v>29</v>
      </c>
      <c r="I51" s="12">
        <v>12</v>
      </c>
      <c r="J51" s="12">
        <v>18</v>
      </c>
      <c r="K51" s="12">
        <v>6</v>
      </c>
      <c r="L51" s="12">
        <v>0</v>
      </c>
      <c r="M51" s="12">
        <v>0</v>
      </c>
      <c r="N51" s="12">
        <v>6</v>
      </c>
      <c r="O51" s="12">
        <v>1</v>
      </c>
      <c r="P51" s="21">
        <v>10</v>
      </c>
    </row>
    <row r="52" spans="1:16" x14ac:dyDescent="0.35">
      <c r="A52" s="26" t="s">
        <v>404</v>
      </c>
      <c r="B52" s="26" t="s">
        <v>405</v>
      </c>
      <c r="C52" s="12">
        <v>2</v>
      </c>
      <c r="D52" s="12">
        <v>2</v>
      </c>
      <c r="E52" s="27">
        <v>0</v>
      </c>
      <c r="F52" s="12">
        <v>0</v>
      </c>
      <c r="G52" s="12">
        <v>0</v>
      </c>
      <c r="H52" s="12">
        <v>1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1">
        <v>0</v>
      </c>
    </row>
    <row r="53" spans="1:16" x14ac:dyDescent="0.35">
      <c r="A53" s="26" t="s">
        <v>406</v>
      </c>
      <c r="B53" s="26" t="s">
        <v>407</v>
      </c>
      <c r="C53" s="12">
        <v>24</v>
      </c>
      <c r="D53" s="12">
        <v>39</v>
      </c>
      <c r="E53" s="27">
        <v>-0.38461538461538503</v>
      </c>
      <c r="F53" s="12">
        <v>1</v>
      </c>
      <c r="G53" s="12">
        <v>0</v>
      </c>
      <c r="H53" s="12">
        <v>17</v>
      </c>
      <c r="I53" s="12">
        <v>14</v>
      </c>
      <c r="J53" s="12">
        <v>5</v>
      </c>
      <c r="K53" s="12">
        <v>2</v>
      </c>
      <c r="L53" s="12">
        <v>0</v>
      </c>
      <c r="M53" s="12">
        <v>0</v>
      </c>
      <c r="N53" s="12">
        <v>0</v>
      </c>
      <c r="O53" s="12">
        <v>0</v>
      </c>
      <c r="P53" s="21">
        <v>4</v>
      </c>
    </row>
    <row r="54" spans="1:16" x14ac:dyDescent="0.35">
      <c r="A54" s="26" t="s">
        <v>408</v>
      </c>
      <c r="B54" s="26" t="s">
        <v>409</v>
      </c>
      <c r="C54" s="12">
        <v>0</v>
      </c>
      <c r="D54" s="12">
        <v>0</v>
      </c>
      <c r="E54" s="27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0</v>
      </c>
      <c r="N54" s="12">
        <v>0</v>
      </c>
      <c r="O54" s="12">
        <v>0</v>
      </c>
      <c r="P54" s="21">
        <v>1</v>
      </c>
    </row>
    <row r="55" spans="1:16" x14ac:dyDescent="0.35">
      <c r="A55" s="26" t="s">
        <v>410</v>
      </c>
      <c r="B55" s="26" t="s">
        <v>411</v>
      </c>
      <c r="C55" s="12">
        <v>0</v>
      </c>
      <c r="D55" s="12">
        <v>0</v>
      </c>
      <c r="E55" s="27">
        <v>0</v>
      </c>
      <c r="F55" s="12">
        <v>0</v>
      </c>
      <c r="G55" s="12">
        <v>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3</v>
      </c>
    </row>
    <row r="56" spans="1:16" x14ac:dyDescent="0.35">
      <c r="A56" s="26" t="s">
        <v>412</v>
      </c>
      <c r="B56" s="26" t="s">
        <v>413</v>
      </c>
      <c r="C56" s="12">
        <v>18</v>
      </c>
      <c r="D56" s="12">
        <v>9</v>
      </c>
      <c r="E56" s="27">
        <v>1</v>
      </c>
      <c r="F56" s="12">
        <v>0</v>
      </c>
      <c r="G56" s="12">
        <v>0</v>
      </c>
      <c r="H56" s="12">
        <v>6</v>
      </c>
      <c r="I56" s="12">
        <v>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1">
        <v>0</v>
      </c>
    </row>
    <row r="57" spans="1:16" ht="21" x14ac:dyDescent="0.35">
      <c r="A57" s="26" t="s">
        <v>414</v>
      </c>
      <c r="B57" s="26" t="s">
        <v>415</v>
      </c>
      <c r="C57" s="12">
        <v>13</v>
      </c>
      <c r="D57" s="12">
        <v>7</v>
      </c>
      <c r="E57" s="27">
        <v>0.85714285714285698</v>
      </c>
      <c r="F57" s="12">
        <v>0</v>
      </c>
      <c r="G57" s="12">
        <v>0</v>
      </c>
      <c r="H57" s="12">
        <v>7</v>
      </c>
      <c r="I57" s="12">
        <v>6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1">
        <v>2</v>
      </c>
    </row>
    <row r="58" spans="1:16" ht="21" x14ac:dyDescent="0.35">
      <c r="A58" s="26" t="s">
        <v>416</v>
      </c>
      <c r="B58" s="26" t="s">
        <v>417</v>
      </c>
      <c r="C58" s="12">
        <v>1</v>
      </c>
      <c r="D58" s="12">
        <v>2</v>
      </c>
      <c r="E58" s="27">
        <v>-0.5</v>
      </c>
      <c r="F58" s="12">
        <v>0</v>
      </c>
      <c r="G58" s="12">
        <v>0</v>
      </c>
      <c r="H58" s="12">
        <v>1</v>
      </c>
      <c r="I58" s="12">
        <v>0</v>
      </c>
      <c r="J58" s="12">
        <v>0</v>
      </c>
      <c r="K58" s="12">
        <v>1</v>
      </c>
      <c r="L58" s="12">
        <v>0</v>
      </c>
      <c r="M58" s="12">
        <v>0</v>
      </c>
      <c r="N58" s="12">
        <v>0</v>
      </c>
      <c r="O58" s="12">
        <v>0</v>
      </c>
      <c r="P58" s="21">
        <v>3</v>
      </c>
    </row>
    <row r="59" spans="1:16" ht="21" x14ac:dyDescent="0.35">
      <c r="A59" s="26" t="s">
        <v>418</v>
      </c>
      <c r="B59" s="26" t="s">
        <v>419</v>
      </c>
      <c r="C59" s="12">
        <v>0</v>
      </c>
      <c r="D59" s="12">
        <v>0</v>
      </c>
      <c r="E59" s="27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1</v>
      </c>
    </row>
    <row r="60" spans="1:16" ht="21" x14ac:dyDescent="0.35">
      <c r="A60" s="26" t="s">
        <v>420</v>
      </c>
      <c r="B60" s="26" t="s">
        <v>421</v>
      </c>
      <c r="C60" s="12">
        <v>5</v>
      </c>
      <c r="D60" s="12">
        <v>1</v>
      </c>
      <c r="E60" s="27">
        <v>4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0</v>
      </c>
    </row>
    <row r="61" spans="1:16" ht="21" x14ac:dyDescent="0.35">
      <c r="A61" s="26" t="s">
        <v>422</v>
      </c>
      <c r="B61" s="26" t="s">
        <v>423</v>
      </c>
      <c r="C61" s="12">
        <v>11</v>
      </c>
      <c r="D61" s="12">
        <v>6</v>
      </c>
      <c r="E61" s="27">
        <v>0.83333333333333304</v>
      </c>
      <c r="F61" s="12">
        <v>0</v>
      </c>
      <c r="G61" s="12">
        <v>0</v>
      </c>
      <c r="H61" s="12">
        <v>0</v>
      </c>
      <c r="I61" s="12">
        <v>2</v>
      </c>
      <c r="J61" s="12">
        <v>0</v>
      </c>
      <c r="K61" s="12">
        <v>1</v>
      </c>
      <c r="L61" s="12">
        <v>0</v>
      </c>
      <c r="M61" s="12">
        <v>0</v>
      </c>
      <c r="N61" s="12">
        <v>0</v>
      </c>
      <c r="O61" s="12">
        <v>0</v>
      </c>
      <c r="P61" s="21">
        <v>3</v>
      </c>
    </row>
    <row r="62" spans="1:16" x14ac:dyDescent="0.35">
      <c r="A62" s="26" t="s">
        <v>424</v>
      </c>
      <c r="B62" s="26" t="s">
        <v>425</v>
      </c>
      <c r="C62" s="12">
        <v>6</v>
      </c>
      <c r="D62" s="12">
        <v>5</v>
      </c>
      <c r="E62" s="27">
        <v>0.2</v>
      </c>
      <c r="F62" s="12">
        <v>0</v>
      </c>
      <c r="G62" s="12">
        <v>0</v>
      </c>
      <c r="H62" s="12">
        <v>1</v>
      </c>
      <c r="I62" s="12">
        <v>1</v>
      </c>
      <c r="J62" s="12">
        <v>0</v>
      </c>
      <c r="K62" s="12">
        <v>1</v>
      </c>
      <c r="L62" s="12">
        <v>0</v>
      </c>
      <c r="M62" s="12">
        <v>0</v>
      </c>
      <c r="N62" s="12">
        <v>0</v>
      </c>
      <c r="O62" s="12">
        <v>0</v>
      </c>
      <c r="P62" s="21">
        <v>1</v>
      </c>
    </row>
    <row r="63" spans="1:16" ht="21" x14ac:dyDescent="0.35">
      <c r="A63" s="26" t="s">
        <v>426</v>
      </c>
      <c r="B63" s="26" t="s">
        <v>427</v>
      </c>
      <c r="C63" s="12">
        <v>12</v>
      </c>
      <c r="D63" s="12">
        <v>17</v>
      </c>
      <c r="E63" s="27">
        <v>-0.29411764705882298</v>
      </c>
      <c r="F63" s="12">
        <v>0</v>
      </c>
      <c r="G63" s="12">
        <v>0</v>
      </c>
      <c r="H63" s="12">
        <v>8</v>
      </c>
      <c r="I63" s="12">
        <v>6</v>
      </c>
      <c r="J63" s="12">
        <v>1</v>
      </c>
      <c r="K63" s="12">
        <v>6</v>
      </c>
      <c r="L63" s="12">
        <v>0</v>
      </c>
      <c r="M63" s="12">
        <v>0</v>
      </c>
      <c r="N63" s="12">
        <v>1</v>
      </c>
      <c r="O63" s="12">
        <v>1</v>
      </c>
      <c r="P63" s="21">
        <v>7</v>
      </c>
    </row>
    <row r="64" spans="1:16" ht="21" x14ac:dyDescent="0.35">
      <c r="A64" s="26" t="s">
        <v>428</v>
      </c>
      <c r="B64" s="26" t="s">
        <v>429</v>
      </c>
      <c r="C64" s="12">
        <v>39</v>
      </c>
      <c r="D64" s="12">
        <v>46</v>
      </c>
      <c r="E64" s="27">
        <v>-0.15217391304347799</v>
      </c>
      <c r="F64" s="12">
        <v>0</v>
      </c>
      <c r="G64" s="12">
        <v>1</v>
      </c>
      <c r="H64" s="12">
        <v>6</v>
      </c>
      <c r="I64" s="12">
        <v>8</v>
      </c>
      <c r="J64" s="12">
        <v>1</v>
      </c>
      <c r="K64" s="12">
        <v>2</v>
      </c>
      <c r="L64" s="12">
        <v>0</v>
      </c>
      <c r="M64" s="12">
        <v>0</v>
      </c>
      <c r="N64" s="12">
        <v>5</v>
      </c>
      <c r="O64" s="12">
        <v>2</v>
      </c>
      <c r="P64" s="21">
        <v>2</v>
      </c>
    </row>
    <row r="65" spans="1:16" ht="21" x14ac:dyDescent="0.35">
      <c r="A65" s="26" t="s">
        <v>430</v>
      </c>
      <c r="B65" s="26" t="s">
        <v>431</v>
      </c>
      <c r="C65" s="12">
        <v>4</v>
      </c>
      <c r="D65" s="12">
        <v>0</v>
      </c>
      <c r="E65" s="27">
        <v>0</v>
      </c>
      <c r="F65" s="12">
        <v>0</v>
      </c>
      <c r="G65" s="12">
        <v>0</v>
      </c>
      <c r="H65" s="12">
        <v>1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1</v>
      </c>
    </row>
    <row r="66" spans="1:16" ht="31.5" x14ac:dyDescent="0.35">
      <c r="A66" s="26" t="s">
        <v>432</v>
      </c>
      <c r="B66" s="26" t="s">
        <v>433</v>
      </c>
      <c r="C66" s="12">
        <v>0</v>
      </c>
      <c r="D66" s="12">
        <v>0</v>
      </c>
      <c r="E66" s="27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2</v>
      </c>
    </row>
    <row r="67" spans="1:16" ht="21" x14ac:dyDescent="0.35">
      <c r="A67" s="26" t="s">
        <v>434</v>
      </c>
      <c r="B67" s="26" t="s">
        <v>435</v>
      </c>
      <c r="C67" s="12">
        <v>1</v>
      </c>
      <c r="D67" s="12">
        <v>0</v>
      </c>
      <c r="E67" s="27">
        <v>0</v>
      </c>
      <c r="F67" s="12">
        <v>0</v>
      </c>
      <c r="G67" s="12">
        <v>0</v>
      </c>
      <c r="H67" s="12">
        <v>0</v>
      </c>
      <c r="I67" s="12">
        <v>1</v>
      </c>
      <c r="J67" s="12">
        <v>0</v>
      </c>
      <c r="K67" s="12">
        <v>2</v>
      </c>
      <c r="L67" s="12">
        <v>0</v>
      </c>
      <c r="M67" s="12">
        <v>0</v>
      </c>
      <c r="N67" s="12">
        <v>1</v>
      </c>
      <c r="O67" s="12">
        <v>0</v>
      </c>
      <c r="P67" s="21">
        <v>0</v>
      </c>
    </row>
    <row r="68" spans="1:16" ht="21" x14ac:dyDescent="0.35">
      <c r="A68" s="26" t="s">
        <v>436</v>
      </c>
      <c r="B68" s="26" t="s">
        <v>437</v>
      </c>
      <c r="C68" s="12">
        <v>3</v>
      </c>
      <c r="D68" s="12">
        <v>0</v>
      </c>
      <c r="E68" s="27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21" x14ac:dyDescent="0.35">
      <c r="A69" s="26" t="s">
        <v>438</v>
      </c>
      <c r="B69" s="26" t="s">
        <v>439</v>
      </c>
      <c r="C69" s="12">
        <v>4</v>
      </c>
      <c r="D69" s="12">
        <v>2</v>
      </c>
      <c r="E69" s="27">
        <v>1</v>
      </c>
      <c r="F69" s="12">
        <v>0</v>
      </c>
      <c r="G69" s="12">
        <v>0</v>
      </c>
      <c r="H69" s="12">
        <v>1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21" x14ac:dyDescent="0.35">
      <c r="A70" s="26" t="s">
        <v>440</v>
      </c>
      <c r="B70" s="26" t="s">
        <v>441</v>
      </c>
      <c r="C70" s="12">
        <v>0</v>
      </c>
      <c r="D70" s="12">
        <v>0</v>
      </c>
      <c r="E70" s="27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1" x14ac:dyDescent="0.35">
      <c r="A71" s="26" t="s">
        <v>442</v>
      </c>
      <c r="B71" s="26" t="s">
        <v>443</v>
      </c>
      <c r="C71" s="12">
        <v>0</v>
      </c>
      <c r="D71" s="12">
        <v>0</v>
      </c>
      <c r="E71" s="27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35">
      <c r="A72" s="199" t="s">
        <v>444</v>
      </c>
      <c r="B72" s="200"/>
      <c r="C72" s="23">
        <v>3</v>
      </c>
      <c r="D72" s="23">
        <v>3</v>
      </c>
      <c r="E72" s="24">
        <v>0</v>
      </c>
      <c r="F72" s="23">
        <v>0</v>
      </c>
      <c r="G72" s="23">
        <v>0</v>
      </c>
      <c r="H72" s="23">
        <v>2</v>
      </c>
      <c r="I72" s="23">
        <v>0</v>
      </c>
      <c r="J72" s="23">
        <v>0</v>
      </c>
      <c r="K72" s="23">
        <v>0</v>
      </c>
      <c r="L72" s="23">
        <v>0</v>
      </c>
      <c r="M72" s="23">
        <v>1</v>
      </c>
      <c r="N72" s="23">
        <v>0</v>
      </c>
      <c r="O72" s="23">
        <v>0</v>
      </c>
      <c r="P72" s="25">
        <v>0</v>
      </c>
    </row>
    <row r="73" spans="1:16" x14ac:dyDescent="0.35">
      <c r="A73" s="26" t="s">
        <v>445</v>
      </c>
      <c r="B73" s="26" t="s">
        <v>446</v>
      </c>
      <c r="C73" s="12">
        <v>3</v>
      </c>
      <c r="D73" s="12">
        <v>3</v>
      </c>
      <c r="E73" s="27">
        <v>0</v>
      </c>
      <c r="F73" s="12">
        <v>0</v>
      </c>
      <c r="G73" s="12">
        <v>0</v>
      </c>
      <c r="H73" s="12">
        <v>2</v>
      </c>
      <c r="I73" s="12">
        <v>0</v>
      </c>
      <c r="J73" s="12">
        <v>0</v>
      </c>
      <c r="K73" s="12">
        <v>0</v>
      </c>
      <c r="L73" s="12">
        <v>0</v>
      </c>
      <c r="M73" s="12">
        <v>1</v>
      </c>
      <c r="N73" s="12">
        <v>0</v>
      </c>
      <c r="O73" s="12">
        <v>0</v>
      </c>
      <c r="P73" s="21">
        <v>0</v>
      </c>
    </row>
    <row r="74" spans="1:16" x14ac:dyDescent="0.35">
      <c r="A74" s="199" t="s">
        <v>447</v>
      </c>
      <c r="B74" s="200"/>
      <c r="C74" s="23">
        <v>62</v>
      </c>
      <c r="D74" s="23">
        <v>50</v>
      </c>
      <c r="E74" s="24">
        <v>0.24</v>
      </c>
      <c r="F74" s="23">
        <v>2</v>
      </c>
      <c r="G74" s="23">
        <v>1</v>
      </c>
      <c r="H74" s="23">
        <v>12</v>
      </c>
      <c r="I74" s="23">
        <v>4</v>
      </c>
      <c r="J74" s="23">
        <v>0</v>
      </c>
      <c r="K74" s="23">
        <v>0</v>
      </c>
      <c r="L74" s="23">
        <v>0</v>
      </c>
      <c r="M74" s="23">
        <v>1</v>
      </c>
      <c r="N74" s="23">
        <v>2</v>
      </c>
      <c r="O74" s="23">
        <v>0</v>
      </c>
      <c r="P74" s="25">
        <v>8</v>
      </c>
    </row>
    <row r="75" spans="1:16" x14ac:dyDescent="0.35">
      <c r="A75" s="26" t="s">
        <v>448</v>
      </c>
      <c r="B75" s="26" t="s">
        <v>449</v>
      </c>
      <c r="C75" s="12">
        <v>10</v>
      </c>
      <c r="D75" s="12">
        <v>9</v>
      </c>
      <c r="E75" s="27">
        <v>0.11111111111111099</v>
      </c>
      <c r="F75" s="12">
        <v>0</v>
      </c>
      <c r="G75" s="12">
        <v>1</v>
      </c>
      <c r="H75" s="12">
        <v>2</v>
      </c>
      <c r="I75" s="12">
        <v>3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  <c r="P75" s="21">
        <v>2</v>
      </c>
    </row>
    <row r="76" spans="1:16" ht="21" x14ac:dyDescent="0.35">
      <c r="A76" s="26" t="s">
        <v>450</v>
      </c>
      <c r="B76" s="26" t="s">
        <v>451</v>
      </c>
      <c r="C76" s="12">
        <v>3</v>
      </c>
      <c r="D76" s="12">
        <v>3</v>
      </c>
      <c r="E76" s="27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1">
        <v>1</v>
      </c>
    </row>
    <row r="77" spans="1:16" x14ac:dyDescent="0.35">
      <c r="A77" s="26" t="s">
        <v>452</v>
      </c>
      <c r="B77" s="26" t="s">
        <v>453</v>
      </c>
      <c r="C77" s="12">
        <v>31</v>
      </c>
      <c r="D77" s="12">
        <v>25</v>
      </c>
      <c r="E77" s="27">
        <v>0.24</v>
      </c>
      <c r="F77" s="12">
        <v>1</v>
      </c>
      <c r="G77" s="12">
        <v>0</v>
      </c>
      <c r="H77" s="12">
        <v>5</v>
      </c>
      <c r="I77" s="12">
        <v>0</v>
      </c>
      <c r="J77" s="12">
        <v>0</v>
      </c>
      <c r="K77" s="12">
        <v>0</v>
      </c>
      <c r="L77" s="12">
        <v>0</v>
      </c>
      <c r="M77" s="12">
        <v>1</v>
      </c>
      <c r="N77" s="12">
        <v>0</v>
      </c>
      <c r="O77" s="12">
        <v>0</v>
      </c>
      <c r="P77" s="21">
        <v>1</v>
      </c>
    </row>
    <row r="78" spans="1:16" x14ac:dyDescent="0.35">
      <c r="A78" s="26" t="s">
        <v>454</v>
      </c>
      <c r="B78" s="26" t="s">
        <v>455</v>
      </c>
      <c r="C78" s="12">
        <v>0</v>
      </c>
      <c r="D78" s="12">
        <v>0</v>
      </c>
      <c r="E78" s="27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1</v>
      </c>
      <c r="O78" s="12">
        <v>0</v>
      </c>
      <c r="P78" s="21">
        <v>0</v>
      </c>
    </row>
    <row r="79" spans="1:16" ht="21" x14ac:dyDescent="0.35">
      <c r="A79" s="26" t="s">
        <v>456</v>
      </c>
      <c r="B79" s="26" t="s">
        <v>457</v>
      </c>
      <c r="C79" s="12">
        <v>12</v>
      </c>
      <c r="D79" s="12">
        <v>10</v>
      </c>
      <c r="E79" s="27">
        <v>0.2</v>
      </c>
      <c r="F79" s="12">
        <v>0</v>
      </c>
      <c r="G79" s="12">
        <v>0</v>
      </c>
      <c r="H79" s="12">
        <v>4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1">
        <v>4</v>
      </c>
    </row>
    <row r="80" spans="1:16" ht="31.5" x14ac:dyDescent="0.35">
      <c r="A80" s="26" t="s">
        <v>458</v>
      </c>
      <c r="B80" s="26" t="s">
        <v>459</v>
      </c>
      <c r="C80" s="12">
        <v>3</v>
      </c>
      <c r="D80" s="12">
        <v>0</v>
      </c>
      <c r="E80" s="27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1" x14ac:dyDescent="0.35">
      <c r="A81" s="26" t="s">
        <v>460</v>
      </c>
      <c r="B81" s="26" t="s">
        <v>461</v>
      </c>
      <c r="C81" s="12">
        <v>3</v>
      </c>
      <c r="D81" s="12">
        <v>3</v>
      </c>
      <c r="E81" s="27">
        <v>0</v>
      </c>
      <c r="F81" s="12">
        <v>1</v>
      </c>
      <c r="G81" s="12">
        <v>0</v>
      </c>
      <c r="H81" s="12">
        <v>1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0</v>
      </c>
    </row>
    <row r="82" spans="1:16" x14ac:dyDescent="0.35">
      <c r="A82" s="199" t="s">
        <v>462</v>
      </c>
      <c r="B82" s="200"/>
      <c r="C82" s="23">
        <v>78</v>
      </c>
      <c r="D82" s="23">
        <v>70</v>
      </c>
      <c r="E82" s="24">
        <v>0.114285714285714</v>
      </c>
      <c r="F82" s="23">
        <v>0</v>
      </c>
      <c r="G82" s="23">
        <v>0</v>
      </c>
      <c r="H82" s="23">
        <v>15</v>
      </c>
      <c r="I82" s="23">
        <v>8</v>
      </c>
      <c r="J82" s="23">
        <v>0</v>
      </c>
      <c r="K82" s="23">
        <v>0</v>
      </c>
      <c r="L82" s="23">
        <v>0</v>
      </c>
      <c r="M82" s="23">
        <v>0</v>
      </c>
      <c r="N82" s="23">
        <v>2</v>
      </c>
      <c r="O82" s="23">
        <v>0</v>
      </c>
      <c r="P82" s="25">
        <v>16</v>
      </c>
    </row>
    <row r="83" spans="1:16" x14ac:dyDescent="0.35">
      <c r="A83" s="26" t="s">
        <v>463</v>
      </c>
      <c r="B83" s="26" t="s">
        <v>464</v>
      </c>
      <c r="C83" s="12">
        <v>28</v>
      </c>
      <c r="D83" s="12">
        <v>35</v>
      </c>
      <c r="E83" s="27">
        <v>-0.2</v>
      </c>
      <c r="F83" s="12">
        <v>0</v>
      </c>
      <c r="G83" s="12">
        <v>0</v>
      </c>
      <c r="H83" s="12">
        <v>11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2</v>
      </c>
      <c r="O83" s="12">
        <v>0</v>
      </c>
      <c r="P83" s="21">
        <v>2</v>
      </c>
    </row>
    <row r="84" spans="1:16" x14ac:dyDescent="0.35">
      <c r="A84" s="26" t="s">
        <v>465</v>
      </c>
      <c r="B84" s="26" t="s">
        <v>466</v>
      </c>
      <c r="C84" s="12">
        <v>50</v>
      </c>
      <c r="D84" s="12">
        <v>35</v>
      </c>
      <c r="E84" s="27">
        <v>0.42857142857142799</v>
      </c>
      <c r="F84" s="12">
        <v>0</v>
      </c>
      <c r="G84" s="12">
        <v>0</v>
      </c>
      <c r="H84" s="12">
        <v>4</v>
      </c>
      <c r="I84" s="12">
        <v>7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1">
        <v>14</v>
      </c>
    </row>
    <row r="85" spans="1:16" x14ac:dyDescent="0.35">
      <c r="A85" s="199" t="s">
        <v>467</v>
      </c>
      <c r="B85" s="200"/>
      <c r="C85" s="23">
        <v>399</v>
      </c>
      <c r="D85" s="23">
        <v>376</v>
      </c>
      <c r="E85" s="24">
        <v>6.1170212765957403E-2</v>
      </c>
      <c r="F85" s="23">
        <v>1</v>
      </c>
      <c r="G85" s="23">
        <v>0</v>
      </c>
      <c r="H85" s="23">
        <v>159</v>
      </c>
      <c r="I85" s="23">
        <v>68</v>
      </c>
      <c r="J85" s="23">
        <v>0</v>
      </c>
      <c r="K85" s="23">
        <v>0</v>
      </c>
      <c r="L85" s="23">
        <v>0</v>
      </c>
      <c r="M85" s="23">
        <v>0</v>
      </c>
      <c r="N85" s="23">
        <v>5</v>
      </c>
      <c r="O85" s="23">
        <v>0</v>
      </c>
      <c r="P85" s="25">
        <v>120</v>
      </c>
    </row>
    <row r="86" spans="1:16" x14ac:dyDescent="0.35">
      <c r="A86" s="26" t="s">
        <v>468</v>
      </c>
      <c r="B86" s="26" t="s">
        <v>469</v>
      </c>
      <c r="C86" s="12">
        <v>0</v>
      </c>
      <c r="D86" s="12">
        <v>0</v>
      </c>
      <c r="E86" s="27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1</v>
      </c>
    </row>
    <row r="87" spans="1:16" x14ac:dyDescent="0.35">
      <c r="A87" s="26" t="s">
        <v>470</v>
      </c>
      <c r="B87" s="26" t="s">
        <v>471</v>
      </c>
      <c r="C87" s="12">
        <v>0</v>
      </c>
      <c r="D87" s="12">
        <v>0</v>
      </c>
      <c r="E87" s="27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1" x14ac:dyDescent="0.35">
      <c r="A88" s="26" t="s">
        <v>472</v>
      </c>
      <c r="B88" s="26" t="s">
        <v>473</v>
      </c>
      <c r="C88" s="12">
        <v>0</v>
      </c>
      <c r="D88" s="12">
        <v>1</v>
      </c>
      <c r="E88" s="27">
        <v>-1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1" x14ac:dyDescent="0.35">
      <c r="A89" s="26" t="s">
        <v>474</v>
      </c>
      <c r="B89" s="26" t="s">
        <v>475</v>
      </c>
      <c r="C89" s="12">
        <v>103</v>
      </c>
      <c r="D89" s="12">
        <v>67</v>
      </c>
      <c r="E89" s="27">
        <v>0.537313432835821</v>
      </c>
      <c r="F89" s="12">
        <v>1</v>
      </c>
      <c r="G89" s="12">
        <v>0</v>
      </c>
      <c r="H89" s="12">
        <v>3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0</v>
      </c>
    </row>
    <row r="90" spans="1:16" ht="21" x14ac:dyDescent="0.35">
      <c r="A90" s="26" t="s">
        <v>476</v>
      </c>
      <c r="B90" s="26" t="s">
        <v>477</v>
      </c>
      <c r="C90" s="12">
        <v>1</v>
      </c>
      <c r="D90" s="12">
        <v>1</v>
      </c>
      <c r="E90" s="27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35">
      <c r="A91" s="26" t="s">
        <v>478</v>
      </c>
      <c r="B91" s="26" t="s">
        <v>479</v>
      </c>
      <c r="C91" s="12">
        <v>30</v>
      </c>
      <c r="D91" s="12">
        <v>21</v>
      </c>
      <c r="E91" s="27">
        <v>0.42857142857142799</v>
      </c>
      <c r="F91" s="12">
        <v>0</v>
      </c>
      <c r="G91" s="12">
        <v>0</v>
      </c>
      <c r="H91" s="12">
        <v>3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1</v>
      </c>
    </row>
    <row r="92" spans="1:16" x14ac:dyDescent="0.35">
      <c r="A92" s="26" t="s">
        <v>480</v>
      </c>
      <c r="B92" s="26" t="s">
        <v>481</v>
      </c>
      <c r="C92" s="12">
        <v>39</v>
      </c>
      <c r="D92" s="12">
        <v>50</v>
      </c>
      <c r="E92" s="27">
        <v>-0.22</v>
      </c>
      <c r="F92" s="12">
        <v>0</v>
      </c>
      <c r="G92" s="12">
        <v>0</v>
      </c>
      <c r="H92" s="12">
        <v>23</v>
      </c>
      <c r="I92" s="12">
        <v>31</v>
      </c>
      <c r="J92" s="12">
        <v>0</v>
      </c>
      <c r="K92" s="12">
        <v>0</v>
      </c>
      <c r="L92" s="12">
        <v>0</v>
      </c>
      <c r="M92" s="12">
        <v>0</v>
      </c>
      <c r="N92" s="12">
        <v>4</v>
      </c>
      <c r="O92" s="12">
        <v>0</v>
      </c>
      <c r="P92" s="21">
        <v>42</v>
      </c>
    </row>
    <row r="93" spans="1:16" x14ac:dyDescent="0.35">
      <c r="A93" s="26" t="s">
        <v>482</v>
      </c>
      <c r="B93" s="26" t="s">
        <v>483</v>
      </c>
      <c r="C93" s="12">
        <v>19</v>
      </c>
      <c r="D93" s="12">
        <v>12</v>
      </c>
      <c r="E93" s="27">
        <v>0.58333333333333304</v>
      </c>
      <c r="F93" s="12">
        <v>0</v>
      </c>
      <c r="G93" s="12">
        <v>0</v>
      </c>
      <c r="H93" s="12">
        <v>6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1</v>
      </c>
      <c r="O93" s="12">
        <v>0</v>
      </c>
      <c r="P93" s="21">
        <v>1</v>
      </c>
    </row>
    <row r="94" spans="1:16" x14ac:dyDescent="0.35">
      <c r="A94" s="26" t="s">
        <v>484</v>
      </c>
      <c r="B94" s="26" t="s">
        <v>485</v>
      </c>
      <c r="C94" s="12">
        <v>206</v>
      </c>
      <c r="D94" s="12">
        <v>222</v>
      </c>
      <c r="E94" s="27">
        <v>-7.2072072072072099E-2</v>
      </c>
      <c r="F94" s="12">
        <v>0</v>
      </c>
      <c r="G94" s="12">
        <v>0</v>
      </c>
      <c r="H94" s="12">
        <v>124</v>
      </c>
      <c r="I94" s="12">
        <v>37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75</v>
      </c>
    </row>
    <row r="95" spans="1:16" ht="21" x14ac:dyDescent="0.35">
      <c r="A95" s="26" t="s">
        <v>486</v>
      </c>
      <c r="B95" s="26" t="s">
        <v>487</v>
      </c>
      <c r="C95" s="12">
        <v>0</v>
      </c>
      <c r="D95" s="12">
        <v>0</v>
      </c>
      <c r="E95" s="27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1" x14ac:dyDescent="0.35">
      <c r="A96" s="26" t="s">
        <v>488</v>
      </c>
      <c r="B96" s="26" t="s">
        <v>489</v>
      </c>
      <c r="C96" s="12">
        <v>1</v>
      </c>
      <c r="D96" s="12">
        <v>2</v>
      </c>
      <c r="E96" s="27">
        <v>-0.5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35">
      <c r="A97" s="199" t="s">
        <v>490</v>
      </c>
      <c r="B97" s="200"/>
      <c r="C97" s="23">
        <v>4530</v>
      </c>
      <c r="D97" s="23">
        <v>3936</v>
      </c>
      <c r="E97" s="24">
        <v>0.15091463414634099</v>
      </c>
      <c r="F97" s="23">
        <v>63</v>
      </c>
      <c r="G97" s="23">
        <v>50</v>
      </c>
      <c r="H97" s="23">
        <v>1087</v>
      </c>
      <c r="I97" s="23">
        <v>558</v>
      </c>
      <c r="J97" s="23">
        <v>2</v>
      </c>
      <c r="K97" s="23">
        <v>0</v>
      </c>
      <c r="L97" s="23">
        <v>1</v>
      </c>
      <c r="M97" s="23">
        <v>0</v>
      </c>
      <c r="N97" s="23">
        <v>5</v>
      </c>
      <c r="O97" s="23">
        <v>24</v>
      </c>
      <c r="P97" s="25">
        <v>537</v>
      </c>
    </row>
    <row r="98" spans="1:16" x14ac:dyDescent="0.35">
      <c r="A98" s="26" t="s">
        <v>491</v>
      </c>
      <c r="B98" s="26" t="s">
        <v>492</v>
      </c>
      <c r="C98" s="12">
        <v>563</v>
      </c>
      <c r="D98" s="12">
        <v>473</v>
      </c>
      <c r="E98" s="27">
        <v>0.19027484143763199</v>
      </c>
      <c r="F98" s="12">
        <v>24</v>
      </c>
      <c r="G98" s="12">
        <v>15</v>
      </c>
      <c r="H98" s="12">
        <v>153</v>
      </c>
      <c r="I98" s="12">
        <v>76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0</v>
      </c>
      <c r="P98" s="21">
        <v>68</v>
      </c>
    </row>
    <row r="99" spans="1:16" x14ac:dyDescent="0.35">
      <c r="A99" s="26" t="s">
        <v>493</v>
      </c>
      <c r="B99" s="26" t="s">
        <v>494</v>
      </c>
      <c r="C99" s="12">
        <v>709</v>
      </c>
      <c r="D99" s="12">
        <v>582</v>
      </c>
      <c r="E99" s="27">
        <v>0.21821305841924399</v>
      </c>
      <c r="F99" s="12">
        <v>16</v>
      </c>
      <c r="G99" s="12">
        <v>6</v>
      </c>
      <c r="H99" s="12">
        <v>249</v>
      </c>
      <c r="I99" s="12">
        <v>101</v>
      </c>
      <c r="J99" s="12">
        <v>1</v>
      </c>
      <c r="K99" s="12">
        <v>0</v>
      </c>
      <c r="L99" s="12">
        <v>0</v>
      </c>
      <c r="M99" s="12">
        <v>0</v>
      </c>
      <c r="N99" s="12">
        <v>0</v>
      </c>
      <c r="O99" s="12">
        <v>8</v>
      </c>
      <c r="P99" s="21">
        <v>109</v>
      </c>
    </row>
    <row r="100" spans="1:16" ht="21" x14ac:dyDescent="0.35">
      <c r="A100" s="26" t="s">
        <v>495</v>
      </c>
      <c r="B100" s="26" t="s">
        <v>496</v>
      </c>
      <c r="C100" s="12">
        <v>46</v>
      </c>
      <c r="D100" s="12">
        <v>46</v>
      </c>
      <c r="E100" s="27">
        <v>0</v>
      </c>
      <c r="F100" s="12">
        <v>2</v>
      </c>
      <c r="G100" s="12">
        <v>1</v>
      </c>
      <c r="H100" s="12">
        <v>25</v>
      </c>
      <c r="I100" s="12">
        <v>46</v>
      </c>
      <c r="J100" s="12">
        <v>1</v>
      </c>
      <c r="K100" s="12">
        <v>0</v>
      </c>
      <c r="L100" s="12">
        <v>0</v>
      </c>
      <c r="M100" s="12">
        <v>0</v>
      </c>
      <c r="N100" s="12">
        <v>0</v>
      </c>
      <c r="O100" s="12">
        <v>1</v>
      </c>
      <c r="P100" s="21">
        <v>38</v>
      </c>
    </row>
    <row r="101" spans="1:16" x14ac:dyDescent="0.35">
      <c r="A101" s="26" t="s">
        <v>497</v>
      </c>
      <c r="B101" s="26" t="s">
        <v>498</v>
      </c>
      <c r="C101" s="12">
        <v>311</v>
      </c>
      <c r="D101" s="12">
        <v>231</v>
      </c>
      <c r="E101" s="27">
        <v>0.34632034632034597</v>
      </c>
      <c r="F101" s="12">
        <v>6</v>
      </c>
      <c r="G101" s="12">
        <v>2</v>
      </c>
      <c r="H101" s="12">
        <v>78</v>
      </c>
      <c r="I101" s="12">
        <v>45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12</v>
      </c>
      <c r="P101" s="21">
        <v>48</v>
      </c>
    </row>
    <row r="102" spans="1:16" x14ac:dyDescent="0.35">
      <c r="A102" s="26" t="s">
        <v>499</v>
      </c>
      <c r="B102" s="26" t="s">
        <v>500</v>
      </c>
      <c r="C102" s="12">
        <v>19</v>
      </c>
      <c r="D102" s="12">
        <v>17</v>
      </c>
      <c r="E102" s="27">
        <v>0.11764705882352899</v>
      </c>
      <c r="F102" s="12">
        <v>0</v>
      </c>
      <c r="G102" s="12">
        <v>0</v>
      </c>
      <c r="H102" s="12">
        <v>9</v>
      </c>
      <c r="I102" s="12">
        <v>4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1">
        <v>0</v>
      </c>
    </row>
    <row r="103" spans="1:16" x14ac:dyDescent="0.35">
      <c r="A103" s="26" t="s">
        <v>501</v>
      </c>
      <c r="B103" s="26" t="s">
        <v>502</v>
      </c>
      <c r="C103" s="12">
        <v>100</v>
      </c>
      <c r="D103" s="12">
        <v>86</v>
      </c>
      <c r="E103" s="27">
        <v>0.162790697674419</v>
      </c>
      <c r="F103" s="12">
        <v>1</v>
      </c>
      <c r="G103" s="12">
        <v>1</v>
      </c>
      <c r="H103" s="12">
        <v>23</v>
      </c>
      <c r="I103" s="12">
        <v>10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3</v>
      </c>
      <c r="P103" s="21">
        <v>11</v>
      </c>
    </row>
    <row r="104" spans="1:16" x14ac:dyDescent="0.35">
      <c r="A104" s="26" t="s">
        <v>503</v>
      </c>
      <c r="B104" s="26" t="s">
        <v>504</v>
      </c>
      <c r="C104" s="12">
        <v>196</v>
      </c>
      <c r="D104" s="12">
        <v>197</v>
      </c>
      <c r="E104" s="27">
        <v>-5.0761421319797002E-3</v>
      </c>
      <c r="F104" s="12">
        <v>0</v>
      </c>
      <c r="G104" s="12">
        <v>0</v>
      </c>
      <c r="H104" s="12">
        <v>5</v>
      </c>
      <c r="I104" s="12">
        <v>2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1">
        <v>0</v>
      </c>
    </row>
    <row r="105" spans="1:16" x14ac:dyDescent="0.35">
      <c r="A105" s="26" t="s">
        <v>505</v>
      </c>
      <c r="B105" s="26" t="s">
        <v>506</v>
      </c>
      <c r="C105" s="12">
        <v>1541</v>
      </c>
      <c r="D105" s="12">
        <v>1384</v>
      </c>
      <c r="E105" s="27">
        <v>0.11343930635838199</v>
      </c>
      <c r="F105" s="12">
        <v>4</v>
      </c>
      <c r="G105" s="12">
        <v>4</v>
      </c>
      <c r="H105" s="12">
        <v>339</v>
      </c>
      <c r="I105" s="12">
        <v>168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1">
        <v>113</v>
      </c>
    </row>
    <row r="106" spans="1:16" ht="21" x14ac:dyDescent="0.35">
      <c r="A106" s="26" t="s">
        <v>507</v>
      </c>
      <c r="B106" s="26" t="s">
        <v>508</v>
      </c>
      <c r="C106" s="12">
        <v>330</v>
      </c>
      <c r="D106" s="12">
        <v>296</v>
      </c>
      <c r="E106" s="27">
        <v>0.114864864864865</v>
      </c>
      <c r="F106" s="12">
        <v>3</v>
      </c>
      <c r="G106" s="12">
        <v>1</v>
      </c>
      <c r="H106" s="12">
        <v>66</v>
      </c>
      <c r="I106" s="12">
        <v>20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1">
        <v>22</v>
      </c>
    </row>
    <row r="107" spans="1:16" ht="21" x14ac:dyDescent="0.35">
      <c r="A107" s="26" t="s">
        <v>509</v>
      </c>
      <c r="B107" s="26" t="s">
        <v>510</v>
      </c>
      <c r="C107" s="12">
        <v>49</v>
      </c>
      <c r="D107" s="12">
        <v>66</v>
      </c>
      <c r="E107" s="27">
        <v>-0.25757575757575801</v>
      </c>
      <c r="F107" s="12">
        <v>0</v>
      </c>
      <c r="G107" s="12">
        <v>1</v>
      </c>
      <c r="H107" s="12">
        <v>5</v>
      </c>
      <c r="I107" s="12">
        <v>9</v>
      </c>
      <c r="J107" s="12">
        <v>0</v>
      </c>
      <c r="K107" s="12">
        <v>0</v>
      </c>
      <c r="L107" s="12">
        <v>0</v>
      </c>
      <c r="M107" s="12">
        <v>0</v>
      </c>
      <c r="N107" s="12">
        <v>2</v>
      </c>
      <c r="O107" s="12">
        <v>0</v>
      </c>
      <c r="P107" s="21">
        <v>20</v>
      </c>
    </row>
    <row r="108" spans="1:16" x14ac:dyDescent="0.35">
      <c r="A108" s="26" t="s">
        <v>511</v>
      </c>
      <c r="B108" s="26" t="s">
        <v>512</v>
      </c>
      <c r="C108" s="12">
        <v>8</v>
      </c>
      <c r="D108" s="12">
        <v>12</v>
      </c>
      <c r="E108" s="27">
        <v>-0.33333333333333298</v>
      </c>
      <c r="F108" s="12">
        <v>0</v>
      </c>
      <c r="G108" s="12">
        <v>0</v>
      </c>
      <c r="H108" s="12">
        <v>8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1">
        <v>1</v>
      </c>
    </row>
    <row r="109" spans="1:16" x14ac:dyDescent="0.35">
      <c r="A109" s="26" t="s">
        <v>513</v>
      </c>
      <c r="B109" s="26" t="s">
        <v>514</v>
      </c>
      <c r="C109" s="12">
        <v>3</v>
      </c>
      <c r="D109" s="12">
        <v>1</v>
      </c>
      <c r="E109" s="27">
        <v>2</v>
      </c>
      <c r="F109" s="12">
        <v>0</v>
      </c>
      <c r="G109" s="12">
        <v>0</v>
      </c>
      <c r="H109" s="12">
        <v>1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1">
        <v>2</v>
      </c>
    </row>
    <row r="110" spans="1:16" ht="21" x14ac:dyDescent="0.35">
      <c r="A110" s="26" t="s">
        <v>515</v>
      </c>
      <c r="B110" s="26" t="s">
        <v>516</v>
      </c>
      <c r="C110" s="12">
        <v>0</v>
      </c>
      <c r="D110" s="12">
        <v>1</v>
      </c>
      <c r="E110" s="27">
        <v>-1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35">
      <c r="A111" s="26" t="s">
        <v>517</v>
      </c>
      <c r="B111" s="26" t="s">
        <v>518</v>
      </c>
      <c r="C111" s="12">
        <v>557</v>
      </c>
      <c r="D111" s="12">
        <v>484</v>
      </c>
      <c r="E111" s="27">
        <v>0.15082644628099201</v>
      </c>
      <c r="F111" s="12">
        <v>7</v>
      </c>
      <c r="G111" s="12">
        <v>19</v>
      </c>
      <c r="H111" s="12">
        <v>112</v>
      </c>
      <c r="I111" s="12">
        <v>60</v>
      </c>
      <c r="J111" s="12">
        <v>0</v>
      </c>
      <c r="K111" s="12">
        <v>0</v>
      </c>
      <c r="L111" s="12">
        <v>1</v>
      </c>
      <c r="M111" s="12">
        <v>0</v>
      </c>
      <c r="N111" s="12">
        <v>1</v>
      </c>
      <c r="O111" s="12">
        <v>0</v>
      </c>
      <c r="P111" s="21">
        <v>74</v>
      </c>
    </row>
    <row r="112" spans="1:16" ht="21" x14ac:dyDescent="0.35">
      <c r="A112" s="26" t="s">
        <v>519</v>
      </c>
      <c r="B112" s="26" t="s">
        <v>520</v>
      </c>
      <c r="C112" s="12">
        <v>0</v>
      </c>
      <c r="D112" s="12">
        <v>0</v>
      </c>
      <c r="E112" s="27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x14ac:dyDescent="0.35">
      <c r="A113" s="26" t="s">
        <v>521</v>
      </c>
      <c r="B113" s="26" t="s">
        <v>522</v>
      </c>
      <c r="C113" s="12">
        <v>0</v>
      </c>
      <c r="D113" s="12">
        <v>0</v>
      </c>
      <c r="E113" s="27">
        <v>0</v>
      </c>
      <c r="F113" s="12">
        <v>0</v>
      </c>
      <c r="G113" s="12">
        <v>0</v>
      </c>
      <c r="H113" s="12">
        <v>0</v>
      </c>
      <c r="I113" s="12">
        <v>2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35">
      <c r="A114" s="26" t="s">
        <v>523</v>
      </c>
      <c r="B114" s="26" t="s">
        <v>524</v>
      </c>
      <c r="C114" s="12">
        <v>18</v>
      </c>
      <c r="D114" s="12">
        <v>13</v>
      </c>
      <c r="E114" s="27">
        <v>0.38461538461538503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1" x14ac:dyDescent="0.35">
      <c r="A115" s="26" t="s">
        <v>525</v>
      </c>
      <c r="B115" s="26" t="s">
        <v>526</v>
      </c>
      <c r="C115" s="12">
        <v>2</v>
      </c>
      <c r="D115" s="12">
        <v>0</v>
      </c>
      <c r="E115" s="27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1</v>
      </c>
    </row>
    <row r="116" spans="1:16" ht="21" x14ac:dyDescent="0.35">
      <c r="A116" s="26" t="s">
        <v>527</v>
      </c>
      <c r="B116" s="26" t="s">
        <v>528</v>
      </c>
      <c r="C116" s="12">
        <v>14</v>
      </c>
      <c r="D116" s="12">
        <v>12</v>
      </c>
      <c r="E116" s="27">
        <v>0.16666666666666699</v>
      </c>
      <c r="F116" s="12">
        <v>0</v>
      </c>
      <c r="G116" s="12">
        <v>0</v>
      </c>
      <c r="H116" s="12">
        <v>5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0</v>
      </c>
    </row>
    <row r="117" spans="1:16" ht="21" x14ac:dyDescent="0.35">
      <c r="A117" s="26" t="s">
        <v>529</v>
      </c>
      <c r="B117" s="26" t="s">
        <v>530</v>
      </c>
      <c r="C117" s="12">
        <v>0</v>
      </c>
      <c r="D117" s="12">
        <v>0</v>
      </c>
      <c r="E117" s="27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1" x14ac:dyDescent="0.35">
      <c r="A118" s="26" t="s">
        <v>531</v>
      </c>
      <c r="B118" s="26" t="s">
        <v>532</v>
      </c>
      <c r="C118" s="12">
        <v>4</v>
      </c>
      <c r="D118" s="12">
        <v>0</v>
      </c>
      <c r="E118" s="27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0</v>
      </c>
    </row>
    <row r="119" spans="1:16" ht="21" x14ac:dyDescent="0.35">
      <c r="A119" s="26" t="s">
        <v>533</v>
      </c>
      <c r="B119" s="26" t="s">
        <v>534</v>
      </c>
      <c r="C119" s="12">
        <v>4</v>
      </c>
      <c r="D119" s="12">
        <v>1</v>
      </c>
      <c r="E119" s="27">
        <v>3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35">
      <c r="A120" s="26" t="s">
        <v>535</v>
      </c>
      <c r="B120" s="26" t="s">
        <v>536</v>
      </c>
      <c r="C120" s="12">
        <v>7</v>
      </c>
      <c r="D120" s="12">
        <v>3</v>
      </c>
      <c r="E120" s="27">
        <v>1.3333333333333299</v>
      </c>
      <c r="F120" s="12">
        <v>0</v>
      </c>
      <c r="G120" s="12">
        <v>0</v>
      </c>
      <c r="H120" s="12">
        <v>1</v>
      </c>
      <c r="I120" s="12">
        <v>3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0</v>
      </c>
    </row>
    <row r="121" spans="1:16" x14ac:dyDescent="0.35">
      <c r="A121" s="26" t="s">
        <v>537</v>
      </c>
      <c r="B121" s="26" t="s">
        <v>538</v>
      </c>
      <c r="C121" s="12">
        <v>36</v>
      </c>
      <c r="D121" s="12">
        <v>18</v>
      </c>
      <c r="E121" s="27">
        <v>1</v>
      </c>
      <c r="F121" s="12">
        <v>0</v>
      </c>
      <c r="G121" s="12">
        <v>0</v>
      </c>
      <c r="H121" s="12">
        <v>5</v>
      </c>
      <c r="I121" s="12">
        <v>5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23</v>
      </c>
    </row>
    <row r="122" spans="1:16" x14ac:dyDescent="0.35">
      <c r="A122" s="26" t="s">
        <v>539</v>
      </c>
      <c r="B122" s="26" t="s">
        <v>540</v>
      </c>
      <c r="C122" s="12">
        <v>5</v>
      </c>
      <c r="D122" s="12">
        <v>9</v>
      </c>
      <c r="E122" s="27">
        <v>-0.44444444444444398</v>
      </c>
      <c r="F122" s="12">
        <v>0</v>
      </c>
      <c r="G122" s="12">
        <v>0</v>
      </c>
      <c r="H122" s="12">
        <v>1</v>
      </c>
      <c r="I122" s="12">
        <v>6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1">
        <v>5</v>
      </c>
    </row>
    <row r="123" spans="1:16" x14ac:dyDescent="0.35">
      <c r="A123" s="26" t="s">
        <v>541</v>
      </c>
      <c r="B123" s="26" t="s">
        <v>542</v>
      </c>
      <c r="C123" s="12">
        <v>1</v>
      </c>
      <c r="D123" s="12">
        <v>2</v>
      </c>
      <c r="E123" s="27">
        <v>-0.5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0</v>
      </c>
    </row>
    <row r="124" spans="1:16" x14ac:dyDescent="0.35">
      <c r="A124" s="26" t="s">
        <v>543</v>
      </c>
      <c r="B124" s="26" t="s">
        <v>544</v>
      </c>
      <c r="C124" s="12">
        <v>0</v>
      </c>
      <c r="D124" s="12">
        <v>0</v>
      </c>
      <c r="E124" s="27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35">
      <c r="A125" s="26" t="s">
        <v>545</v>
      </c>
      <c r="B125" s="26" t="s">
        <v>546</v>
      </c>
      <c r="C125" s="12">
        <v>0</v>
      </c>
      <c r="D125" s="12">
        <v>0</v>
      </c>
      <c r="E125" s="27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35">
      <c r="A126" s="26" t="s">
        <v>547</v>
      </c>
      <c r="B126" s="26" t="s">
        <v>548</v>
      </c>
      <c r="C126" s="12">
        <v>7</v>
      </c>
      <c r="D126" s="12">
        <v>2</v>
      </c>
      <c r="E126" s="27">
        <v>2.5</v>
      </c>
      <c r="F126" s="12">
        <v>0</v>
      </c>
      <c r="G126" s="12">
        <v>0</v>
      </c>
      <c r="H126" s="12">
        <v>1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1">
        <v>1</v>
      </c>
    </row>
    <row r="127" spans="1:16" ht="21" x14ac:dyDescent="0.35">
      <c r="A127" s="26" t="s">
        <v>549</v>
      </c>
      <c r="B127" s="26" t="s">
        <v>550</v>
      </c>
      <c r="C127" s="12">
        <v>0</v>
      </c>
      <c r="D127" s="12">
        <v>0</v>
      </c>
      <c r="E127" s="27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1" x14ac:dyDescent="0.35">
      <c r="A128" s="26" t="s">
        <v>551</v>
      </c>
      <c r="B128" s="26" t="s">
        <v>552</v>
      </c>
      <c r="C128" s="12">
        <v>0</v>
      </c>
      <c r="D128" s="12">
        <v>0</v>
      </c>
      <c r="E128" s="27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1</v>
      </c>
    </row>
    <row r="129" spans="1:16" ht="21" x14ac:dyDescent="0.35">
      <c r="A129" s="26" t="s">
        <v>553</v>
      </c>
      <c r="B129" s="26" t="s">
        <v>554</v>
      </c>
      <c r="C129" s="12">
        <v>0</v>
      </c>
      <c r="D129" s="12">
        <v>0</v>
      </c>
      <c r="E129" s="27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1" x14ac:dyDescent="0.35">
      <c r="A130" s="26" t="s">
        <v>555</v>
      </c>
      <c r="B130" s="26" t="s">
        <v>556</v>
      </c>
      <c r="C130" s="12">
        <v>0</v>
      </c>
      <c r="D130" s="12">
        <v>0</v>
      </c>
      <c r="E130" s="27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35">
      <c r="A131" s="199" t="s">
        <v>557</v>
      </c>
      <c r="B131" s="200"/>
      <c r="C131" s="23">
        <v>5</v>
      </c>
      <c r="D131" s="23">
        <v>4</v>
      </c>
      <c r="E131" s="24">
        <v>0.25</v>
      </c>
      <c r="F131" s="23">
        <v>0</v>
      </c>
      <c r="G131" s="23">
        <v>0</v>
      </c>
      <c r="H131" s="23">
        <v>6</v>
      </c>
      <c r="I131" s="23">
        <v>4</v>
      </c>
      <c r="J131" s="23">
        <v>0</v>
      </c>
      <c r="K131" s="23">
        <v>0</v>
      </c>
      <c r="L131" s="23">
        <v>0</v>
      </c>
      <c r="M131" s="23">
        <v>0</v>
      </c>
      <c r="N131" s="23">
        <v>1</v>
      </c>
      <c r="O131" s="23">
        <v>0</v>
      </c>
      <c r="P131" s="25">
        <v>6</v>
      </c>
    </row>
    <row r="132" spans="1:16" x14ac:dyDescent="0.35">
      <c r="A132" s="26" t="s">
        <v>558</v>
      </c>
      <c r="B132" s="26" t="s">
        <v>559</v>
      </c>
      <c r="C132" s="12">
        <v>2</v>
      </c>
      <c r="D132" s="12">
        <v>1</v>
      </c>
      <c r="E132" s="27">
        <v>1</v>
      </c>
      <c r="F132" s="12">
        <v>0</v>
      </c>
      <c r="G132" s="12">
        <v>0</v>
      </c>
      <c r="H132" s="12">
        <v>4</v>
      </c>
      <c r="I132" s="12">
        <v>3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0</v>
      </c>
      <c r="P132" s="21">
        <v>5</v>
      </c>
    </row>
    <row r="133" spans="1:16" x14ac:dyDescent="0.35">
      <c r="A133" s="26" t="s">
        <v>560</v>
      </c>
      <c r="B133" s="26" t="s">
        <v>561</v>
      </c>
      <c r="C133" s="12">
        <v>0</v>
      </c>
      <c r="D133" s="12">
        <v>0</v>
      </c>
      <c r="E133" s="27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35">
      <c r="A134" s="26" t="s">
        <v>562</v>
      </c>
      <c r="B134" s="26" t="s">
        <v>563</v>
      </c>
      <c r="C134" s="12">
        <v>2</v>
      </c>
      <c r="D134" s="12">
        <v>3</v>
      </c>
      <c r="E134" s="27">
        <v>-0.33333333333333298</v>
      </c>
      <c r="F134" s="12">
        <v>0</v>
      </c>
      <c r="G134" s="12">
        <v>0</v>
      </c>
      <c r="H134" s="12">
        <v>2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1">
        <v>1</v>
      </c>
    </row>
    <row r="135" spans="1:16" x14ac:dyDescent="0.35">
      <c r="A135" s="26" t="s">
        <v>564</v>
      </c>
      <c r="B135" s="26" t="s">
        <v>565</v>
      </c>
      <c r="C135" s="12">
        <v>1</v>
      </c>
      <c r="D135" s="12">
        <v>0</v>
      </c>
      <c r="E135" s="27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1">
        <v>0</v>
      </c>
    </row>
    <row r="136" spans="1:16" x14ac:dyDescent="0.35">
      <c r="A136" s="26" t="s">
        <v>566</v>
      </c>
      <c r="B136" s="26" t="s">
        <v>567</v>
      </c>
      <c r="C136" s="12">
        <v>0</v>
      </c>
      <c r="D136" s="12">
        <v>0</v>
      </c>
      <c r="E136" s="27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35">
      <c r="A137" s="199" t="s">
        <v>568</v>
      </c>
      <c r="B137" s="200"/>
      <c r="C137" s="23">
        <v>37</v>
      </c>
      <c r="D137" s="23">
        <v>26</v>
      </c>
      <c r="E137" s="24">
        <v>0.42307692307692302</v>
      </c>
      <c r="F137" s="23">
        <v>0</v>
      </c>
      <c r="G137" s="23">
        <v>0</v>
      </c>
      <c r="H137" s="23">
        <v>9</v>
      </c>
      <c r="I137" s="23">
        <v>1</v>
      </c>
      <c r="J137" s="23">
        <v>0</v>
      </c>
      <c r="K137" s="23">
        <v>0</v>
      </c>
      <c r="L137" s="23">
        <v>0</v>
      </c>
      <c r="M137" s="23">
        <v>0</v>
      </c>
      <c r="N137" s="23">
        <v>10</v>
      </c>
      <c r="O137" s="23">
        <v>0</v>
      </c>
      <c r="P137" s="25">
        <v>8</v>
      </c>
    </row>
    <row r="138" spans="1:16" ht="21" x14ac:dyDescent="0.35">
      <c r="A138" s="26" t="s">
        <v>569</v>
      </c>
      <c r="B138" s="26" t="s">
        <v>570</v>
      </c>
      <c r="C138" s="12">
        <v>4</v>
      </c>
      <c r="D138" s="12">
        <v>6</v>
      </c>
      <c r="E138" s="27">
        <v>-0.33333333333333298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1">
        <v>0</v>
      </c>
    </row>
    <row r="139" spans="1:16" x14ac:dyDescent="0.35">
      <c r="A139" s="26" t="s">
        <v>571</v>
      </c>
      <c r="B139" s="26" t="s">
        <v>572</v>
      </c>
      <c r="C139" s="12">
        <v>0</v>
      </c>
      <c r="D139" s="12">
        <v>2</v>
      </c>
      <c r="E139" s="27">
        <v>-1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0</v>
      </c>
    </row>
    <row r="140" spans="1:16" x14ac:dyDescent="0.35">
      <c r="A140" s="26" t="s">
        <v>573</v>
      </c>
      <c r="B140" s="26" t="s">
        <v>574</v>
      </c>
      <c r="C140" s="12">
        <v>0</v>
      </c>
      <c r="D140" s="12">
        <v>0</v>
      </c>
      <c r="E140" s="27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1" x14ac:dyDescent="0.35">
      <c r="A141" s="26" t="s">
        <v>575</v>
      </c>
      <c r="B141" s="26" t="s">
        <v>576</v>
      </c>
      <c r="C141" s="12">
        <v>0</v>
      </c>
      <c r="D141" s="12">
        <v>0</v>
      </c>
      <c r="E141" s="27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1" x14ac:dyDescent="0.35">
      <c r="A142" s="26" t="s">
        <v>577</v>
      </c>
      <c r="B142" s="26" t="s">
        <v>578</v>
      </c>
      <c r="C142" s="12">
        <v>21</v>
      </c>
      <c r="D142" s="12">
        <v>15</v>
      </c>
      <c r="E142" s="27">
        <v>0.4</v>
      </c>
      <c r="F142" s="12">
        <v>0</v>
      </c>
      <c r="G142" s="12">
        <v>0</v>
      </c>
      <c r="H142" s="12">
        <v>7</v>
      </c>
      <c r="I142" s="12">
        <v>1</v>
      </c>
      <c r="J142" s="12">
        <v>0</v>
      </c>
      <c r="K142" s="12">
        <v>0</v>
      </c>
      <c r="L142" s="12">
        <v>0</v>
      </c>
      <c r="M142" s="12">
        <v>0</v>
      </c>
      <c r="N142" s="12">
        <v>10</v>
      </c>
      <c r="O142" s="12">
        <v>0</v>
      </c>
      <c r="P142" s="21">
        <v>5</v>
      </c>
    </row>
    <row r="143" spans="1:16" ht="21" x14ac:dyDescent="0.35">
      <c r="A143" s="26" t="s">
        <v>579</v>
      </c>
      <c r="B143" s="26" t="s">
        <v>580</v>
      </c>
      <c r="C143" s="12">
        <v>12</v>
      </c>
      <c r="D143" s="12">
        <v>3</v>
      </c>
      <c r="E143" s="27">
        <v>3</v>
      </c>
      <c r="F143" s="12">
        <v>0</v>
      </c>
      <c r="G143" s="12">
        <v>0</v>
      </c>
      <c r="H143" s="12">
        <v>2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3</v>
      </c>
    </row>
    <row r="144" spans="1:16" x14ac:dyDescent="0.35">
      <c r="A144" s="199" t="s">
        <v>581</v>
      </c>
      <c r="B144" s="200"/>
      <c r="C144" s="23">
        <v>4</v>
      </c>
      <c r="D144" s="23">
        <v>5</v>
      </c>
      <c r="E144" s="24">
        <v>-0.2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5">
        <v>0</v>
      </c>
    </row>
    <row r="145" spans="1:16" ht="21" x14ac:dyDescent="0.35">
      <c r="A145" s="26" t="s">
        <v>582</v>
      </c>
      <c r="B145" s="26" t="s">
        <v>583</v>
      </c>
      <c r="C145" s="12">
        <v>3</v>
      </c>
      <c r="D145" s="12">
        <v>3</v>
      </c>
      <c r="E145" s="27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1">
        <v>0</v>
      </c>
    </row>
    <row r="146" spans="1:16" ht="21" x14ac:dyDescent="0.35">
      <c r="A146" s="26" t="s">
        <v>584</v>
      </c>
      <c r="B146" s="26" t="s">
        <v>585</v>
      </c>
      <c r="C146" s="12">
        <v>1</v>
      </c>
      <c r="D146" s="12">
        <v>2</v>
      </c>
      <c r="E146" s="27">
        <v>-0.5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0</v>
      </c>
    </row>
    <row r="147" spans="1:16" x14ac:dyDescent="0.35">
      <c r="A147" s="199" t="s">
        <v>586</v>
      </c>
      <c r="B147" s="200"/>
      <c r="C147" s="23">
        <v>49</v>
      </c>
      <c r="D147" s="23">
        <v>46</v>
      </c>
      <c r="E147" s="24">
        <v>6.5217391304347797E-2</v>
      </c>
      <c r="F147" s="23">
        <v>1</v>
      </c>
      <c r="G147" s="23">
        <v>2</v>
      </c>
      <c r="H147" s="23">
        <v>22</v>
      </c>
      <c r="I147" s="23">
        <v>2</v>
      </c>
      <c r="J147" s="23">
        <v>0</v>
      </c>
      <c r="K147" s="23">
        <v>0</v>
      </c>
      <c r="L147" s="23">
        <v>0</v>
      </c>
      <c r="M147" s="23">
        <v>0</v>
      </c>
      <c r="N147" s="23">
        <v>10</v>
      </c>
      <c r="O147" s="23">
        <v>0</v>
      </c>
      <c r="P147" s="25">
        <v>9</v>
      </c>
    </row>
    <row r="148" spans="1:16" x14ac:dyDescent="0.35">
      <c r="A148" s="26" t="s">
        <v>587</v>
      </c>
      <c r="B148" s="26" t="s">
        <v>588</v>
      </c>
      <c r="C148" s="12">
        <v>3</v>
      </c>
      <c r="D148" s="12">
        <v>1</v>
      </c>
      <c r="E148" s="27">
        <v>2</v>
      </c>
      <c r="F148" s="12">
        <v>0</v>
      </c>
      <c r="G148" s="12">
        <v>0</v>
      </c>
      <c r="H148" s="12">
        <v>1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1">
        <v>0</v>
      </c>
    </row>
    <row r="149" spans="1:16" x14ac:dyDescent="0.35">
      <c r="A149" s="26" t="s">
        <v>589</v>
      </c>
      <c r="B149" s="26" t="s">
        <v>590</v>
      </c>
      <c r="C149" s="12">
        <v>2</v>
      </c>
      <c r="D149" s="12">
        <v>1</v>
      </c>
      <c r="E149" s="27">
        <v>1</v>
      </c>
      <c r="F149" s="12">
        <v>0</v>
      </c>
      <c r="G149" s="12">
        <v>0</v>
      </c>
      <c r="H149" s="12">
        <v>1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1">
        <v>0</v>
      </c>
    </row>
    <row r="150" spans="1:16" ht="21" x14ac:dyDescent="0.35">
      <c r="A150" s="26" t="s">
        <v>591</v>
      </c>
      <c r="B150" s="26" t="s">
        <v>592</v>
      </c>
      <c r="C150" s="12">
        <v>0</v>
      </c>
      <c r="D150" s="12">
        <v>0</v>
      </c>
      <c r="E150" s="27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1" x14ac:dyDescent="0.35">
      <c r="A151" s="26" t="s">
        <v>593</v>
      </c>
      <c r="B151" s="26" t="s">
        <v>594</v>
      </c>
      <c r="C151" s="12">
        <v>5</v>
      </c>
      <c r="D151" s="12">
        <v>4</v>
      </c>
      <c r="E151" s="27">
        <v>0.25</v>
      </c>
      <c r="F151" s="12">
        <v>0</v>
      </c>
      <c r="G151" s="12">
        <v>0</v>
      </c>
      <c r="H151" s="12">
        <v>2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5</v>
      </c>
      <c r="O151" s="12">
        <v>0</v>
      </c>
      <c r="P151" s="21">
        <v>0</v>
      </c>
    </row>
    <row r="152" spans="1:16" ht="21" x14ac:dyDescent="0.35">
      <c r="A152" s="26" t="s">
        <v>595</v>
      </c>
      <c r="B152" s="26" t="s">
        <v>596</v>
      </c>
      <c r="C152" s="12">
        <v>2</v>
      </c>
      <c r="D152" s="12">
        <v>0</v>
      </c>
      <c r="E152" s="27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35">
      <c r="A153" s="26" t="s">
        <v>597</v>
      </c>
      <c r="B153" s="26" t="s">
        <v>598</v>
      </c>
      <c r="C153" s="12">
        <v>1</v>
      </c>
      <c r="D153" s="12">
        <v>1</v>
      </c>
      <c r="E153" s="27">
        <v>0</v>
      </c>
      <c r="F153" s="12">
        <v>1</v>
      </c>
      <c r="G153" s="12">
        <v>1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1</v>
      </c>
    </row>
    <row r="154" spans="1:16" x14ac:dyDescent="0.35">
      <c r="A154" s="26" t="s">
        <v>599</v>
      </c>
      <c r="B154" s="26" t="s">
        <v>600</v>
      </c>
      <c r="C154" s="12">
        <v>12</v>
      </c>
      <c r="D154" s="12">
        <v>16</v>
      </c>
      <c r="E154" s="27">
        <v>-0.25</v>
      </c>
      <c r="F154" s="12">
        <v>0</v>
      </c>
      <c r="G154" s="12">
        <v>1</v>
      </c>
      <c r="H154" s="12">
        <v>7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4</v>
      </c>
      <c r="O154" s="12">
        <v>0</v>
      </c>
      <c r="P154" s="21">
        <v>3</v>
      </c>
    </row>
    <row r="155" spans="1:16" x14ac:dyDescent="0.35">
      <c r="A155" s="26" t="s">
        <v>601</v>
      </c>
      <c r="B155" s="26" t="s">
        <v>602</v>
      </c>
      <c r="C155" s="12">
        <v>24</v>
      </c>
      <c r="D155" s="12">
        <v>23</v>
      </c>
      <c r="E155" s="27">
        <v>4.3478260869565202E-2</v>
      </c>
      <c r="F155" s="12">
        <v>0</v>
      </c>
      <c r="G155" s="12">
        <v>0</v>
      </c>
      <c r="H155" s="12">
        <v>11</v>
      </c>
      <c r="I155" s="12">
        <v>1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21">
        <v>5</v>
      </c>
    </row>
    <row r="156" spans="1:16" x14ac:dyDescent="0.35">
      <c r="A156" s="199" t="s">
        <v>603</v>
      </c>
      <c r="B156" s="200"/>
      <c r="C156" s="23">
        <v>38</v>
      </c>
      <c r="D156" s="23">
        <v>17</v>
      </c>
      <c r="E156" s="24">
        <v>1.23529411764706</v>
      </c>
      <c r="F156" s="23">
        <v>0</v>
      </c>
      <c r="G156" s="23">
        <v>0</v>
      </c>
      <c r="H156" s="23">
        <v>4</v>
      </c>
      <c r="I156" s="23">
        <v>1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5">
        <v>3</v>
      </c>
    </row>
    <row r="157" spans="1:16" ht="21" x14ac:dyDescent="0.35">
      <c r="A157" s="26" t="s">
        <v>604</v>
      </c>
      <c r="B157" s="26" t="s">
        <v>605</v>
      </c>
      <c r="C157" s="12">
        <v>0</v>
      </c>
      <c r="D157" s="12">
        <v>0</v>
      </c>
      <c r="E157" s="27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35">
      <c r="A158" s="26" t="s">
        <v>606</v>
      </c>
      <c r="B158" s="26" t="s">
        <v>607</v>
      </c>
      <c r="C158" s="12">
        <v>0</v>
      </c>
      <c r="D158" s="12">
        <v>0</v>
      </c>
      <c r="E158" s="27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35">
      <c r="A159" s="26" t="s">
        <v>608</v>
      </c>
      <c r="B159" s="26" t="s">
        <v>609</v>
      </c>
      <c r="C159" s="12">
        <v>0</v>
      </c>
      <c r="D159" s="12">
        <v>0</v>
      </c>
      <c r="E159" s="27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1" x14ac:dyDescent="0.35">
      <c r="A160" s="26" t="s">
        <v>610</v>
      </c>
      <c r="B160" s="26" t="s">
        <v>611</v>
      </c>
      <c r="C160" s="12">
        <v>0</v>
      </c>
      <c r="D160" s="12">
        <v>0</v>
      </c>
      <c r="E160" s="27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1" x14ac:dyDescent="0.35">
      <c r="A161" s="26" t="s">
        <v>612</v>
      </c>
      <c r="B161" s="26" t="s">
        <v>613</v>
      </c>
      <c r="C161" s="12">
        <v>2</v>
      </c>
      <c r="D161" s="12">
        <v>4</v>
      </c>
      <c r="E161" s="27">
        <v>-0.5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1">
        <v>1</v>
      </c>
    </row>
    <row r="162" spans="1:16" x14ac:dyDescent="0.35">
      <c r="A162" s="26" t="s">
        <v>614</v>
      </c>
      <c r="B162" s="26" t="s">
        <v>615</v>
      </c>
      <c r="C162" s="12">
        <v>24</v>
      </c>
      <c r="D162" s="12">
        <v>10</v>
      </c>
      <c r="E162" s="27">
        <v>1.4</v>
      </c>
      <c r="F162" s="12">
        <v>0</v>
      </c>
      <c r="G162" s="12">
        <v>0</v>
      </c>
      <c r="H162" s="12">
        <v>2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1">
        <v>1</v>
      </c>
    </row>
    <row r="163" spans="1:16" ht="21" x14ac:dyDescent="0.35">
      <c r="A163" s="26" t="s">
        <v>616</v>
      </c>
      <c r="B163" s="26" t="s">
        <v>617</v>
      </c>
      <c r="C163" s="12">
        <v>4</v>
      </c>
      <c r="D163" s="12">
        <v>0</v>
      </c>
      <c r="E163" s="27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35">
      <c r="A164" s="26" t="s">
        <v>618</v>
      </c>
      <c r="B164" s="26" t="s">
        <v>619</v>
      </c>
      <c r="C164" s="12">
        <v>2</v>
      </c>
      <c r="D164" s="12">
        <v>2</v>
      </c>
      <c r="E164" s="27">
        <v>0</v>
      </c>
      <c r="F164" s="12">
        <v>0</v>
      </c>
      <c r="G164" s="12">
        <v>0</v>
      </c>
      <c r="H164" s="12">
        <v>1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35">
      <c r="A165" s="26" t="s">
        <v>620</v>
      </c>
      <c r="B165" s="26" t="s">
        <v>621</v>
      </c>
      <c r="C165" s="12">
        <v>6</v>
      </c>
      <c r="D165" s="12">
        <v>1</v>
      </c>
      <c r="E165" s="27">
        <v>5</v>
      </c>
      <c r="F165" s="12">
        <v>0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1</v>
      </c>
    </row>
    <row r="166" spans="1:16" x14ac:dyDescent="0.35">
      <c r="A166" s="199" t="s">
        <v>622</v>
      </c>
      <c r="B166" s="200"/>
      <c r="C166" s="23">
        <v>359</v>
      </c>
      <c r="D166" s="23">
        <v>368</v>
      </c>
      <c r="E166" s="24">
        <v>-2.4456521739130401E-2</v>
      </c>
      <c r="F166" s="23">
        <v>8</v>
      </c>
      <c r="G166" s="23">
        <v>4</v>
      </c>
      <c r="H166" s="23">
        <v>208</v>
      </c>
      <c r="I166" s="23">
        <v>97</v>
      </c>
      <c r="J166" s="23">
        <v>0</v>
      </c>
      <c r="K166" s="23">
        <v>0</v>
      </c>
      <c r="L166" s="23">
        <v>0</v>
      </c>
      <c r="M166" s="23">
        <v>0</v>
      </c>
      <c r="N166" s="23">
        <v>2</v>
      </c>
      <c r="O166" s="23">
        <v>28</v>
      </c>
      <c r="P166" s="25">
        <v>123</v>
      </c>
    </row>
    <row r="167" spans="1:16" ht="21" x14ac:dyDescent="0.35">
      <c r="A167" s="26" t="s">
        <v>623</v>
      </c>
      <c r="B167" s="26" t="s">
        <v>624</v>
      </c>
      <c r="C167" s="12">
        <v>211</v>
      </c>
      <c r="D167" s="12">
        <v>217</v>
      </c>
      <c r="E167" s="27">
        <v>-2.76497695852535E-2</v>
      </c>
      <c r="F167" s="12">
        <v>4</v>
      </c>
      <c r="G167" s="12">
        <v>1</v>
      </c>
      <c r="H167" s="12">
        <v>109</v>
      </c>
      <c r="I167" s="12">
        <v>2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1">
        <v>4</v>
      </c>
    </row>
    <row r="168" spans="1:16" ht="21" x14ac:dyDescent="0.35">
      <c r="A168" s="26" t="s">
        <v>625</v>
      </c>
      <c r="B168" s="26" t="s">
        <v>626</v>
      </c>
      <c r="C168" s="12">
        <v>1</v>
      </c>
      <c r="D168" s="12">
        <v>0</v>
      </c>
      <c r="E168" s="27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35">
      <c r="A169" s="26" t="s">
        <v>627</v>
      </c>
      <c r="B169" s="26" t="s">
        <v>628</v>
      </c>
      <c r="C169" s="12">
        <v>0</v>
      </c>
      <c r="D169" s="12">
        <v>1</v>
      </c>
      <c r="E169" s="27">
        <v>-1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0</v>
      </c>
    </row>
    <row r="170" spans="1:16" ht="21" x14ac:dyDescent="0.35">
      <c r="A170" s="26" t="s">
        <v>629</v>
      </c>
      <c r="B170" s="26" t="s">
        <v>630</v>
      </c>
      <c r="C170" s="12">
        <v>0</v>
      </c>
      <c r="D170" s="12">
        <v>0</v>
      </c>
      <c r="E170" s="27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35">
      <c r="A171" s="26" t="s">
        <v>631</v>
      </c>
      <c r="B171" s="26" t="s">
        <v>632</v>
      </c>
      <c r="C171" s="12">
        <v>0</v>
      </c>
      <c r="D171" s="12">
        <v>0</v>
      </c>
      <c r="E171" s="27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x14ac:dyDescent="0.35">
      <c r="A172" s="26" t="s">
        <v>633</v>
      </c>
      <c r="B172" s="26" t="s">
        <v>634</v>
      </c>
      <c r="C172" s="12">
        <v>0</v>
      </c>
      <c r="D172" s="12">
        <v>0</v>
      </c>
      <c r="E172" s="27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1" x14ac:dyDescent="0.35">
      <c r="A173" s="26" t="s">
        <v>635</v>
      </c>
      <c r="B173" s="26" t="s">
        <v>636</v>
      </c>
      <c r="C173" s="12">
        <v>74</v>
      </c>
      <c r="D173" s="12">
        <v>74</v>
      </c>
      <c r="E173" s="27">
        <v>0</v>
      </c>
      <c r="F173" s="12">
        <v>0</v>
      </c>
      <c r="G173" s="12">
        <v>1</v>
      </c>
      <c r="H173" s="12">
        <v>69</v>
      </c>
      <c r="I173" s="12">
        <v>28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23</v>
      </c>
      <c r="P173" s="21">
        <v>38</v>
      </c>
    </row>
    <row r="174" spans="1:16" ht="21" x14ac:dyDescent="0.35">
      <c r="A174" s="26" t="s">
        <v>637</v>
      </c>
      <c r="B174" s="26" t="s">
        <v>638</v>
      </c>
      <c r="C174" s="12">
        <v>50</v>
      </c>
      <c r="D174" s="12">
        <v>64</v>
      </c>
      <c r="E174" s="27">
        <v>-0.21875</v>
      </c>
      <c r="F174" s="12">
        <v>4</v>
      </c>
      <c r="G174" s="12">
        <v>2</v>
      </c>
      <c r="H174" s="12">
        <v>24</v>
      </c>
      <c r="I174" s="12">
        <v>61</v>
      </c>
      <c r="J174" s="12">
        <v>0</v>
      </c>
      <c r="K174" s="12">
        <v>0</v>
      </c>
      <c r="L174" s="12">
        <v>0</v>
      </c>
      <c r="M174" s="12">
        <v>0</v>
      </c>
      <c r="N174" s="12">
        <v>1</v>
      </c>
      <c r="O174" s="12">
        <v>1</v>
      </c>
      <c r="P174" s="21">
        <v>55</v>
      </c>
    </row>
    <row r="175" spans="1:16" x14ac:dyDescent="0.35">
      <c r="A175" s="26" t="s">
        <v>639</v>
      </c>
      <c r="B175" s="26" t="s">
        <v>640</v>
      </c>
      <c r="C175" s="12">
        <v>19</v>
      </c>
      <c r="D175" s="12">
        <v>8</v>
      </c>
      <c r="E175" s="27">
        <v>1.375</v>
      </c>
      <c r="F175" s="12">
        <v>0</v>
      </c>
      <c r="G175" s="12">
        <v>0</v>
      </c>
      <c r="H175" s="12">
        <v>5</v>
      </c>
      <c r="I175" s="12">
        <v>6</v>
      </c>
      <c r="J175" s="12">
        <v>0</v>
      </c>
      <c r="K175" s="12">
        <v>0</v>
      </c>
      <c r="L175" s="12">
        <v>0</v>
      </c>
      <c r="M175" s="12">
        <v>0</v>
      </c>
      <c r="N175" s="12">
        <v>1</v>
      </c>
      <c r="O175" s="12">
        <v>4</v>
      </c>
      <c r="P175" s="21">
        <v>26</v>
      </c>
    </row>
    <row r="176" spans="1:16" ht="21" x14ac:dyDescent="0.35">
      <c r="A176" s="26" t="s">
        <v>641</v>
      </c>
      <c r="B176" s="26" t="s">
        <v>642</v>
      </c>
      <c r="C176" s="12">
        <v>4</v>
      </c>
      <c r="D176" s="12">
        <v>4</v>
      </c>
      <c r="E176" s="27">
        <v>0</v>
      </c>
      <c r="F176" s="12">
        <v>0</v>
      </c>
      <c r="G176" s="12">
        <v>0</v>
      </c>
      <c r="H176" s="12">
        <v>1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35">
      <c r="A177" s="26" t="s">
        <v>643</v>
      </c>
      <c r="B177" s="26" t="s">
        <v>644</v>
      </c>
      <c r="C177" s="12">
        <v>0</v>
      </c>
      <c r="D177" s="12">
        <v>0</v>
      </c>
      <c r="E177" s="27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35">
      <c r="A178" s="199" t="s">
        <v>645</v>
      </c>
      <c r="B178" s="200"/>
      <c r="C178" s="23">
        <v>721</v>
      </c>
      <c r="D178" s="23">
        <v>626</v>
      </c>
      <c r="E178" s="24">
        <v>0.151757188498403</v>
      </c>
      <c r="F178" s="23">
        <v>1243</v>
      </c>
      <c r="G178" s="23">
        <v>719</v>
      </c>
      <c r="H178" s="23">
        <v>363</v>
      </c>
      <c r="I178" s="23">
        <v>176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5">
        <v>1081</v>
      </c>
    </row>
    <row r="179" spans="1:16" ht="21" x14ac:dyDescent="0.35">
      <c r="A179" s="26" t="s">
        <v>646</v>
      </c>
      <c r="B179" s="26" t="s">
        <v>647</v>
      </c>
      <c r="C179" s="12">
        <v>7</v>
      </c>
      <c r="D179" s="12">
        <v>6</v>
      </c>
      <c r="E179" s="27">
        <v>0.16666666666666699</v>
      </c>
      <c r="F179" s="12">
        <v>7</v>
      </c>
      <c r="G179" s="12">
        <v>5</v>
      </c>
      <c r="H179" s="12">
        <v>1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5</v>
      </c>
    </row>
    <row r="180" spans="1:16" ht="21" x14ac:dyDescent="0.35">
      <c r="A180" s="26" t="s">
        <v>648</v>
      </c>
      <c r="B180" s="26" t="s">
        <v>649</v>
      </c>
      <c r="C180" s="12">
        <v>316</v>
      </c>
      <c r="D180" s="12">
        <v>259</v>
      </c>
      <c r="E180" s="27">
        <v>0.22007722007722</v>
      </c>
      <c r="F180" s="12">
        <v>498</v>
      </c>
      <c r="G180" s="12">
        <v>232</v>
      </c>
      <c r="H180" s="12">
        <v>139</v>
      </c>
      <c r="I180" s="12">
        <v>56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336</v>
      </c>
    </row>
    <row r="181" spans="1:16" x14ac:dyDescent="0.35">
      <c r="A181" s="26" t="s">
        <v>650</v>
      </c>
      <c r="B181" s="26" t="s">
        <v>651</v>
      </c>
      <c r="C181" s="12">
        <v>29</v>
      </c>
      <c r="D181" s="12">
        <v>38</v>
      </c>
      <c r="E181" s="27">
        <v>-0.23684210526315799</v>
      </c>
      <c r="F181" s="12">
        <v>8</v>
      </c>
      <c r="G181" s="12">
        <v>5</v>
      </c>
      <c r="H181" s="12">
        <v>24</v>
      </c>
      <c r="I181" s="12">
        <v>10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1">
        <v>12</v>
      </c>
    </row>
    <row r="182" spans="1:16" ht="21" x14ac:dyDescent="0.35">
      <c r="A182" s="26" t="s">
        <v>652</v>
      </c>
      <c r="B182" s="26" t="s">
        <v>653</v>
      </c>
      <c r="C182" s="12">
        <v>0</v>
      </c>
      <c r="D182" s="12">
        <v>2</v>
      </c>
      <c r="E182" s="27">
        <v>-1</v>
      </c>
      <c r="F182" s="12">
        <v>0</v>
      </c>
      <c r="G182" s="12">
        <v>1</v>
      </c>
      <c r="H182" s="12">
        <v>1</v>
      </c>
      <c r="I182" s="12">
        <v>2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0</v>
      </c>
    </row>
    <row r="183" spans="1:16" ht="21" x14ac:dyDescent="0.35">
      <c r="A183" s="26" t="s">
        <v>654</v>
      </c>
      <c r="B183" s="26" t="s">
        <v>655</v>
      </c>
      <c r="C183" s="12">
        <v>20</v>
      </c>
      <c r="D183" s="12">
        <v>17</v>
      </c>
      <c r="E183" s="27">
        <v>0.17647058823529399</v>
      </c>
      <c r="F183" s="12">
        <v>33</v>
      </c>
      <c r="G183" s="12">
        <v>11</v>
      </c>
      <c r="H183" s="12">
        <v>13</v>
      </c>
      <c r="I183" s="12">
        <v>5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22</v>
      </c>
    </row>
    <row r="184" spans="1:16" x14ac:dyDescent="0.35">
      <c r="A184" s="26" t="s">
        <v>656</v>
      </c>
      <c r="B184" s="26" t="s">
        <v>657</v>
      </c>
      <c r="C184" s="12">
        <v>340</v>
      </c>
      <c r="D184" s="12">
        <v>285</v>
      </c>
      <c r="E184" s="27">
        <v>0.19298245614035101</v>
      </c>
      <c r="F184" s="12">
        <v>693</v>
      </c>
      <c r="G184" s="12">
        <v>465</v>
      </c>
      <c r="H184" s="12">
        <v>181</v>
      </c>
      <c r="I184" s="12">
        <v>101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1">
        <v>703</v>
      </c>
    </row>
    <row r="185" spans="1:16" ht="21" x14ac:dyDescent="0.35">
      <c r="A185" s="26" t="s">
        <v>658</v>
      </c>
      <c r="B185" s="26" t="s">
        <v>659</v>
      </c>
      <c r="C185" s="12">
        <v>9</v>
      </c>
      <c r="D185" s="12">
        <v>19</v>
      </c>
      <c r="E185" s="27">
        <v>-0.52631578947368396</v>
      </c>
      <c r="F185" s="12">
        <v>4</v>
      </c>
      <c r="G185" s="12">
        <v>0</v>
      </c>
      <c r="H185" s="12">
        <v>4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3</v>
      </c>
    </row>
    <row r="186" spans="1:16" x14ac:dyDescent="0.35">
      <c r="A186" s="199" t="s">
        <v>660</v>
      </c>
      <c r="B186" s="200"/>
      <c r="C186" s="23">
        <v>279</v>
      </c>
      <c r="D186" s="23">
        <v>273</v>
      </c>
      <c r="E186" s="24">
        <v>2.1978021978022001E-2</v>
      </c>
      <c r="F186" s="23">
        <v>6</v>
      </c>
      <c r="G186" s="23">
        <v>5</v>
      </c>
      <c r="H186" s="23">
        <v>75</v>
      </c>
      <c r="I186" s="23">
        <v>36</v>
      </c>
      <c r="J186" s="23">
        <v>0</v>
      </c>
      <c r="K186" s="23">
        <v>0</v>
      </c>
      <c r="L186" s="23">
        <v>0</v>
      </c>
      <c r="M186" s="23">
        <v>0</v>
      </c>
      <c r="N186" s="23">
        <v>3</v>
      </c>
      <c r="O186" s="23">
        <v>0</v>
      </c>
      <c r="P186" s="25">
        <v>42</v>
      </c>
    </row>
    <row r="187" spans="1:16" x14ac:dyDescent="0.35">
      <c r="A187" s="26" t="s">
        <v>661</v>
      </c>
      <c r="B187" s="26" t="s">
        <v>662</v>
      </c>
      <c r="C187" s="12">
        <v>4</v>
      </c>
      <c r="D187" s="12">
        <v>4</v>
      </c>
      <c r="E187" s="27">
        <v>0</v>
      </c>
      <c r="F187" s="12">
        <v>0</v>
      </c>
      <c r="G187" s="12">
        <v>0</v>
      </c>
      <c r="H187" s="12">
        <v>0</v>
      </c>
      <c r="I187" s="12">
        <v>2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1">
        <v>0</v>
      </c>
    </row>
    <row r="188" spans="1:16" x14ac:dyDescent="0.35">
      <c r="A188" s="26" t="s">
        <v>663</v>
      </c>
      <c r="B188" s="26" t="s">
        <v>664</v>
      </c>
      <c r="C188" s="12">
        <v>0</v>
      </c>
      <c r="D188" s="12">
        <v>0</v>
      </c>
      <c r="E188" s="27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x14ac:dyDescent="0.35">
      <c r="A189" s="26" t="s">
        <v>665</v>
      </c>
      <c r="B189" s="26" t="s">
        <v>666</v>
      </c>
      <c r="C189" s="12">
        <v>91</v>
      </c>
      <c r="D189" s="12">
        <v>74</v>
      </c>
      <c r="E189" s="27">
        <v>0.22972972972972999</v>
      </c>
      <c r="F189" s="12">
        <v>5</v>
      </c>
      <c r="G189" s="12">
        <v>4</v>
      </c>
      <c r="H189" s="12">
        <v>45</v>
      </c>
      <c r="I189" s="12">
        <v>17</v>
      </c>
      <c r="J189" s="12">
        <v>0</v>
      </c>
      <c r="K189" s="12">
        <v>0</v>
      </c>
      <c r="L189" s="12">
        <v>0</v>
      </c>
      <c r="M189" s="12">
        <v>0</v>
      </c>
      <c r="N189" s="12">
        <v>2</v>
      </c>
      <c r="O189" s="12">
        <v>0</v>
      </c>
      <c r="P189" s="21">
        <v>21</v>
      </c>
    </row>
    <row r="190" spans="1:16" ht="21" x14ac:dyDescent="0.35">
      <c r="A190" s="26" t="s">
        <v>667</v>
      </c>
      <c r="B190" s="26" t="s">
        <v>668</v>
      </c>
      <c r="C190" s="12">
        <v>2</v>
      </c>
      <c r="D190" s="12">
        <v>0</v>
      </c>
      <c r="E190" s="27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0</v>
      </c>
    </row>
    <row r="191" spans="1:16" ht="31.5" x14ac:dyDescent="0.35">
      <c r="A191" s="26" t="s">
        <v>669</v>
      </c>
      <c r="B191" s="26" t="s">
        <v>670</v>
      </c>
      <c r="C191" s="12">
        <v>8</v>
      </c>
      <c r="D191" s="12">
        <v>11</v>
      </c>
      <c r="E191" s="27">
        <v>-0.27272727272727298</v>
      </c>
      <c r="F191" s="12">
        <v>0</v>
      </c>
      <c r="G191" s="12">
        <v>0</v>
      </c>
      <c r="H191" s="12">
        <v>3</v>
      </c>
      <c r="I191" s="12">
        <v>8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  <c r="P191" s="21">
        <v>8</v>
      </c>
    </row>
    <row r="192" spans="1:16" ht="21" x14ac:dyDescent="0.35">
      <c r="A192" s="26" t="s">
        <v>671</v>
      </c>
      <c r="B192" s="26" t="s">
        <v>672</v>
      </c>
      <c r="C192" s="12">
        <v>0</v>
      </c>
      <c r="D192" s="12">
        <v>0</v>
      </c>
      <c r="E192" s="27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1" x14ac:dyDescent="0.35">
      <c r="A193" s="26" t="s">
        <v>673</v>
      </c>
      <c r="B193" s="26" t="s">
        <v>674</v>
      </c>
      <c r="C193" s="12">
        <v>22</v>
      </c>
      <c r="D193" s="12">
        <v>24</v>
      </c>
      <c r="E193" s="27">
        <v>-8.3333333333333301E-2</v>
      </c>
      <c r="F193" s="12">
        <v>1</v>
      </c>
      <c r="G193" s="12">
        <v>1</v>
      </c>
      <c r="H193" s="12">
        <v>13</v>
      </c>
      <c r="I193" s="12">
        <v>5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1">
        <v>12</v>
      </c>
    </row>
    <row r="194" spans="1:16" x14ac:dyDescent="0.35">
      <c r="A194" s="26" t="s">
        <v>675</v>
      </c>
      <c r="B194" s="26" t="s">
        <v>676</v>
      </c>
      <c r="C194" s="12">
        <v>2</v>
      </c>
      <c r="D194" s="12">
        <v>0</v>
      </c>
      <c r="E194" s="27">
        <v>0</v>
      </c>
      <c r="F194" s="12">
        <v>0</v>
      </c>
      <c r="G194" s="12">
        <v>0</v>
      </c>
      <c r="H194" s="12">
        <v>0</v>
      </c>
      <c r="I194" s="12">
        <v>2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1">
        <v>1</v>
      </c>
    </row>
    <row r="195" spans="1:16" ht="21" x14ac:dyDescent="0.35">
      <c r="A195" s="26" t="s">
        <v>677</v>
      </c>
      <c r="B195" s="26" t="s">
        <v>678</v>
      </c>
      <c r="C195" s="12">
        <v>0</v>
      </c>
      <c r="D195" s="12">
        <v>0</v>
      </c>
      <c r="E195" s="27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1" x14ac:dyDescent="0.35">
      <c r="A196" s="26" t="s">
        <v>679</v>
      </c>
      <c r="B196" s="26" t="s">
        <v>680</v>
      </c>
      <c r="C196" s="12">
        <v>1</v>
      </c>
      <c r="D196" s="12">
        <v>5</v>
      </c>
      <c r="E196" s="27">
        <v>-0.8</v>
      </c>
      <c r="F196" s="12">
        <v>0</v>
      </c>
      <c r="G196" s="12">
        <v>0</v>
      </c>
      <c r="H196" s="12">
        <v>0</v>
      </c>
      <c r="I196" s="12">
        <v>1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0</v>
      </c>
    </row>
    <row r="197" spans="1:16" x14ac:dyDescent="0.35">
      <c r="A197" s="26" t="s">
        <v>681</v>
      </c>
      <c r="B197" s="26" t="s">
        <v>682</v>
      </c>
      <c r="C197" s="12">
        <v>144</v>
      </c>
      <c r="D197" s="12">
        <v>152</v>
      </c>
      <c r="E197" s="27">
        <v>-5.2631578947368397E-2</v>
      </c>
      <c r="F197" s="12">
        <v>0</v>
      </c>
      <c r="G197" s="12">
        <v>0</v>
      </c>
      <c r="H197" s="12">
        <v>13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0</v>
      </c>
    </row>
    <row r="198" spans="1:16" x14ac:dyDescent="0.35">
      <c r="A198" s="26" t="s">
        <v>683</v>
      </c>
      <c r="B198" s="26" t="s">
        <v>684</v>
      </c>
      <c r="C198" s="12">
        <v>2</v>
      </c>
      <c r="D198" s="12">
        <v>1</v>
      </c>
      <c r="E198" s="27">
        <v>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35">
      <c r="A199" s="26" t="s">
        <v>685</v>
      </c>
      <c r="B199" s="26" t="s">
        <v>686</v>
      </c>
      <c r="C199" s="12">
        <v>3</v>
      </c>
      <c r="D199" s="12">
        <v>1</v>
      </c>
      <c r="E199" s="27">
        <v>2</v>
      </c>
      <c r="F199" s="12">
        <v>0</v>
      </c>
      <c r="G199" s="12">
        <v>0</v>
      </c>
      <c r="H199" s="12">
        <v>1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1">
        <v>0</v>
      </c>
    </row>
    <row r="200" spans="1:16" ht="21" x14ac:dyDescent="0.35">
      <c r="A200" s="26" t="s">
        <v>687</v>
      </c>
      <c r="B200" s="26" t="s">
        <v>688</v>
      </c>
      <c r="C200" s="12">
        <v>0</v>
      </c>
      <c r="D200" s="12">
        <v>1</v>
      </c>
      <c r="E200" s="27">
        <v>-1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35">
      <c r="A201" s="199" t="s">
        <v>689</v>
      </c>
      <c r="B201" s="200"/>
      <c r="C201" s="23">
        <v>55</v>
      </c>
      <c r="D201" s="23">
        <v>60</v>
      </c>
      <c r="E201" s="24">
        <v>-8.3333333333333301E-2</v>
      </c>
      <c r="F201" s="23">
        <v>15</v>
      </c>
      <c r="G201" s="23">
        <v>10</v>
      </c>
      <c r="H201" s="23">
        <v>27</v>
      </c>
      <c r="I201" s="23">
        <v>15</v>
      </c>
      <c r="J201" s="23">
        <v>0</v>
      </c>
      <c r="K201" s="23">
        <v>0</v>
      </c>
      <c r="L201" s="23">
        <v>0</v>
      </c>
      <c r="M201" s="23">
        <v>0</v>
      </c>
      <c r="N201" s="23">
        <v>2</v>
      </c>
      <c r="O201" s="23">
        <v>0</v>
      </c>
      <c r="P201" s="25">
        <v>45</v>
      </c>
    </row>
    <row r="202" spans="1:16" x14ac:dyDescent="0.35">
      <c r="A202" s="26" t="s">
        <v>690</v>
      </c>
      <c r="B202" s="26" t="s">
        <v>691</v>
      </c>
      <c r="C202" s="12">
        <v>11</v>
      </c>
      <c r="D202" s="12">
        <v>13</v>
      </c>
      <c r="E202" s="27">
        <v>-0.15384615384615399</v>
      </c>
      <c r="F202" s="12">
        <v>0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</v>
      </c>
      <c r="O202" s="12">
        <v>0</v>
      </c>
      <c r="P202" s="21">
        <v>1</v>
      </c>
    </row>
    <row r="203" spans="1:16" x14ac:dyDescent="0.35">
      <c r="A203" s="26" t="s">
        <v>692</v>
      </c>
      <c r="B203" s="26" t="s">
        <v>693</v>
      </c>
      <c r="C203" s="12">
        <v>2</v>
      </c>
      <c r="D203" s="12">
        <v>0</v>
      </c>
      <c r="E203" s="27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35">
      <c r="A204" s="26" t="s">
        <v>694</v>
      </c>
      <c r="B204" s="26" t="s">
        <v>695</v>
      </c>
      <c r="C204" s="12">
        <v>0</v>
      </c>
      <c r="D204" s="12">
        <v>1</v>
      </c>
      <c r="E204" s="27">
        <v>-1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ht="21" x14ac:dyDescent="0.35">
      <c r="A205" s="26" t="s">
        <v>696</v>
      </c>
      <c r="B205" s="26" t="s">
        <v>697</v>
      </c>
      <c r="C205" s="12">
        <v>1</v>
      </c>
      <c r="D205" s="12">
        <v>0</v>
      </c>
      <c r="E205" s="27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ht="21" x14ac:dyDescent="0.35">
      <c r="A206" s="26" t="s">
        <v>698</v>
      </c>
      <c r="B206" s="26" t="s">
        <v>699</v>
      </c>
      <c r="C206" s="12">
        <v>39</v>
      </c>
      <c r="D206" s="12">
        <v>42</v>
      </c>
      <c r="E206" s="27">
        <v>-7.1428571428571397E-2</v>
      </c>
      <c r="F206" s="12">
        <v>15</v>
      </c>
      <c r="G206" s="12">
        <v>10</v>
      </c>
      <c r="H206" s="12">
        <v>25</v>
      </c>
      <c r="I206" s="12">
        <v>15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21">
        <v>44</v>
      </c>
    </row>
    <row r="207" spans="1:16" ht="21" x14ac:dyDescent="0.35">
      <c r="A207" s="26" t="s">
        <v>700</v>
      </c>
      <c r="B207" s="26" t="s">
        <v>701</v>
      </c>
      <c r="C207" s="12">
        <v>0</v>
      </c>
      <c r="D207" s="12">
        <v>0</v>
      </c>
      <c r="E207" s="27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1" x14ac:dyDescent="0.35">
      <c r="A208" s="26" t="s">
        <v>702</v>
      </c>
      <c r="B208" s="26" t="s">
        <v>703</v>
      </c>
      <c r="C208" s="12">
        <v>0</v>
      </c>
      <c r="D208" s="12">
        <v>0</v>
      </c>
      <c r="E208" s="27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ht="21" x14ac:dyDescent="0.35">
      <c r="A209" s="26" t="s">
        <v>704</v>
      </c>
      <c r="B209" s="26" t="s">
        <v>705</v>
      </c>
      <c r="C209" s="12">
        <v>0</v>
      </c>
      <c r="D209" s="12">
        <v>0</v>
      </c>
      <c r="E209" s="27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1" x14ac:dyDescent="0.35">
      <c r="A210" s="26" t="s">
        <v>706</v>
      </c>
      <c r="B210" s="26" t="s">
        <v>707</v>
      </c>
      <c r="C210" s="12">
        <v>0</v>
      </c>
      <c r="D210" s="12">
        <v>0</v>
      </c>
      <c r="E210" s="27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x14ac:dyDescent="0.35">
      <c r="A211" s="26" t="s">
        <v>708</v>
      </c>
      <c r="B211" s="26" t="s">
        <v>709</v>
      </c>
      <c r="C211" s="12">
        <v>0</v>
      </c>
      <c r="D211" s="12">
        <v>0</v>
      </c>
      <c r="E211" s="27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35">
      <c r="A212" s="26" t="s">
        <v>710</v>
      </c>
      <c r="B212" s="26" t="s">
        <v>711</v>
      </c>
      <c r="C212" s="12">
        <v>0</v>
      </c>
      <c r="D212" s="12">
        <v>1</v>
      </c>
      <c r="E212" s="27">
        <v>-1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1">
        <v>0</v>
      </c>
    </row>
    <row r="213" spans="1:16" x14ac:dyDescent="0.35">
      <c r="A213" s="26" t="s">
        <v>712</v>
      </c>
      <c r="B213" s="26" t="s">
        <v>713</v>
      </c>
      <c r="C213" s="12">
        <v>0</v>
      </c>
      <c r="D213" s="12">
        <v>1</v>
      </c>
      <c r="E213" s="27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1">
        <v>0</v>
      </c>
    </row>
    <row r="214" spans="1:16" x14ac:dyDescent="0.35">
      <c r="A214" s="26" t="s">
        <v>714</v>
      </c>
      <c r="B214" s="26" t="s">
        <v>715</v>
      </c>
      <c r="C214" s="12">
        <v>1</v>
      </c>
      <c r="D214" s="12">
        <v>1</v>
      </c>
      <c r="E214" s="27">
        <v>0</v>
      </c>
      <c r="F214" s="12">
        <v>0</v>
      </c>
      <c r="G214" s="12">
        <v>0</v>
      </c>
      <c r="H214" s="12">
        <v>1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1">
        <v>0</v>
      </c>
    </row>
    <row r="215" spans="1:16" x14ac:dyDescent="0.35">
      <c r="A215" s="26" t="s">
        <v>716</v>
      </c>
      <c r="B215" s="26" t="s">
        <v>717</v>
      </c>
      <c r="C215" s="12">
        <v>0</v>
      </c>
      <c r="D215" s="12">
        <v>0</v>
      </c>
      <c r="E215" s="27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35">
      <c r="A216" s="26" t="s">
        <v>718</v>
      </c>
      <c r="B216" s="26" t="s">
        <v>719</v>
      </c>
      <c r="C216" s="12">
        <v>0</v>
      </c>
      <c r="D216" s="12">
        <v>0</v>
      </c>
      <c r="E216" s="27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1" x14ac:dyDescent="0.35">
      <c r="A217" s="26" t="s">
        <v>720</v>
      </c>
      <c r="B217" s="26" t="s">
        <v>721</v>
      </c>
      <c r="C217" s="12">
        <v>1</v>
      </c>
      <c r="D217" s="12">
        <v>0</v>
      </c>
      <c r="E217" s="27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0</v>
      </c>
    </row>
    <row r="218" spans="1:16" ht="21" x14ac:dyDescent="0.35">
      <c r="A218" s="26" t="s">
        <v>722</v>
      </c>
      <c r="B218" s="26" t="s">
        <v>723</v>
      </c>
      <c r="C218" s="12">
        <v>0</v>
      </c>
      <c r="D218" s="12">
        <v>1</v>
      </c>
      <c r="E218" s="27">
        <v>-1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1" x14ac:dyDescent="0.35">
      <c r="A219" s="26" t="s">
        <v>724</v>
      </c>
      <c r="B219" s="26" t="s">
        <v>725</v>
      </c>
      <c r="C219" s="12">
        <v>0</v>
      </c>
      <c r="D219" s="12">
        <v>0</v>
      </c>
      <c r="E219" s="27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21" x14ac:dyDescent="0.35">
      <c r="A220" s="26" t="s">
        <v>726</v>
      </c>
      <c r="B220" s="26" t="s">
        <v>727</v>
      </c>
      <c r="C220" s="12">
        <v>0</v>
      </c>
      <c r="D220" s="12">
        <v>0</v>
      </c>
      <c r="E220" s="27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31.5" x14ac:dyDescent="0.35">
      <c r="A221" s="26" t="s">
        <v>728</v>
      </c>
      <c r="B221" s="26" t="s">
        <v>729</v>
      </c>
      <c r="C221" s="12">
        <v>0</v>
      </c>
      <c r="D221" s="12">
        <v>0</v>
      </c>
      <c r="E221" s="27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31.5" x14ac:dyDescent="0.35">
      <c r="A222" s="26" t="s">
        <v>730</v>
      </c>
      <c r="B222" s="26" t="s">
        <v>731</v>
      </c>
      <c r="C222" s="12">
        <v>0</v>
      </c>
      <c r="D222" s="12">
        <v>0</v>
      </c>
      <c r="E222" s="27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35">
      <c r="A223" s="199" t="s">
        <v>732</v>
      </c>
      <c r="B223" s="200"/>
      <c r="C223" s="23">
        <v>739</v>
      </c>
      <c r="D223" s="23">
        <v>658</v>
      </c>
      <c r="E223" s="24">
        <v>0.12310030395136801</v>
      </c>
      <c r="F223" s="23">
        <v>284</v>
      </c>
      <c r="G223" s="23">
        <v>133</v>
      </c>
      <c r="H223" s="23">
        <v>217</v>
      </c>
      <c r="I223" s="23">
        <v>121</v>
      </c>
      <c r="J223" s="23">
        <v>0</v>
      </c>
      <c r="K223" s="23">
        <v>0</v>
      </c>
      <c r="L223" s="23">
        <v>0</v>
      </c>
      <c r="M223" s="23">
        <v>0</v>
      </c>
      <c r="N223" s="23">
        <v>2</v>
      </c>
      <c r="O223" s="23">
        <v>2</v>
      </c>
      <c r="P223" s="25">
        <v>292</v>
      </c>
    </row>
    <row r="224" spans="1:16" x14ac:dyDescent="0.35">
      <c r="A224" s="26" t="s">
        <v>733</v>
      </c>
      <c r="B224" s="26" t="s">
        <v>734</v>
      </c>
      <c r="C224" s="12">
        <v>2</v>
      </c>
      <c r="D224" s="12">
        <v>2</v>
      </c>
      <c r="E224" s="27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21">
        <v>0</v>
      </c>
    </row>
    <row r="225" spans="1:16" ht="21" x14ac:dyDescent="0.35">
      <c r="A225" s="26" t="s">
        <v>735</v>
      </c>
      <c r="B225" s="26" t="s">
        <v>736</v>
      </c>
      <c r="C225" s="12">
        <v>0</v>
      </c>
      <c r="D225" s="12">
        <v>0</v>
      </c>
      <c r="E225" s="27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35">
      <c r="A226" s="26" t="s">
        <v>737</v>
      </c>
      <c r="B226" s="26" t="s">
        <v>738</v>
      </c>
      <c r="C226" s="12">
        <v>0</v>
      </c>
      <c r="D226" s="12">
        <v>0</v>
      </c>
      <c r="E226" s="27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1" x14ac:dyDescent="0.35">
      <c r="A227" s="26" t="s">
        <v>739</v>
      </c>
      <c r="B227" s="26" t="s">
        <v>740</v>
      </c>
      <c r="C227" s="12">
        <v>0</v>
      </c>
      <c r="D227" s="12">
        <v>0</v>
      </c>
      <c r="E227" s="27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1" x14ac:dyDescent="0.35">
      <c r="A228" s="26" t="s">
        <v>741</v>
      </c>
      <c r="B228" s="26" t="s">
        <v>742</v>
      </c>
      <c r="C228" s="12">
        <v>0</v>
      </c>
      <c r="D228" s="12">
        <v>1</v>
      </c>
      <c r="E228" s="27">
        <v>-1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35">
      <c r="A229" s="26" t="s">
        <v>743</v>
      </c>
      <c r="B229" s="26" t="s">
        <v>744</v>
      </c>
      <c r="C229" s="12">
        <v>0</v>
      </c>
      <c r="D229" s="12">
        <v>0</v>
      </c>
      <c r="E229" s="27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1</v>
      </c>
    </row>
    <row r="230" spans="1:16" ht="21" x14ac:dyDescent="0.35">
      <c r="A230" s="26" t="s">
        <v>745</v>
      </c>
      <c r="B230" s="26" t="s">
        <v>746</v>
      </c>
      <c r="C230" s="12">
        <v>2</v>
      </c>
      <c r="D230" s="12">
        <v>3</v>
      </c>
      <c r="E230" s="27">
        <v>-0.33333333333333298</v>
      </c>
      <c r="F230" s="12">
        <v>0</v>
      </c>
      <c r="G230" s="12">
        <v>0</v>
      </c>
      <c r="H230" s="12">
        <v>0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2</v>
      </c>
    </row>
    <row r="231" spans="1:16" x14ac:dyDescent="0.35">
      <c r="A231" s="26" t="s">
        <v>747</v>
      </c>
      <c r="B231" s="26" t="s">
        <v>748</v>
      </c>
      <c r="C231" s="12">
        <v>28</v>
      </c>
      <c r="D231" s="12">
        <v>22</v>
      </c>
      <c r="E231" s="27">
        <v>0.27272727272727298</v>
      </c>
      <c r="F231" s="12">
        <v>0</v>
      </c>
      <c r="G231" s="12">
        <v>0</v>
      </c>
      <c r="H231" s="12">
        <v>7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5</v>
      </c>
    </row>
    <row r="232" spans="1:16" x14ac:dyDescent="0.35">
      <c r="A232" s="26" t="s">
        <v>749</v>
      </c>
      <c r="B232" s="26" t="s">
        <v>750</v>
      </c>
      <c r="C232" s="12">
        <v>49</v>
      </c>
      <c r="D232" s="12">
        <v>33</v>
      </c>
      <c r="E232" s="27">
        <v>0.48484848484848497</v>
      </c>
      <c r="F232" s="12">
        <v>2</v>
      </c>
      <c r="G232" s="12">
        <v>1</v>
      </c>
      <c r="H232" s="12">
        <v>8</v>
      </c>
      <c r="I232" s="12">
        <v>2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7</v>
      </c>
    </row>
    <row r="233" spans="1:16" x14ac:dyDescent="0.35">
      <c r="A233" s="26" t="s">
        <v>751</v>
      </c>
      <c r="B233" s="26" t="s">
        <v>752</v>
      </c>
      <c r="C233" s="12">
        <v>2</v>
      </c>
      <c r="D233" s="12">
        <v>6</v>
      </c>
      <c r="E233" s="27">
        <v>-0.66666666666666696</v>
      </c>
      <c r="F233" s="12">
        <v>0</v>
      </c>
      <c r="G233" s="12">
        <v>0</v>
      </c>
      <c r="H233" s="12">
        <v>1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1">
        <v>1</v>
      </c>
    </row>
    <row r="234" spans="1:16" ht="21" x14ac:dyDescent="0.35">
      <c r="A234" s="26" t="s">
        <v>753</v>
      </c>
      <c r="B234" s="26" t="s">
        <v>754</v>
      </c>
      <c r="C234" s="12">
        <v>2</v>
      </c>
      <c r="D234" s="12">
        <v>2</v>
      </c>
      <c r="E234" s="27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0</v>
      </c>
    </row>
    <row r="235" spans="1:16" ht="21" x14ac:dyDescent="0.35">
      <c r="A235" s="26" t="s">
        <v>755</v>
      </c>
      <c r="B235" s="26" t="s">
        <v>756</v>
      </c>
      <c r="C235" s="12">
        <v>1</v>
      </c>
      <c r="D235" s="12">
        <v>2</v>
      </c>
      <c r="E235" s="27">
        <v>-0.5</v>
      </c>
      <c r="F235" s="12">
        <v>0</v>
      </c>
      <c r="G235" s="12">
        <v>0</v>
      </c>
      <c r="H235" s="12">
        <v>1</v>
      </c>
      <c r="I235" s="12">
        <v>1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1</v>
      </c>
    </row>
    <row r="236" spans="1:16" x14ac:dyDescent="0.35">
      <c r="A236" s="26" t="s">
        <v>757</v>
      </c>
      <c r="B236" s="26" t="s">
        <v>758</v>
      </c>
      <c r="C236" s="12">
        <v>2</v>
      </c>
      <c r="D236" s="12">
        <v>1</v>
      </c>
      <c r="E236" s="27">
        <v>1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0</v>
      </c>
    </row>
    <row r="237" spans="1:16" ht="21" x14ac:dyDescent="0.35">
      <c r="A237" s="26" t="s">
        <v>759</v>
      </c>
      <c r="B237" s="26" t="s">
        <v>760</v>
      </c>
      <c r="C237" s="12">
        <v>0</v>
      </c>
      <c r="D237" s="12">
        <v>0</v>
      </c>
      <c r="E237" s="27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1.5" x14ac:dyDescent="0.35">
      <c r="A238" s="26" t="s">
        <v>761</v>
      </c>
      <c r="B238" s="26" t="s">
        <v>762</v>
      </c>
      <c r="C238" s="12">
        <v>651</v>
      </c>
      <c r="D238" s="12">
        <v>586</v>
      </c>
      <c r="E238" s="27">
        <v>0.110921501706485</v>
      </c>
      <c r="F238" s="12">
        <v>282</v>
      </c>
      <c r="G238" s="12">
        <v>132</v>
      </c>
      <c r="H238" s="12">
        <v>200</v>
      </c>
      <c r="I238" s="12">
        <v>116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2</v>
      </c>
      <c r="P238" s="21">
        <v>275</v>
      </c>
    </row>
    <row r="239" spans="1:16" x14ac:dyDescent="0.35">
      <c r="A239" s="26" t="s">
        <v>763</v>
      </c>
      <c r="B239" s="26" t="s">
        <v>764</v>
      </c>
      <c r="C239" s="12">
        <v>0</v>
      </c>
      <c r="D239" s="12">
        <v>0</v>
      </c>
      <c r="E239" s="27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1" x14ac:dyDescent="0.35">
      <c r="A240" s="26" t="s">
        <v>765</v>
      </c>
      <c r="B240" s="26" t="s">
        <v>766</v>
      </c>
      <c r="C240" s="12">
        <v>0</v>
      </c>
      <c r="D240" s="12">
        <v>0</v>
      </c>
      <c r="E240" s="27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31.5" x14ac:dyDescent="0.35">
      <c r="A241" s="26" t="s">
        <v>767</v>
      </c>
      <c r="B241" s="26" t="s">
        <v>768</v>
      </c>
      <c r="C241" s="12">
        <v>0</v>
      </c>
      <c r="D241" s="12">
        <v>0</v>
      </c>
      <c r="E241" s="27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31.5" x14ac:dyDescent="0.35">
      <c r="A242" s="26" t="s">
        <v>769</v>
      </c>
      <c r="B242" s="26" t="s">
        <v>770</v>
      </c>
      <c r="C242" s="12">
        <v>0</v>
      </c>
      <c r="D242" s="12">
        <v>0</v>
      </c>
      <c r="E242" s="27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21" x14ac:dyDescent="0.35">
      <c r="A243" s="26" t="s">
        <v>771</v>
      </c>
      <c r="B243" s="26" t="s">
        <v>772</v>
      </c>
      <c r="C243" s="12">
        <v>0</v>
      </c>
      <c r="D243" s="12">
        <v>0</v>
      </c>
      <c r="E243" s="27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35">
      <c r="A244" s="199" t="s">
        <v>773</v>
      </c>
      <c r="B244" s="200"/>
      <c r="C244" s="23">
        <v>5</v>
      </c>
      <c r="D244" s="23">
        <v>2</v>
      </c>
      <c r="E244" s="24">
        <v>1.5</v>
      </c>
      <c r="F244" s="23">
        <v>0</v>
      </c>
      <c r="G244" s="23">
        <v>0</v>
      </c>
      <c r="H244" s="23">
        <v>0</v>
      </c>
      <c r="I244" s="23">
        <v>0</v>
      </c>
      <c r="J244" s="23">
        <v>0</v>
      </c>
      <c r="K244" s="23">
        <v>0</v>
      </c>
      <c r="L244" s="23">
        <v>0</v>
      </c>
      <c r="M244" s="23">
        <v>0</v>
      </c>
      <c r="N244" s="23">
        <v>3</v>
      </c>
      <c r="O244" s="23">
        <v>0</v>
      </c>
      <c r="P244" s="25">
        <v>0</v>
      </c>
    </row>
    <row r="245" spans="1:16" x14ac:dyDescent="0.35">
      <c r="A245" s="26" t="s">
        <v>774</v>
      </c>
      <c r="B245" s="26" t="s">
        <v>775</v>
      </c>
      <c r="C245" s="12">
        <v>0</v>
      </c>
      <c r="D245" s="12">
        <v>0</v>
      </c>
      <c r="E245" s="27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35">
      <c r="A246" s="26" t="s">
        <v>776</v>
      </c>
      <c r="B246" s="26" t="s">
        <v>777</v>
      </c>
      <c r="C246" s="12">
        <v>0</v>
      </c>
      <c r="D246" s="12">
        <v>0</v>
      </c>
      <c r="E246" s="27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x14ac:dyDescent="0.35">
      <c r="A247" s="26" t="s">
        <v>778</v>
      </c>
      <c r="B247" s="26" t="s">
        <v>779</v>
      </c>
      <c r="C247" s="12">
        <v>0</v>
      </c>
      <c r="D247" s="12">
        <v>0</v>
      </c>
      <c r="E247" s="27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35">
      <c r="A248" s="26" t="s">
        <v>780</v>
      </c>
      <c r="B248" s="26" t="s">
        <v>781</v>
      </c>
      <c r="C248" s="12">
        <v>0</v>
      </c>
      <c r="D248" s="12">
        <v>0</v>
      </c>
      <c r="E248" s="27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35">
      <c r="A249" s="26" t="s">
        <v>782</v>
      </c>
      <c r="B249" s="26" t="s">
        <v>783</v>
      </c>
      <c r="C249" s="12">
        <v>3</v>
      </c>
      <c r="D249" s="12">
        <v>2</v>
      </c>
      <c r="E249" s="27">
        <v>0.5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3</v>
      </c>
      <c r="O249" s="12">
        <v>0</v>
      </c>
      <c r="P249" s="21">
        <v>0</v>
      </c>
    </row>
    <row r="250" spans="1:16" x14ac:dyDescent="0.35">
      <c r="A250" s="26" t="s">
        <v>784</v>
      </c>
      <c r="B250" s="26" t="s">
        <v>785</v>
      </c>
      <c r="C250" s="12">
        <v>0</v>
      </c>
      <c r="D250" s="12">
        <v>0</v>
      </c>
      <c r="E250" s="27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1" x14ac:dyDescent="0.35">
      <c r="A251" s="26" t="s">
        <v>786</v>
      </c>
      <c r="B251" s="26" t="s">
        <v>787</v>
      </c>
      <c r="C251" s="12">
        <v>0</v>
      </c>
      <c r="D251" s="12">
        <v>0</v>
      </c>
      <c r="E251" s="27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35">
      <c r="A252" s="26" t="s">
        <v>788</v>
      </c>
      <c r="B252" s="26" t="s">
        <v>789</v>
      </c>
      <c r="C252" s="12">
        <v>0</v>
      </c>
      <c r="D252" s="12">
        <v>0</v>
      </c>
      <c r="E252" s="27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ht="21" x14ac:dyDescent="0.35">
      <c r="A253" s="26" t="s">
        <v>790</v>
      </c>
      <c r="B253" s="26" t="s">
        <v>791</v>
      </c>
      <c r="C253" s="12">
        <v>0</v>
      </c>
      <c r="D253" s="12">
        <v>0</v>
      </c>
      <c r="E253" s="27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x14ac:dyDescent="0.35">
      <c r="A254" s="26" t="s">
        <v>792</v>
      </c>
      <c r="B254" s="26" t="s">
        <v>793</v>
      </c>
      <c r="C254" s="12">
        <v>0</v>
      </c>
      <c r="D254" s="12">
        <v>0</v>
      </c>
      <c r="E254" s="27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x14ac:dyDescent="0.35">
      <c r="A255" s="26" t="s">
        <v>794</v>
      </c>
      <c r="B255" s="26" t="s">
        <v>795</v>
      </c>
      <c r="C255" s="12">
        <v>2</v>
      </c>
      <c r="D255" s="12">
        <v>0</v>
      </c>
      <c r="E255" s="27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35">
      <c r="A256" s="26" t="s">
        <v>796</v>
      </c>
      <c r="B256" s="26" t="s">
        <v>797</v>
      </c>
      <c r="C256" s="12">
        <v>0</v>
      </c>
      <c r="D256" s="12">
        <v>0</v>
      </c>
      <c r="E256" s="27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1" x14ac:dyDescent="0.35">
      <c r="A257" s="26" t="s">
        <v>798</v>
      </c>
      <c r="B257" s="26" t="s">
        <v>799</v>
      </c>
      <c r="C257" s="12">
        <v>0</v>
      </c>
      <c r="D257" s="12">
        <v>0</v>
      </c>
      <c r="E257" s="27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1" x14ac:dyDescent="0.35">
      <c r="A258" s="26" t="s">
        <v>800</v>
      </c>
      <c r="B258" s="26" t="s">
        <v>801</v>
      </c>
      <c r="C258" s="12">
        <v>0</v>
      </c>
      <c r="D258" s="12">
        <v>0</v>
      </c>
      <c r="E258" s="27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21" x14ac:dyDescent="0.35">
      <c r="A259" s="26" t="s">
        <v>802</v>
      </c>
      <c r="B259" s="26" t="s">
        <v>803</v>
      </c>
      <c r="C259" s="12">
        <v>0</v>
      </c>
      <c r="D259" s="12">
        <v>0</v>
      </c>
      <c r="E259" s="27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1" x14ac:dyDescent="0.35">
      <c r="A260" s="26" t="s">
        <v>804</v>
      </c>
      <c r="B260" s="26" t="s">
        <v>805</v>
      </c>
      <c r="C260" s="12">
        <v>0</v>
      </c>
      <c r="D260" s="12">
        <v>0</v>
      </c>
      <c r="E260" s="27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21" x14ac:dyDescent="0.35">
      <c r="A261" s="26" t="s">
        <v>806</v>
      </c>
      <c r="B261" s="26" t="s">
        <v>807</v>
      </c>
      <c r="C261" s="12">
        <v>0</v>
      </c>
      <c r="D261" s="12">
        <v>0</v>
      </c>
      <c r="E261" s="27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1.5" x14ac:dyDescent="0.35">
      <c r="A262" s="26" t="s">
        <v>808</v>
      </c>
      <c r="B262" s="26" t="s">
        <v>809</v>
      </c>
      <c r="C262" s="12">
        <v>0</v>
      </c>
      <c r="D262" s="12">
        <v>0</v>
      </c>
      <c r="E262" s="27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1.5" x14ac:dyDescent="0.35">
      <c r="A263" s="26" t="s">
        <v>810</v>
      </c>
      <c r="B263" s="26" t="s">
        <v>811</v>
      </c>
      <c r="C263" s="12">
        <v>0</v>
      </c>
      <c r="D263" s="12">
        <v>0</v>
      </c>
      <c r="E263" s="27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1" x14ac:dyDescent="0.35">
      <c r="A264" s="26" t="s">
        <v>812</v>
      </c>
      <c r="B264" s="26" t="s">
        <v>813</v>
      </c>
      <c r="C264" s="12">
        <v>0</v>
      </c>
      <c r="D264" s="12">
        <v>0</v>
      </c>
      <c r="E264" s="27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35">
      <c r="A265" s="26" t="s">
        <v>814</v>
      </c>
      <c r="B265" s="26" t="s">
        <v>815</v>
      </c>
      <c r="C265" s="12">
        <v>0</v>
      </c>
      <c r="D265" s="12">
        <v>0</v>
      </c>
      <c r="E265" s="27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1" x14ac:dyDescent="0.35">
      <c r="A266" s="26" t="s">
        <v>816</v>
      </c>
      <c r="B266" s="26" t="s">
        <v>817</v>
      </c>
      <c r="C266" s="12">
        <v>0</v>
      </c>
      <c r="D266" s="12">
        <v>0</v>
      </c>
      <c r="E266" s="27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1" x14ac:dyDescent="0.35">
      <c r="A267" s="26" t="s">
        <v>818</v>
      </c>
      <c r="B267" s="26" t="s">
        <v>819</v>
      </c>
      <c r="C267" s="12">
        <v>0</v>
      </c>
      <c r="D267" s="12">
        <v>0</v>
      </c>
      <c r="E267" s="27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35">
      <c r="A268" s="26" t="s">
        <v>820</v>
      </c>
      <c r="B268" s="26" t="s">
        <v>821</v>
      </c>
      <c r="C268" s="12">
        <v>0</v>
      </c>
      <c r="D268" s="12">
        <v>0</v>
      </c>
      <c r="E268" s="27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1.5" x14ac:dyDescent="0.35">
      <c r="A269" s="26" t="s">
        <v>822</v>
      </c>
      <c r="B269" s="26" t="s">
        <v>823</v>
      </c>
      <c r="C269" s="12">
        <v>0</v>
      </c>
      <c r="D269" s="12">
        <v>0</v>
      </c>
      <c r="E269" s="27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1" x14ac:dyDescent="0.35">
      <c r="A270" s="26" t="s">
        <v>824</v>
      </c>
      <c r="B270" s="26" t="s">
        <v>825</v>
      </c>
      <c r="C270" s="12">
        <v>0</v>
      </c>
      <c r="D270" s="12">
        <v>0</v>
      </c>
      <c r="E270" s="27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35">
      <c r="A271" s="199" t="s">
        <v>826</v>
      </c>
      <c r="B271" s="200"/>
      <c r="C271" s="23">
        <v>194</v>
      </c>
      <c r="D271" s="23">
        <v>162</v>
      </c>
      <c r="E271" s="24">
        <v>0.19753086419753099</v>
      </c>
      <c r="F271" s="23">
        <v>55</v>
      </c>
      <c r="G271" s="23">
        <v>37</v>
      </c>
      <c r="H271" s="23">
        <v>136</v>
      </c>
      <c r="I271" s="23">
        <v>116</v>
      </c>
      <c r="J271" s="23">
        <v>1</v>
      </c>
      <c r="K271" s="23">
        <v>0</v>
      </c>
      <c r="L271" s="23">
        <v>0</v>
      </c>
      <c r="M271" s="23">
        <v>0</v>
      </c>
      <c r="N271" s="23">
        <v>2</v>
      </c>
      <c r="O271" s="23">
        <v>2</v>
      </c>
      <c r="P271" s="25">
        <v>158</v>
      </c>
    </row>
    <row r="272" spans="1:16" x14ac:dyDescent="0.35">
      <c r="A272" s="26" t="s">
        <v>827</v>
      </c>
      <c r="B272" s="26" t="s">
        <v>828</v>
      </c>
      <c r="C272" s="12">
        <v>0</v>
      </c>
      <c r="D272" s="12">
        <v>0</v>
      </c>
      <c r="E272" s="27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35">
      <c r="A273" s="26" t="s">
        <v>829</v>
      </c>
      <c r="B273" s="26" t="s">
        <v>830</v>
      </c>
      <c r="C273" s="12">
        <v>63</v>
      </c>
      <c r="D273" s="12">
        <v>86</v>
      </c>
      <c r="E273" s="27">
        <v>-0.26744186046511598</v>
      </c>
      <c r="F273" s="12">
        <v>15</v>
      </c>
      <c r="G273" s="12">
        <v>20</v>
      </c>
      <c r="H273" s="12">
        <v>72</v>
      </c>
      <c r="I273" s="12">
        <v>84</v>
      </c>
      <c r="J273" s="12">
        <v>0</v>
      </c>
      <c r="K273" s="12">
        <v>0</v>
      </c>
      <c r="L273" s="12">
        <v>0</v>
      </c>
      <c r="M273" s="12">
        <v>0</v>
      </c>
      <c r="N273" s="12">
        <v>1</v>
      </c>
      <c r="O273" s="12">
        <v>0</v>
      </c>
      <c r="P273" s="21">
        <v>88</v>
      </c>
    </row>
    <row r="274" spans="1:16" ht="21" x14ac:dyDescent="0.35">
      <c r="A274" s="26" t="s">
        <v>831</v>
      </c>
      <c r="B274" s="26" t="s">
        <v>832</v>
      </c>
      <c r="C274" s="12">
        <v>105</v>
      </c>
      <c r="D274" s="12">
        <v>56</v>
      </c>
      <c r="E274" s="27">
        <v>0.875</v>
      </c>
      <c r="F274" s="12">
        <v>39</v>
      </c>
      <c r="G274" s="12">
        <v>17</v>
      </c>
      <c r="H274" s="12">
        <v>54</v>
      </c>
      <c r="I274" s="12">
        <v>24</v>
      </c>
      <c r="J274" s="12">
        <v>1</v>
      </c>
      <c r="K274" s="12">
        <v>0</v>
      </c>
      <c r="L274" s="12">
        <v>0</v>
      </c>
      <c r="M274" s="12">
        <v>0</v>
      </c>
      <c r="N274" s="12">
        <v>1</v>
      </c>
      <c r="O274" s="12">
        <v>0</v>
      </c>
      <c r="P274" s="21">
        <v>59</v>
      </c>
    </row>
    <row r="275" spans="1:16" ht="21" x14ac:dyDescent="0.35">
      <c r="A275" s="26" t="s">
        <v>833</v>
      </c>
      <c r="B275" s="26" t="s">
        <v>834</v>
      </c>
      <c r="C275" s="12">
        <v>0</v>
      </c>
      <c r="D275" s="12">
        <v>0</v>
      </c>
      <c r="E275" s="27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1</v>
      </c>
    </row>
    <row r="276" spans="1:16" x14ac:dyDescent="0.35">
      <c r="A276" s="26" t="s">
        <v>835</v>
      </c>
      <c r="B276" s="26" t="s">
        <v>836</v>
      </c>
      <c r="C276" s="12">
        <v>8</v>
      </c>
      <c r="D276" s="12">
        <v>8</v>
      </c>
      <c r="E276" s="27">
        <v>0</v>
      </c>
      <c r="F276" s="12">
        <v>1</v>
      </c>
      <c r="G276" s="12">
        <v>0</v>
      </c>
      <c r="H276" s="12">
        <v>5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0</v>
      </c>
    </row>
    <row r="277" spans="1:16" x14ac:dyDescent="0.35">
      <c r="A277" s="26" t="s">
        <v>837</v>
      </c>
      <c r="B277" s="26" t="s">
        <v>838</v>
      </c>
      <c r="C277" s="12">
        <v>4</v>
      </c>
      <c r="D277" s="12">
        <v>2</v>
      </c>
      <c r="E277" s="27">
        <v>1</v>
      </c>
      <c r="F277" s="12">
        <v>0</v>
      </c>
      <c r="G277" s="12">
        <v>0</v>
      </c>
      <c r="H277" s="12">
        <v>1</v>
      </c>
      <c r="I277" s="12">
        <v>3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1">
        <v>4</v>
      </c>
    </row>
    <row r="278" spans="1:16" ht="21" x14ac:dyDescent="0.35">
      <c r="A278" s="26" t="s">
        <v>839</v>
      </c>
      <c r="B278" s="26" t="s">
        <v>840</v>
      </c>
      <c r="C278" s="12">
        <v>2</v>
      </c>
      <c r="D278" s="12">
        <v>6</v>
      </c>
      <c r="E278" s="27">
        <v>-0.66666666666666696</v>
      </c>
      <c r="F278" s="12">
        <v>0</v>
      </c>
      <c r="G278" s="12">
        <v>0</v>
      </c>
      <c r="H278" s="12">
        <v>4</v>
      </c>
      <c r="I278" s="12">
        <v>4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1">
        <v>6</v>
      </c>
    </row>
    <row r="279" spans="1:16" x14ac:dyDescent="0.35">
      <c r="A279" s="26" t="s">
        <v>841</v>
      </c>
      <c r="B279" s="26" t="s">
        <v>842</v>
      </c>
      <c r="C279" s="12">
        <v>4</v>
      </c>
      <c r="D279" s="12">
        <v>0</v>
      </c>
      <c r="E279" s="27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x14ac:dyDescent="0.35">
      <c r="A280" s="26" t="s">
        <v>843</v>
      </c>
      <c r="B280" s="26" t="s">
        <v>844</v>
      </c>
      <c r="C280" s="12">
        <v>0</v>
      </c>
      <c r="D280" s="12">
        <v>0</v>
      </c>
      <c r="E280" s="27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x14ac:dyDescent="0.35">
      <c r="A281" s="26" t="s">
        <v>845</v>
      </c>
      <c r="B281" s="26" t="s">
        <v>846</v>
      </c>
      <c r="C281" s="12">
        <v>0</v>
      </c>
      <c r="D281" s="12">
        <v>0</v>
      </c>
      <c r="E281" s="27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1" x14ac:dyDescent="0.35">
      <c r="A282" s="26" t="s">
        <v>847</v>
      </c>
      <c r="B282" s="26" t="s">
        <v>848</v>
      </c>
      <c r="C282" s="12">
        <v>0</v>
      </c>
      <c r="D282" s="12">
        <v>0</v>
      </c>
      <c r="E282" s="27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21" x14ac:dyDescent="0.35">
      <c r="A283" s="26" t="s">
        <v>849</v>
      </c>
      <c r="B283" s="26" t="s">
        <v>850</v>
      </c>
      <c r="C283" s="12">
        <v>0</v>
      </c>
      <c r="D283" s="12">
        <v>0</v>
      </c>
      <c r="E283" s="27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35">
      <c r="A284" s="26" t="s">
        <v>851</v>
      </c>
      <c r="B284" s="26" t="s">
        <v>852</v>
      </c>
      <c r="C284" s="12">
        <v>0</v>
      </c>
      <c r="D284" s="12">
        <v>0</v>
      </c>
      <c r="E284" s="27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1" x14ac:dyDescent="0.35">
      <c r="A285" s="26" t="s">
        <v>853</v>
      </c>
      <c r="B285" s="26" t="s">
        <v>854</v>
      </c>
      <c r="C285" s="12">
        <v>0</v>
      </c>
      <c r="D285" s="12">
        <v>0</v>
      </c>
      <c r="E285" s="27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35">
      <c r="A286" s="26" t="s">
        <v>855</v>
      </c>
      <c r="B286" s="26" t="s">
        <v>856</v>
      </c>
      <c r="C286" s="12">
        <v>0</v>
      </c>
      <c r="D286" s="12">
        <v>0</v>
      </c>
      <c r="E286" s="27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21" x14ac:dyDescent="0.35">
      <c r="A287" s="26" t="s">
        <v>857</v>
      </c>
      <c r="B287" s="26" t="s">
        <v>858</v>
      </c>
      <c r="C287" s="12">
        <v>0</v>
      </c>
      <c r="D287" s="12">
        <v>0</v>
      </c>
      <c r="E287" s="27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35">
      <c r="A288" s="26" t="s">
        <v>859</v>
      </c>
      <c r="B288" s="26" t="s">
        <v>860</v>
      </c>
      <c r="C288" s="12">
        <v>0</v>
      </c>
      <c r="D288" s="12">
        <v>0</v>
      </c>
      <c r="E288" s="27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1" x14ac:dyDescent="0.35">
      <c r="A289" s="26" t="s">
        <v>861</v>
      </c>
      <c r="B289" s="26" t="s">
        <v>862</v>
      </c>
      <c r="C289" s="12">
        <v>0</v>
      </c>
      <c r="D289" s="12">
        <v>0</v>
      </c>
      <c r="E289" s="27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1" x14ac:dyDescent="0.35">
      <c r="A290" s="26" t="s">
        <v>863</v>
      </c>
      <c r="B290" s="26" t="s">
        <v>864</v>
      </c>
      <c r="C290" s="12">
        <v>0</v>
      </c>
      <c r="D290" s="12">
        <v>0</v>
      </c>
      <c r="E290" s="27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1" x14ac:dyDescent="0.35">
      <c r="A291" s="26" t="s">
        <v>865</v>
      </c>
      <c r="B291" s="26" t="s">
        <v>866</v>
      </c>
      <c r="C291" s="12">
        <v>4</v>
      </c>
      <c r="D291" s="12">
        <v>0</v>
      </c>
      <c r="E291" s="27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2</v>
      </c>
      <c r="P291" s="21">
        <v>0</v>
      </c>
    </row>
    <row r="292" spans="1:16" ht="21" x14ac:dyDescent="0.35">
      <c r="A292" s="26" t="s">
        <v>867</v>
      </c>
      <c r="B292" s="26" t="s">
        <v>868</v>
      </c>
      <c r="C292" s="12">
        <v>0</v>
      </c>
      <c r="D292" s="12">
        <v>0</v>
      </c>
      <c r="E292" s="27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35">
      <c r="A293" s="26" t="s">
        <v>869</v>
      </c>
      <c r="B293" s="26" t="s">
        <v>870</v>
      </c>
      <c r="C293" s="12">
        <v>0</v>
      </c>
      <c r="D293" s="12">
        <v>0</v>
      </c>
      <c r="E293" s="27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21" x14ac:dyDescent="0.35">
      <c r="A294" s="26" t="s">
        <v>871</v>
      </c>
      <c r="B294" s="26" t="s">
        <v>872</v>
      </c>
      <c r="C294" s="12">
        <v>4</v>
      </c>
      <c r="D294" s="12">
        <v>4</v>
      </c>
      <c r="E294" s="27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1">
        <v>0</v>
      </c>
    </row>
    <row r="295" spans="1:16" x14ac:dyDescent="0.35">
      <c r="A295" s="26" t="s">
        <v>873</v>
      </c>
      <c r="B295" s="26" t="s">
        <v>874</v>
      </c>
      <c r="C295" s="12">
        <v>0</v>
      </c>
      <c r="D295" s="12">
        <v>0</v>
      </c>
      <c r="E295" s="27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x14ac:dyDescent="0.35">
      <c r="A296" s="26" t="s">
        <v>875</v>
      </c>
      <c r="B296" s="26" t="s">
        <v>876</v>
      </c>
      <c r="C296" s="12">
        <v>0</v>
      </c>
      <c r="D296" s="12">
        <v>0</v>
      </c>
      <c r="E296" s="27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35">
      <c r="A297" s="26" t="s">
        <v>877</v>
      </c>
      <c r="B297" s="26" t="s">
        <v>878</v>
      </c>
      <c r="C297" s="12">
        <v>0</v>
      </c>
      <c r="D297" s="12">
        <v>0</v>
      </c>
      <c r="E297" s="27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35">
      <c r="A298" s="26" t="s">
        <v>879</v>
      </c>
      <c r="B298" s="26" t="s">
        <v>880</v>
      </c>
      <c r="C298" s="12">
        <v>0</v>
      </c>
      <c r="D298" s="12">
        <v>0</v>
      </c>
      <c r="E298" s="27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1" x14ac:dyDescent="0.35">
      <c r="A299" s="26" t="s">
        <v>881</v>
      </c>
      <c r="B299" s="26" t="s">
        <v>882</v>
      </c>
      <c r="C299" s="12">
        <v>0</v>
      </c>
      <c r="D299" s="12">
        <v>0</v>
      </c>
      <c r="E299" s="27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1" x14ac:dyDescent="0.35">
      <c r="A300" s="26" t="s">
        <v>883</v>
      </c>
      <c r="B300" s="26" t="s">
        <v>884</v>
      </c>
      <c r="C300" s="12">
        <v>0</v>
      </c>
      <c r="D300" s="12">
        <v>0</v>
      </c>
      <c r="E300" s="27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35">
      <c r="A301" s="199" t="s">
        <v>885</v>
      </c>
      <c r="B301" s="200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35">
      <c r="A302" s="26" t="s">
        <v>886</v>
      </c>
      <c r="B302" s="26" t="s">
        <v>887</v>
      </c>
      <c r="C302" s="12">
        <v>0</v>
      </c>
      <c r="D302" s="12">
        <v>0</v>
      </c>
      <c r="E302" s="27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1" x14ac:dyDescent="0.35">
      <c r="A303" s="26" t="s">
        <v>888</v>
      </c>
      <c r="B303" s="26" t="s">
        <v>889</v>
      </c>
      <c r="C303" s="12">
        <v>0</v>
      </c>
      <c r="D303" s="12">
        <v>0</v>
      </c>
      <c r="E303" s="27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1.5" x14ac:dyDescent="0.35">
      <c r="A304" s="26" t="s">
        <v>890</v>
      </c>
      <c r="B304" s="26" t="s">
        <v>891</v>
      </c>
      <c r="C304" s="12">
        <v>0</v>
      </c>
      <c r="D304" s="12">
        <v>0</v>
      </c>
      <c r="E304" s="27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35">
      <c r="A305" s="199" t="s">
        <v>892</v>
      </c>
      <c r="B305" s="200"/>
      <c r="C305" s="23">
        <v>0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35">
      <c r="A306" s="26" t="s">
        <v>893</v>
      </c>
      <c r="B306" s="26" t="s">
        <v>894</v>
      </c>
      <c r="C306" s="12">
        <v>0</v>
      </c>
      <c r="D306" s="12">
        <v>0</v>
      </c>
      <c r="E306" s="27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35">
      <c r="A307" s="26" t="s">
        <v>895</v>
      </c>
      <c r="B307" s="26" t="s">
        <v>896</v>
      </c>
      <c r="C307" s="12">
        <v>0</v>
      </c>
      <c r="D307" s="12">
        <v>0</v>
      </c>
      <c r="E307" s="27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35">
      <c r="A308" s="26" t="s">
        <v>897</v>
      </c>
      <c r="B308" s="26" t="s">
        <v>898</v>
      </c>
      <c r="C308" s="12">
        <v>0</v>
      </c>
      <c r="D308" s="12">
        <v>0</v>
      </c>
      <c r="E308" s="27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1" x14ac:dyDescent="0.35">
      <c r="A309" s="26" t="s">
        <v>899</v>
      </c>
      <c r="B309" s="26" t="s">
        <v>900</v>
      </c>
      <c r="C309" s="12">
        <v>0</v>
      </c>
      <c r="D309" s="12">
        <v>0</v>
      </c>
      <c r="E309" s="27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x14ac:dyDescent="0.35">
      <c r="A310" s="26" t="s">
        <v>901</v>
      </c>
      <c r="B310" s="26" t="s">
        <v>902</v>
      </c>
      <c r="C310" s="12">
        <v>0</v>
      </c>
      <c r="D310" s="12">
        <v>0</v>
      </c>
      <c r="E310" s="27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35">
      <c r="A311" s="26" t="s">
        <v>903</v>
      </c>
      <c r="B311" s="26" t="s">
        <v>904</v>
      </c>
      <c r="C311" s="12">
        <v>0</v>
      </c>
      <c r="D311" s="12">
        <v>0</v>
      </c>
      <c r="E311" s="27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35">
      <c r="A312" s="199" t="s">
        <v>905</v>
      </c>
      <c r="B312" s="200"/>
      <c r="C312" s="23">
        <v>6</v>
      </c>
      <c r="D312" s="23">
        <v>0</v>
      </c>
      <c r="E312" s="24">
        <v>0</v>
      </c>
      <c r="F312" s="23">
        <v>0</v>
      </c>
      <c r="G312" s="23">
        <v>0</v>
      </c>
      <c r="H312" s="23">
        <v>1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5">
        <v>1</v>
      </c>
    </row>
    <row r="313" spans="1:16" x14ac:dyDescent="0.35">
      <c r="A313" s="26" t="s">
        <v>906</v>
      </c>
      <c r="B313" s="26" t="s">
        <v>907</v>
      </c>
      <c r="C313" s="12">
        <v>3</v>
      </c>
      <c r="D313" s="12">
        <v>0</v>
      </c>
      <c r="E313" s="27">
        <v>0</v>
      </c>
      <c r="F313" s="12">
        <v>0</v>
      </c>
      <c r="G313" s="12">
        <v>0</v>
      </c>
      <c r="H313" s="12">
        <v>1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1">
        <v>0</v>
      </c>
    </row>
    <row r="314" spans="1:16" ht="21" x14ac:dyDescent="0.35">
      <c r="A314" s="26" t="s">
        <v>908</v>
      </c>
      <c r="B314" s="26" t="s">
        <v>909</v>
      </c>
      <c r="C314" s="12">
        <v>0</v>
      </c>
      <c r="D314" s="12">
        <v>0</v>
      </c>
      <c r="E314" s="27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1" x14ac:dyDescent="0.35">
      <c r="A315" s="26" t="s">
        <v>910</v>
      </c>
      <c r="B315" s="26" t="s">
        <v>911</v>
      </c>
      <c r="C315" s="12">
        <v>3</v>
      </c>
      <c r="D315" s="12">
        <v>0</v>
      </c>
      <c r="E315" s="27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1</v>
      </c>
    </row>
    <row r="316" spans="1:16" ht="31.5" x14ac:dyDescent="0.35">
      <c r="A316" s="26" t="s">
        <v>912</v>
      </c>
      <c r="B316" s="26" t="s">
        <v>913</v>
      </c>
      <c r="C316" s="12">
        <v>0</v>
      </c>
      <c r="D316" s="12">
        <v>0</v>
      </c>
      <c r="E316" s="27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35">
      <c r="A317" s="26" t="s">
        <v>914</v>
      </c>
      <c r="B317" s="26" t="s">
        <v>915</v>
      </c>
      <c r="C317" s="12">
        <v>0</v>
      </c>
      <c r="D317" s="12">
        <v>0</v>
      </c>
      <c r="E317" s="27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35">
      <c r="A318" s="199" t="s">
        <v>916</v>
      </c>
      <c r="B318" s="200"/>
      <c r="C318" s="23">
        <v>0</v>
      </c>
      <c r="D318" s="23">
        <v>2</v>
      </c>
      <c r="E318" s="24">
        <v>-1</v>
      </c>
      <c r="F318" s="23">
        <v>0</v>
      </c>
      <c r="G318" s="23">
        <v>0</v>
      </c>
      <c r="H318" s="23">
        <v>1</v>
      </c>
      <c r="I318" s="23">
        <v>0</v>
      </c>
      <c r="J318" s="23">
        <v>0</v>
      </c>
      <c r="K318" s="23">
        <v>0</v>
      </c>
      <c r="L318" s="23">
        <v>0</v>
      </c>
      <c r="M318" s="23">
        <v>0</v>
      </c>
      <c r="N318" s="23">
        <v>2</v>
      </c>
      <c r="O318" s="23">
        <v>0</v>
      </c>
      <c r="P318" s="25">
        <v>0</v>
      </c>
    </row>
    <row r="319" spans="1:16" x14ac:dyDescent="0.35">
      <c r="A319" s="26" t="s">
        <v>917</v>
      </c>
      <c r="B319" s="26" t="s">
        <v>918</v>
      </c>
      <c r="C319" s="12">
        <v>0</v>
      </c>
      <c r="D319" s="12">
        <v>2</v>
      </c>
      <c r="E319" s="27">
        <v>-1</v>
      </c>
      <c r="F319" s="12">
        <v>0</v>
      </c>
      <c r="G319" s="12">
        <v>0</v>
      </c>
      <c r="H319" s="12">
        <v>1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2</v>
      </c>
      <c r="O319" s="12">
        <v>0</v>
      </c>
      <c r="P319" s="21">
        <v>0</v>
      </c>
    </row>
    <row r="320" spans="1:16" x14ac:dyDescent="0.35">
      <c r="A320" s="199" t="s">
        <v>919</v>
      </c>
      <c r="B320" s="200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1" x14ac:dyDescent="0.35">
      <c r="A321" s="26" t="s">
        <v>920</v>
      </c>
      <c r="B321" s="26" t="s">
        <v>921</v>
      </c>
      <c r="C321" s="12">
        <v>0</v>
      </c>
      <c r="D321" s="12">
        <v>0</v>
      </c>
      <c r="E321" s="27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x14ac:dyDescent="0.35">
      <c r="A322" s="26" t="s">
        <v>922</v>
      </c>
      <c r="B322" s="26" t="s">
        <v>923</v>
      </c>
      <c r="C322" s="12">
        <v>0</v>
      </c>
      <c r="D322" s="12">
        <v>0</v>
      </c>
      <c r="E322" s="27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35">
      <c r="A323" s="199" t="s">
        <v>924</v>
      </c>
      <c r="B323" s="200"/>
      <c r="C323" s="23">
        <v>5587</v>
      </c>
      <c r="D323" s="23">
        <v>5818</v>
      </c>
      <c r="E323" s="24">
        <v>-3.9704365761430001E-2</v>
      </c>
      <c r="F323" s="23">
        <v>43</v>
      </c>
      <c r="G323" s="23">
        <v>0</v>
      </c>
      <c r="H323" s="23">
        <v>220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8</v>
      </c>
      <c r="O323" s="23">
        <v>2</v>
      </c>
      <c r="P323" s="25">
        <v>3</v>
      </c>
    </row>
    <row r="324" spans="1:16" x14ac:dyDescent="0.35">
      <c r="A324" s="26" t="s">
        <v>925</v>
      </c>
      <c r="B324" s="26" t="s">
        <v>926</v>
      </c>
      <c r="C324" s="12">
        <v>5587</v>
      </c>
      <c r="D324" s="12">
        <v>5818</v>
      </c>
      <c r="E324" s="27">
        <v>-3.9704365761430001E-2</v>
      </c>
      <c r="F324" s="12">
        <v>43</v>
      </c>
      <c r="G324" s="12">
        <v>0</v>
      </c>
      <c r="H324" s="12">
        <v>220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8</v>
      </c>
      <c r="O324" s="12">
        <v>2</v>
      </c>
      <c r="P324" s="21">
        <v>3</v>
      </c>
    </row>
    <row r="325" spans="1:16" x14ac:dyDescent="0.35">
      <c r="A325" s="199" t="s">
        <v>927</v>
      </c>
      <c r="B325" s="200"/>
      <c r="C325" s="23">
        <v>0</v>
      </c>
      <c r="D325" s="23">
        <v>0</v>
      </c>
      <c r="E325" s="24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5">
        <v>0</v>
      </c>
    </row>
    <row r="326" spans="1:16" ht="31.5" x14ac:dyDescent="0.35">
      <c r="A326" s="26" t="s">
        <v>928</v>
      </c>
      <c r="B326" s="26" t="s">
        <v>929</v>
      </c>
      <c r="C326" s="12">
        <v>0</v>
      </c>
      <c r="D326" s="12">
        <v>0</v>
      </c>
      <c r="E326" s="27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42" x14ac:dyDescent="0.35">
      <c r="A327" s="26" t="s">
        <v>930</v>
      </c>
      <c r="B327" s="26" t="s">
        <v>931</v>
      </c>
      <c r="C327" s="12">
        <v>0</v>
      </c>
      <c r="D327" s="12">
        <v>0</v>
      </c>
      <c r="E327" s="27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1" x14ac:dyDescent="0.35">
      <c r="A328" s="26" t="s">
        <v>932</v>
      </c>
      <c r="B328" s="26" t="s">
        <v>933</v>
      </c>
      <c r="C328" s="12">
        <v>0</v>
      </c>
      <c r="D328" s="12">
        <v>0</v>
      </c>
      <c r="E328" s="27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1">
        <v>0</v>
      </c>
    </row>
    <row r="329" spans="1:16" ht="31.5" x14ac:dyDescent="0.35">
      <c r="A329" s="26" t="s">
        <v>934</v>
      </c>
      <c r="B329" s="26" t="s">
        <v>935</v>
      </c>
      <c r="C329" s="12">
        <v>0</v>
      </c>
      <c r="D329" s="12">
        <v>0</v>
      </c>
      <c r="E329" s="27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1.5" x14ac:dyDescent="0.35">
      <c r="A330" s="26" t="s">
        <v>936</v>
      </c>
      <c r="B330" s="26" t="s">
        <v>937</v>
      </c>
      <c r="C330" s="12">
        <v>0</v>
      </c>
      <c r="D330" s="12">
        <v>0</v>
      </c>
      <c r="E330" s="27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2" x14ac:dyDescent="0.35">
      <c r="A331" s="26" t="s">
        <v>938</v>
      </c>
      <c r="B331" s="26" t="s">
        <v>939</v>
      </c>
      <c r="C331" s="12">
        <v>0</v>
      </c>
      <c r="D331" s="12">
        <v>0</v>
      </c>
      <c r="E331" s="27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1.5" x14ac:dyDescent="0.35">
      <c r="A332" s="26" t="s">
        <v>940</v>
      </c>
      <c r="B332" s="26" t="s">
        <v>941</v>
      </c>
      <c r="C332" s="12">
        <v>0</v>
      </c>
      <c r="D332" s="12">
        <v>0</v>
      </c>
      <c r="E332" s="27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2" x14ac:dyDescent="0.35">
      <c r="A333" s="26" t="s">
        <v>942</v>
      </c>
      <c r="B333" s="26" t="s">
        <v>943</v>
      </c>
      <c r="C333" s="12">
        <v>0</v>
      </c>
      <c r="D333" s="12">
        <v>0</v>
      </c>
      <c r="E333" s="27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1.5" x14ac:dyDescent="0.35">
      <c r="A334" s="26" t="s">
        <v>944</v>
      </c>
      <c r="B334" s="26" t="s">
        <v>945</v>
      </c>
      <c r="C334" s="12">
        <v>0</v>
      </c>
      <c r="D334" s="12">
        <v>0</v>
      </c>
      <c r="E334" s="27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2" x14ac:dyDescent="0.35">
      <c r="A335" s="26" t="s">
        <v>946</v>
      </c>
      <c r="B335" s="26" t="s">
        <v>947</v>
      </c>
      <c r="C335" s="12">
        <v>0</v>
      </c>
      <c r="D335" s="12">
        <v>0</v>
      </c>
      <c r="E335" s="27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1" x14ac:dyDescent="0.35">
      <c r="A336" s="26" t="s">
        <v>948</v>
      </c>
      <c r="B336" s="26" t="s">
        <v>949</v>
      </c>
      <c r="C336" s="12">
        <v>0</v>
      </c>
      <c r="D336" s="12">
        <v>0</v>
      </c>
      <c r="E336" s="27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35">
      <c r="A337" s="199" t="s">
        <v>950</v>
      </c>
      <c r="B337" s="200"/>
      <c r="C337" s="23">
        <v>0</v>
      </c>
      <c r="D337" s="23">
        <v>1</v>
      </c>
      <c r="E337" s="24">
        <v>-1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1" x14ac:dyDescent="0.35">
      <c r="A338" s="26" t="s">
        <v>951</v>
      </c>
      <c r="B338" s="26" t="s">
        <v>952</v>
      </c>
      <c r="C338" s="12">
        <v>0</v>
      </c>
      <c r="D338" s="12">
        <v>1</v>
      </c>
      <c r="E338" s="27">
        <v>-1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35">
      <c r="A339" s="199" t="s">
        <v>953</v>
      </c>
      <c r="B339" s="200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1.5" x14ac:dyDescent="0.35">
      <c r="A340" s="26" t="s">
        <v>954</v>
      </c>
      <c r="B340" s="26" t="s">
        <v>955</v>
      </c>
      <c r="C340" s="12">
        <v>0</v>
      </c>
      <c r="D340" s="12">
        <v>0</v>
      </c>
      <c r="E340" s="27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35">
      <c r="A341" s="201" t="s">
        <v>956</v>
      </c>
      <c r="B341" s="202"/>
      <c r="C341" s="28">
        <v>21065</v>
      </c>
      <c r="D341" s="28">
        <v>19360</v>
      </c>
      <c r="E341" s="29">
        <v>8.8068181818181795E-2</v>
      </c>
      <c r="F341" s="28">
        <v>3217</v>
      </c>
      <c r="G341" s="28">
        <v>1411</v>
      </c>
      <c r="H341" s="28">
        <v>3394</v>
      </c>
      <c r="I341" s="28">
        <v>1697</v>
      </c>
      <c r="J341" s="28">
        <v>37</v>
      </c>
      <c r="K341" s="28">
        <v>31</v>
      </c>
      <c r="L341" s="28">
        <v>2</v>
      </c>
      <c r="M341" s="28">
        <v>7</v>
      </c>
      <c r="N341" s="28">
        <v>83</v>
      </c>
      <c r="O341" s="28">
        <v>71</v>
      </c>
      <c r="P341" s="28">
        <v>3436</v>
      </c>
    </row>
    <row r="342" spans="1:16" x14ac:dyDescent="0.35">
      <c r="A342" s="17"/>
    </row>
  </sheetData>
  <sheetProtection algorithmName="SHA-512" hashValue="dhF6381841Jh8aU1AUTHRR9G2KlzMhv9J08ejp6zN4FErpHwL7qnDi1Elsek7rZxHGSNOX7wsD8CpiczxLtyIg==" saltValue="03j06XvRj27jBQ72UMkW3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13"/>
  <sheetViews>
    <sheetView showGridLines="0" workbookViewId="0"/>
  </sheetViews>
  <sheetFormatPr baseColWidth="10" defaultColWidth="8.7265625" defaultRowHeight="14.5" x14ac:dyDescent="0.35"/>
  <cols>
    <col min="1" max="1" width="68.08984375" bestFit="1" customWidth="1"/>
    <col min="2" max="2" width="34.54296875" bestFit="1" customWidth="1"/>
    <col min="3" max="3" width="3.54296875" bestFit="1" customWidth="1"/>
    <col min="4" max="5" width="19.90625" customWidth="1"/>
  </cols>
  <sheetData>
    <row r="2" spans="1:3" x14ac:dyDescent="0.35">
      <c r="A2" s="5" t="s">
        <v>957</v>
      </c>
    </row>
    <row r="4" spans="1:3" x14ac:dyDescent="0.35">
      <c r="A4" s="30" t="s">
        <v>958</v>
      </c>
    </row>
    <row r="5" spans="1:3" x14ac:dyDescent="0.35">
      <c r="A5" s="6" t="s">
        <v>959</v>
      </c>
    </row>
    <row r="6" spans="1:3" x14ac:dyDescent="0.35">
      <c r="A6" s="7" t="s">
        <v>14</v>
      </c>
      <c r="B6" s="7" t="s">
        <v>15</v>
      </c>
      <c r="C6" s="9" t="s">
        <v>3</v>
      </c>
    </row>
    <row r="7" spans="1:3" x14ac:dyDescent="0.35">
      <c r="A7" s="192" t="s">
        <v>960</v>
      </c>
      <c r="B7" s="11" t="s">
        <v>961</v>
      </c>
      <c r="C7" s="21">
        <v>0</v>
      </c>
    </row>
    <row r="8" spans="1:3" x14ac:dyDescent="0.35">
      <c r="A8" s="193"/>
      <c r="B8" s="11" t="s">
        <v>334</v>
      </c>
      <c r="C8" s="21">
        <v>15</v>
      </c>
    </row>
    <row r="9" spans="1:3" x14ac:dyDescent="0.35">
      <c r="A9" s="193"/>
      <c r="B9" s="11" t="s">
        <v>962</v>
      </c>
      <c r="C9" s="21">
        <v>7</v>
      </c>
    </row>
    <row r="10" spans="1:3" x14ac:dyDescent="0.35">
      <c r="A10" s="193"/>
      <c r="B10" s="11" t="s">
        <v>963</v>
      </c>
      <c r="C10" s="21">
        <v>0</v>
      </c>
    </row>
    <row r="11" spans="1:3" x14ac:dyDescent="0.35">
      <c r="A11" s="193"/>
      <c r="B11" s="11" t="s">
        <v>964</v>
      </c>
      <c r="C11" s="21">
        <v>21</v>
      </c>
    </row>
    <row r="12" spans="1:3" x14ac:dyDescent="0.35">
      <c r="A12" s="193"/>
      <c r="B12" s="11" t="s">
        <v>965</v>
      </c>
      <c r="C12" s="21">
        <v>15</v>
      </c>
    </row>
    <row r="13" spans="1:3" x14ac:dyDescent="0.35">
      <c r="A13" s="193"/>
      <c r="B13" s="11" t="s">
        <v>966</v>
      </c>
      <c r="C13" s="21">
        <v>30</v>
      </c>
    </row>
    <row r="14" spans="1:3" x14ac:dyDescent="0.35">
      <c r="A14" s="193"/>
      <c r="B14" s="11" t="s">
        <v>518</v>
      </c>
      <c r="C14" s="21">
        <v>15</v>
      </c>
    </row>
    <row r="15" spans="1:3" x14ac:dyDescent="0.35">
      <c r="A15" s="193"/>
      <c r="B15" s="11" t="s">
        <v>967</v>
      </c>
      <c r="C15" s="21">
        <v>4</v>
      </c>
    </row>
    <row r="16" spans="1:3" x14ac:dyDescent="0.35">
      <c r="A16" s="193"/>
      <c r="B16" s="11" t="s">
        <v>968</v>
      </c>
      <c r="C16" s="21">
        <v>0</v>
      </c>
    </row>
    <row r="17" spans="1:3" x14ac:dyDescent="0.35">
      <c r="A17" s="193"/>
      <c r="B17" s="11" t="s">
        <v>651</v>
      </c>
      <c r="C17" s="21">
        <v>5</v>
      </c>
    </row>
    <row r="18" spans="1:3" x14ac:dyDescent="0.35">
      <c r="A18" s="193"/>
      <c r="B18" s="11" t="s">
        <v>969</v>
      </c>
      <c r="C18" s="21">
        <v>24</v>
      </c>
    </row>
    <row r="19" spans="1:3" x14ac:dyDescent="0.35">
      <c r="A19" s="193"/>
      <c r="B19" s="11" t="s">
        <v>970</v>
      </c>
      <c r="C19" s="21">
        <v>25</v>
      </c>
    </row>
    <row r="20" spans="1:3" x14ac:dyDescent="0.35">
      <c r="A20" s="193"/>
      <c r="B20" s="11" t="s">
        <v>971</v>
      </c>
      <c r="C20" s="21">
        <v>7</v>
      </c>
    </row>
    <row r="21" spans="1:3" x14ac:dyDescent="0.35">
      <c r="A21" s="193"/>
      <c r="B21" s="11" t="s">
        <v>972</v>
      </c>
      <c r="C21" s="21">
        <v>6</v>
      </c>
    </row>
    <row r="22" spans="1:3" x14ac:dyDescent="0.35">
      <c r="A22" s="193"/>
      <c r="B22" s="11" t="s">
        <v>973</v>
      </c>
      <c r="C22" s="21">
        <v>0</v>
      </c>
    </row>
    <row r="23" spans="1:3" x14ac:dyDescent="0.35">
      <c r="A23" s="193"/>
      <c r="B23" s="11" t="s">
        <v>974</v>
      </c>
      <c r="C23" s="21">
        <v>0</v>
      </c>
    </row>
    <row r="24" spans="1:3" x14ac:dyDescent="0.35">
      <c r="A24" s="193"/>
      <c r="B24" s="11" t="s">
        <v>111</v>
      </c>
      <c r="C24" s="21">
        <v>15</v>
      </c>
    </row>
    <row r="25" spans="1:3" x14ac:dyDescent="0.35">
      <c r="A25" s="193"/>
      <c r="B25" s="11" t="s">
        <v>975</v>
      </c>
      <c r="C25" s="21">
        <v>6</v>
      </c>
    </row>
    <row r="26" spans="1:3" x14ac:dyDescent="0.35">
      <c r="A26" s="194"/>
      <c r="B26" s="11" t="s">
        <v>976</v>
      </c>
      <c r="C26" s="21">
        <v>0</v>
      </c>
    </row>
    <row r="27" spans="1:3" x14ac:dyDescent="0.35">
      <c r="A27" s="192" t="s">
        <v>977</v>
      </c>
      <c r="B27" s="11" t="s">
        <v>978</v>
      </c>
      <c r="C27" s="21">
        <v>48</v>
      </c>
    </row>
    <row r="28" spans="1:3" x14ac:dyDescent="0.35">
      <c r="A28" s="193"/>
      <c r="B28" s="11" t="s">
        <v>979</v>
      </c>
      <c r="C28" s="21">
        <v>96</v>
      </c>
    </row>
    <row r="29" spans="1:3" x14ac:dyDescent="0.35">
      <c r="A29" s="194"/>
      <c r="B29" s="11" t="s">
        <v>980</v>
      </c>
      <c r="C29" s="21">
        <v>9</v>
      </c>
    </row>
    <row r="30" spans="1:3" x14ac:dyDescent="0.35">
      <c r="A30" s="14"/>
    </row>
    <row r="31" spans="1:3" x14ac:dyDescent="0.35">
      <c r="A31" s="6" t="s">
        <v>981</v>
      </c>
    </row>
    <row r="32" spans="1:3" x14ac:dyDescent="0.35">
      <c r="A32" s="7" t="s">
        <v>14</v>
      </c>
      <c r="B32" s="7" t="s">
        <v>15</v>
      </c>
      <c r="C32" s="9" t="s">
        <v>3</v>
      </c>
    </row>
    <row r="33" spans="1:3" x14ac:dyDescent="0.35">
      <c r="A33" s="10" t="s">
        <v>982</v>
      </c>
      <c r="B33" s="15"/>
      <c r="C33" s="21">
        <v>287</v>
      </c>
    </row>
    <row r="34" spans="1:3" x14ac:dyDescent="0.35">
      <c r="A34" s="192" t="s">
        <v>983</v>
      </c>
      <c r="B34" s="11" t="s">
        <v>984</v>
      </c>
      <c r="C34" s="21">
        <v>3</v>
      </c>
    </row>
    <row r="35" spans="1:3" x14ac:dyDescent="0.35">
      <c r="A35" s="193"/>
      <c r="B35" s="11" t="s">
        <v>985</v>
      </c>
      <c r="C35" s="21">
        <v>15</v>
      </c>
    </row>
    <row r="36" spans="1:3" x14ac:dyDescent="0.35">
      <c r="A36" s="193"/>
      <c r="B36" s="11" t="s">
        <v>986</v>
      </c>
      <c r="C36" s="21">
        <v>4</v>
      </c>
    </row>
    <row r="37" spans="1:3" x14ac:dyDescent="0.35">
      <c r="A37" s="194"/>
      <c r="B37" s="11" t="s">
        <v>987</v>
      </c>
      <c r="C37" s="21">
        <v>16</v>
      </c>
    </row>
    <row r="38" spans="1:3" x14ac:dyDescent="0.35">
      <c r="A38" s="10" t="s">
        <v>988</v>
      </c>
      <c r="B38" s="15"/>
      <c r="C38" s="21">
        <v>2</v>
      </c>
    </row>
    <row r="39" spans="1:3" x14ac:dyDescent="0.35">
      <c r="A39" s="10" t="s">
        <v>989</v>
      </c>
      <c r="B39" s="15"/>
      <c r="C39" s="21">
        <v>135</v>
      </c>
    </row>
    <row r="40" spans="1:3" x14ac:dyDescent="0.35">
      <c r="A40" s="10" t="s">
        <v>990</v>
      </c>
      <c r="B40" s="15"/>
      <c r="C40" s="21">
        <v>36</v>
      </c>
    </row>
    <row r="41" spans="1:3" x14ac:dyDescent="0.35">
      <c r="A41" s="10" t="s">
        <v>991</v>
      </c>
      <c r="B41" s="15"/>
      <c r="C41" s="21">
        <v>57</v>
      </c>
    </row>
    <row r="42" spans="1:3" x14ac:dyDescent="0.35">
      <c r="A42" s="10" t="s">
        <v>992</v>
      </c>
      <c r="B42" s="15"/>
      <c r="C42" s="21">
        <v>0</v>
      </c>
    </row>
    <row r="43" spans="1:3" x14ac:dyDescent="0.35">
      <c r="A43" s="10" t="s">
        <v>993</v>
      </c>
      <c r="B43" s="15"/>
      <c r="C43" s="21">
        <v>6</v>
      </c>
    </row>
    <row r="44" spans="1:3" x14ac:dyDescent="0.35">
      <c r="A44" s="10" t="s">
        <v>994</v>
      </c>
      <c r="B44" s="15"/>
      <c r="C44" s="21">
        <v>4</v>
      </c>
    </row>
    <row r="45" spans="1:3" x14ac:dyDescent="0.35">
      <c r="A45" s="10" t="s">
        <v>995</v>
      </c>
      <c r="B45" s="15"/>
      <c r="C45" s="21">
        <v>50</v>
      </c>
    </row>
    <row r="46" spans="1:3" x14ac:dyDescent="0.35">
      <c r="A46" s="10" t="s">
        <v>980</v>
      </c>
      <c r="B46" s="15"/>
      <c r="C46" s="21">
        <v>21</v>
      </c>
    </row>
    <row r="47" spans="1:3" x14ac:dyDescent="0.35">
      <c r="A47" s="192" t="s">
        <v>996</v>
      </c>
      <c r="B47" s="11" t="s">
        <v>997</v>
      </c>
      <c r="C47" s="21">
        <v>56</v>
      </c>
    </row>
    <row r="48" spans="1:3" x14ac:dyDescent="0.35">
      <c r="A48" s="193"/>
      <c r="B48" s="11" t="s">
        <v>998</v>
      </c>
      <c r="C48" s="21">
        <v>3</v>
      </c>
    </row>
    <row r="49" spans="1:3" x14ac:dyDescent="0.35">
      <c r="A49" s="193"/>
      <c r="B49" s="11" t="s">
        <v>999</v>
      </c>
      <c r="C49" s="21">
        <v>24</v>
      </c>
    </row>
    <row r="50" spans="1:3" x14ac:dyDescent="0.35">
      <c r="A50" s="193"/>
      <c r="B50" s="11" t="s">
        <v>1000</v>
      </c>
      <c r="C50" s="21">
        <v>0</v>
      </c>
    </row>
    <row r="51" spans="1:3" x14ac:dyDescent="0.35">
      <c r="A51" s="194"/>
      <c r="B51" s="11" t="s">
        <v>1001</v>
      </c>
      <c r="C51" s="21">
        <v>0</v>
      </c>
    </row>
    <row r="52" spans="1:3" x14ac:dyDescent="0.35">
      <c r="A52" s="14"/>
    </row>
    <row r="53" spans="1:3" x14ac:dyDescent="0.35">
      <c r="A53" s="6" t="s">
        <v>1002</v>
      </c>
    </row>
    <row r="54" spans="1:3" x14ac:dyDescent="0.35">
      <c r="A54" s="7" t="s">
        <v>14</v>
      </c>
      <c r="B54" s="7" t="s">
        <v>15</v>
      </c>
      <c r="C54" s="9" t="s">
        <v>3</v>
      </c>
    </row>
    <row r="55" spans="1:3" x14ac:dyDescent="0.35">
      <c r="A55" s="10" t="s">
        <v>82</v>
      </c>
      <c r="B55" s="15"/>
      <c r="C55" s="21">
        <v>12</v>
      </c>
    </row>
    <row r="56" spans="1:3" x14ac:dyDescent="0.35">
      <c r="A56" s="192" t="s">
        <v>79</v>
      </c>
      <c r="B56" s="11" t="s">
        <v>1003</v>
      </c>
      <c r="C56" s="21">
        <v>21</v>
      </c>
    </row>
    <row r="57" spans="1:3" x14ac:dyDescent="0.35">
      <c r="A57" s="194"/>
      <c r="B57" s="11" t="s">
        <v>1004</v>
      </c>
      <c r="C57" s="21">
        <v>172</v>
      </c>
    </row>
    <row r="58" spans="1:3" x14ac:dyDescent="0.35">
      <c r="A58" s="192" t="s">
        <v>1005</v>
      </c>
      <c r="B58" s="11" t="s">
        <v>1006</v>
      </c>
      <c r="C58" s="21">
        <v>0</v>
      </c>
    </row>
    <row r="59" spans="1:3" x14ac:dyDescent="0.35">
      <c r="A59" s="194"/>
      <c r="B59" s="11" t="s">
        <v>1007</v>
      </c>
      <c r="C59" s="21">
        <v>0</v>
      </c>
    </row>
    <row r="60" spans="1:3" x14ac:dyDescent="0.35">
      <c r="A60" s="192" t="s">
        <v>1008</v>
      </c>
      <c r="B60" s="11" t="s">
        <v>1006</v>
      </c>
      <c r="C60" s="21">
        <v>10</v>
      </c>
    </row>
    <row r="61" spans="1:3" x14ac:dyDescent="0.35">
      <c r="A61" s="194"/>
      <c r="B61" s="11" t="s">
        <v>1007</v>
      </c>
      <c r="C61" s="21">
        <v>0</v>
      </c>
    </row>
    <row r="62" spans="1:3" x14ac:dyDescent="0.35">
      <c r="A62" s="14"/>
    </row>
    <row r="63" spans="1:3" x14ac:dyDescent="0.35">
      <c r="A63" s="6" t="s">
        <v>1009</v>
      </c>
    </row>
    <row r="64" spans="1:3" x14ac:dyDescent="0.35">
      <c r="A64" s="7" t="s">
        <v>14</v>
      </c>
      <c r="B64" s="7" t="s">
        <v>15</v>
      </c>
      <c r="C64" s="9" t="s">
        <v>3</v>
      </c>
    </row>
    <row r="65" spans="1:3" x14ac:dyDescent="0.35">
      <c r="A65" s="192" t="s">
        <v>245</v>
      </c>
      <c r="B65" s="11" t="s">
        <v>20</v>
      </c>
      <c r="C65" s="21">
        <v>998</v>
      </c>
    </row>
    <row r="66" spans="1:3" x14ac:dyDescent="0.35">
      <c r="A66" s="193"/>
      <c r="B66" s="11" t="s">
        <v>1010</v>
      </c>
      <c r="C66" s="21">
        <v>11</v>
      </c>
    </row>
    <row r="67" spans="1:3" x14ac:dyDescent="0.35">
      <c r="A67" s="193"/>
      <c r="B67" s="11" t="s">
        <v>1011</v>
      </c>
      <c r="C67" s="21">
        <v>650</v>
      </c>
    </row>
    <row r="68" spans="1:3" x14ac:dyDescent="0.35">
      <c r="A68" s="194"/>
      <c r="B68" s="11" t="s">
        <v>1012</v>
      </c>
      <c r="C68" s="21">
        <v>10</v>
      </c>
    </row>
    <row r="69" spans="1:3" x14ac:dyDescent="0.35">
      <c r="A69" s="192" t="s">
        <v>1013</v>
      </c>
      <c r="B69" s="11" t="s">
        <v>1014</v>
      </c>
      <c r="C69" s="21">
        <v>180</v>
      </c>
    </row>
    <row r="70" spans="1:3" x14ac:dyDescent="0.35">
      <c r="A70" s="193"/>
      <c r="B70" s="11" t="s">
        <v>1015</v>
      </c>
      <c r="C70" s="21">
        <v>10</v>
      </c>
    </row>
    <row r="71" spans="1:3" x14ac:dyDescent="0.35">
      <c r="A71" s="194"/>
      <c r="B71" s="11" t="s">
        <v>1016</v>
      </c>
      <c r="C71" s="21">
        <v>2</v>
      </c>
    </row>
    <row r="72" spans="1:3" x14ac:dyDescent="0.35">
      <c r="A72" s="192" t="s">
        <v>1017</v>
      </c>
      <c r="B72" s="11" t="s">
        <v>1018</v>
      </c>
      <c r="C72" s="21">
        <v>348</v>
      </c>
    </row>
    <row r="73" spans="1:3" x14ac:dyDescent="0.35">
      <c r="A73" s="193"/>
      <c r="B73" s="11" t="s">
        <v>1019</v>
      </c>
      <c r="C73" s="21">
        <v>175</v>
      </c>
    </row>
    <row r="74" spans="1:3" x14ac:dyDescent="0.35">
      <c r="A74" s="193"/>
      <c r="B74" s="11" t="s">
        <v>1020</v>
      </c>
      <c r="C74" s="21">
        <v>4</v>
      </c>
    </row>
    <row r="75" spans="1:3" x14ac:dyDescent="0.35">
      <c r="A75" s="193"/>
      <c r="B75" s="11" t="s">
        <v>1021</v>
      </c>
      <c r="C75" s="21">
        <v>229</v>
      </c>
    </row>
    <row r="76" spans="1:3" x14ac:dyDescent="0.35">
      <c r="A76" s="194"/>
      <c r="B76" s="11" t="s">
        <v>1012</v>
      </c>
      <c r="C76" s="21">
        <v>101</v>
      </c>
    </row>
    <row r="77" spans="1:3" x14ac:dyDescent="0.35">
      <c r="A77" s="14"/>
    </row>
    <row r="78" spans="1:3" x14ac:dyDescent="0.35">
      <c r="A78" s="6" t="s">
        <v>1022</v>
      </c>
    </row>
    <row r="79" spans="1:3" x14ac:dyDescent="0.35">
      <c r="A79" s="7" t="s">
        <v>14</v>
      </c>
      <c r="B79" s="7" t="s">
        <v>15</v>
      </c>
      <c r="C79" s="9" t="s">
        <v>3</v>
      </c>
    </row>
    <row r="80" spans="1:3" x14ac:dyDescent="0.35">
      <c r="A80" s="10" t="s">
        <v>1023</v>
      </c>
      <c r="B80" s="15"/>
      <c r="C80" s="21">
        <v>0</v>
      </c>
    </row>
    <row r="81" spans="1:3" x14ac:dyDescent="0.35">
      <c r="A81" s="10" t="s">
        <v>1024</v>
      </c>
      <c r="B81" s="15"/>
      <c r="C81" s="21">
        <v>1</v>
      </c>
    </row>
    <row r="82" spans="1:3" x14ac:dyDescent="0.35">
      <c r="A82" s="14"/>
    </row>
    <row r="83" spans="1:3" x14ac:dyDescent="0.35">
      <c r="A83" s="30" t="s">
        <v>1025</v>
      </c>
    </row>
    <row r="84" spans="1:3" x14ac:dyDescent="0.35">
      <c r="A84" s="6" t="s">
        <v>1026</v>
      </c>
    </row>
    <row r="85" spans="1:3" x14ac:dyDescent="0.35">
      <c r="A85" s="7" t="s">
        <v>14</v>
      </c>
      <c r="B85" s="7" t="s">
        <v>15</v>
      </c>
      <c r="C85" s="9" t="s">
        <v>3</v>
      </c>
    </row>
    <row r="86" spans="1:3" x14ac:dyDescent="0.35">
      <c r="A86" s="192" t="s">
        <v>1027</v>
      </c>
      <c r="B86" s="11" t="s">
        <v>1018</v>
      </c>
      <c r="C86" s="21">
        <v>236</v>
      </c>
    </row>
    <row r="87" spans="1:3" x14ac:dyDescent="0.35">
      <c r="A87" s="194"/>
      <c r="B87" s="11" t="s">
        <v>1012</v>
      </c>
      <c r="C87" s="21">
        <v>617</v>
      </c>
    </row>
    <row r="88" spans="1:3" x14ac:dyDescent="0.35">
      <c r="A88" s="192" t="s">
        <v>1028</v>
      </c>
      <c r="B88" s="11" t="s">
        <v>1018</v>
      </c>
      <c r="C88" s="21">
        <v>6</v>
      </c>
    </row>
    <row r="89" spans="1:3" x14ac:dyDescent="0.35">
      <c r="A89" s="194"/>
      <c r="B89" s="11" t="s">
        <v>1012</v>
      </c>
      <c r="C89" s="21">
        <v>36</v>
      </c>
    </row>
    <row r="90" spans="1:3" x14ac:dyDescent="0.35">
      <c r="A90" s="192" t="s">
        <v>1029</v>
      </c>
      <c r="B90" s="11" t="s">
        <v>1018</v>
      </c>
      <c r="C90" s="21">
        <v>72</v>
      </c>
    </row>
    <row r="91" spans="1:3" x14ac:dyDescent="0.35">
      <c r="A91" s="194"/>
      <c r="B91" s="11" t="s">
        <v>1012</v>
      </c>
      <c r="C91" s="21">
        <v>377</v>
      </c>
    </row>
    <row r="92" spans="1:3" x14ac:dyDescent="0.35">
      <c r="A92" s="192" t="s">
        <v>1030</v>
      </c>
      <c r="B92" s="11" t="s">
        <v>1018</v>
      </c>
      <c r="C92" s="21">
        <v>0</v>
      </c>
    </row>
    <row r="93" spans="1:3" x14ac:dyDescent="0.35">
      <c r="A93" s="194"/>
      <c r="B93" s="11" t="s">
        <v>1012</v>
      </c>
      <c r="C93" s="21">
        <v>0</v>
      </c>
    </row>
    <row r="94" spans="1:3" x14ac:dyDescent="0.35">
      <c r="A94" s="192" t="s">
        <v>1031</v>
      </c>
      <c r="B94" s="11" t="s">
        <v>1018</v>
      </c>
      <c r="C94" s="21">
        <v>5</v>
      </c>
    </row>
    <row r="95" spans="1:3" x14ac:dyDescent="0.35">
      <c r="A95" s="194"/>
      <c r="B95" s="11" t="s">
        <v>1012</v>
      </c>
      <c r="C95" s="21">
        <v>0</v>
      </c>
    </row>
    <row r="96" spans="1:3" x14ac:dyDescent="0.35">
      <c r="A96" s="192" t="s">
        <v>1032</v>
      </c>
      <c r="B96" s="11" t="s">
        <v>1018</v>
      </c>
      <c r="C96" s="21">
        <v>6</v>
      </c>
    </row>
    <row r="97" spans="1:3" x14ac:dyDescent="0.35">
      <c r="A97" s="194"/>
      <c r="B97" s="11" t="s">
        <v>1012</v>
      </c>
      <c r="C97" s="21">
        <v>0</v>
      </c>
    </row>
    <row r="98" spans="1:3" x14ac:dyDescent="0.35">
      <c r="A98" s="192" t="s">
        <v>1033</v>
      </c>
      <c r="B98" s="11" t="s">
        <v>1018</v>
      </c>
      <c r="C98" s="21">
        <v>0</v>
      </c>
    </row>
    <row r="99" spans="1:3" x14ac:dyDescent="0.35">
      <c r="A99" s="194"/>
      <c r="B99" s="11" t="s">
        <v>1012</v>
      </c>
      <c r="C99" s="21">
        <v>0</v>
      </c>
    </row>
    <row r="100" spans="1:3" x14ac:dyDescent="0.35">
      <c r="A100" s="10" t="s">
        <v>1034</v>
      </c>
      <c r="B100" s="15"/>
      <c r="C100" s="21">
        <v>5</v>
      </c>
    </row>
    <row r="101" spans="1:3" x14ac:dyDescent="0.35">
      <c r="A101" s="10" t="s">
        <v>1035</v>
      </c>
      <c r="B101" s="15"/>
      <c r="C101" s="21">
        <v>0</v>
      </c>
    </row>
    <row r="102" spans="1:3" x14ac:dyDescent="0.35">
      <c r="A102" s="14"/>
    </row>
    <row r="103" spans="1:3" x14ac:dyDescent="0.35">
      <c r="A103" s="6" t="s">
        <v>1036</v>
      </c>
    </row>
    <row r="104" spans="1:3" x14ac:dyDescent="0.35">
      <c r="A104" s="7" t="s">
        <v>14</v>
      </c>
      <c r="B104" s="7" t="s">
        <v>15</v>
      </c>
      <c r="C104" s="9" t="s">
        <v>3</v>
      </c>
    </row>
    <row r="105" spans="1:3" x14ac:dyDescent="0.35">
      <c r="A105" s="192" t="s">
        <v>1037</v>
      </c>
      <c r="B105" s="11" t="s">
        <v>1038</v>
      </c>
      <c r="C105" s="21">
        <v>0</v>
      </c>
    </row>
    <row r="106" spans="1:3" x14ac:dyDescent="0.35">
      <c r="A106" s="194"/>
      <c r="B106" s="11" t="s">
        <v>1039</v>
      </c>
      <c r="C106" s="21">
        <v>40</v>
      </c>
    </row>
    <row r="107" spans="1:3" x14ac:dyDescent="0.35">
      <c r="A107" s="10" t="s">
        <v>1040</v>
      </c>
      <c r="B107" s="15"/>
      <c r="C107" s="21">
        <v>21</v>
      </c>
    </row>
    <row r="108" spans="1:3" x14ac:dyDescent="0.35">
      <c r="A108" s="10" t="s">
        <v>1041</v>
      </c>
      <c r="B108" s="15"/>
      <c r="C108" s="21">
        <v>0</v>
      </c>
    </row>
    <row r="109" spans="1:3" x14ac:dyDescent="0.35">
      <c r="A109" s="10" t="s">
        <v>1042</v>
      </c>
      <c r="B109" s="15"/>
      <c r="C109" s="21">
        <v>0</v>
      </c>
    </row>
    <row r="110" spans="1:3" x14ac:dyDescent="0.35">
      <c r="A110" s="10" t="s">
        <v>1043</v>
      </c>
      <c r="B110" s="15"/>
      <c r="C110" s="21">
        <v>0</v>
      </c>
    </row>
    <row r="111" spans="1:3" x14ac:dyDescent="0.35">
      <c r="A111" s="10" t="s">
        <v>1044</v>
      </c>
      <c r="B111" s="15"/>
      <c r="C111" s="21">
        <v>0</v>
      </c>
    </row>
    <row r="112" spans="1:3" x14ac:dyDescent="0.35">
      <c r="A112" s="10" t="s">
        <v>1045</v>
      </c>
      <c r="B112" s="15"/>
      <c r="C112" s="21">
        <v>1</v>
      </c>
    </row>
    <row r="113" spans="1:1" x14ac:dyDescent="0.35">
      <c r="A113" s="17"/>
    </row>
  </sheetData>
  <sheetProtection algorithmName="SHA-512" hashValue="BS/mIUs7+9iYuZIDCb+62Q5si37d4pxOjlJ8/EBJkvzR40VqO8WZlnu2M0AZYbchRoWRKguIByaCP9px86RCVg==" saltValue="pM3JrhkbQFf2uGeUQFaF1A==" spinCount="100000" sheet="1" objects="1" scenarios="1"/>
  <mergeCells count="18">
    <mergeCell ref="A96:A97"/>
    <mergeCell ref="A98:A99"/>
    <mergeCell ref="A105:A106"/>
    <mergeCell ref="A86:A87"/>
    <mergeCell ref="A88:A89"/>
    <mergeCell ref="A90:A91"/>
    <mergeCell ref="A92:A93"/>
    <mergeCell ref="A94:A95"/>
    <mergeCell ref="A58:A59"/>
    <mergeCell ref="A60:A61"/>
    <mergeCell ref="A65:A68"/>
    <mergeCell ref="A69:A71"/>
    <mergeCell ref="A72:A76"/>
    <mergeCell ref="A7:A26"/>
    <mergeCell ref="A27:A29"/>
    <mergeCell ref="A34:A37"/>
    <mergeCell ref="A47:A51"/>
    <mergeCell ref="A56:A5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8.7265625" defaultRowHeight="14.5" x14ac:dyDescent="0.35"/>
  <cols>
    <col min="1" max="1" width="44.179687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7.54296875" customWidth="1"/>
  </cols>
  <sheetData>
    <row r="2" spans="1:3" x14ac:dyDescent="0.35">
      <c r="A2" s="5" t="s">
        <v>1046</v>
      </c>
    </row>
    <row r="3" spans="1:3" x14ac:dyDescent="0.35">
      <c r="A3" s="6" t="s">
        <v>1047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92" t="s">
        <v>1048</v>
      </c>
      <c r="B5" s="31" t="s">
        <v>1049</v>
      </c>
      <c r="C5" s="32"/>
    </row>
    <row r="6" spans="1:3" x14ac:dyDescent="0.35">
      <c r="A6" s="193"/>
      <c r="B6" s="31" t="s">
        <v>304</v>
      </c>
      <c r="C6" s="21">
        <v>24</v>
      </c>
    </row>
    <row r="7" spans="1:3" x14ac:dyDescent="0.35">
      <c r="A7" s="193"/>
      <c r="B7" s="31" t="s">
        <v>1050</v>
      </c>
      <c r="C7" s="32"/>
    </row>
    <row r="8" spans="1:3" x14ac:dyDescent="0.35">
      <c r="A8" s="193"/>
      <c r="B8" s="31" t="s">
        <v>1051</v>
      </c>
      <c r="C8" s="32"/>
    </row>
    <row r="9" spans="1:3" x14ac:dyDescent="0.35">
      <c r="A9" s="193"/>
      <c r="B9" s="31" t="s">
        <v>1052</v>
      </c>
      <c r="C9" s="32"/>
    </row>
    <row r="10" spans="1:3" x14ac:dyDescent="0.35">
      <c r="A10" s="193"/>
      <c r="B10" s="31" t="s">
        <v>1053</v>
      </c>
      <c r="C10" s="32"/>
    </row>
    <row r="11" spans="1:3" x14ac:dyDescent="0.35">
      <c r="A11" s="194"/>
      <c r="B11" s="31" t="s">
        <v>1054</v>
      </c>
      <c r="C11" s="32"/>
    </row>
    <row r="12" spans="1:3" x14ac:dyDescent="0.35">
      <c r="A12" s="192" t="s">
        <v>1055</v>
      </c>
      <c r="B12" s="31" t="s">
        <v>65</v>
      </c>
      <c r="C12" s="21">
        <v>75</v>
      </c>
    </row>
    <row r="13" spans="1:3" x14ac:dyDescent="0.35">
      <c r="A13" s="193"/>
      <c r="B13" s="31" t="s">
        <v>1056</v>
      </c>
      <c r="C13" s="21">
        <v>6</v>
      </c>
    </row>
    <row r="14" spans="1:3" x14ac:dyDescent="0.35">
      <c r="A14" s="193"/>
      <c r="B14" s="31" t="s">
        <v>1057</v>
      </c>
      <c r="C14" s="21">
        <v>4</v>
      </c>
    </row>
    <row r="15" spans="1:3" x14ac:dyDescent="0.35">
      <c r="A15" s="194"/>
      <c r="B15" s="31" t="s">
        <v>1058</v>
      </c>
      <c r="C15" s="32"/>
    </row>
    <row r="16" spans="1:3" x14ac:dyDescent="0.35">
      <c r="A16" s="14"/>
    </row>
    <row r="17" spans="1:3" x14ac:dyDescent="0.35">
      <c r="A17" s="6" t="s">
        <v>1059</v>
      </c>
    </row>
    <row r="18" spans="1:3" x14ac:dyDescent="0.35">
      <c r="A18" s="7" t="s">
        <v>14</v>
      </c>
      <c r="B18" s="7" t="s">
        <v>15</v>
      </c>
      <c r="C18" s="9" t="s">
        <v>3</v>
      </c>
    </row>
    <row r="19" spans="1:3" x14ac:dyDescent="0.35">
      <c r="A19" s="10" t="s">
        <v>1060</v>
      </c>
      <c r="B19" s="33"/>
      <c r="C19" s="21">
        <v>2</v>
      </c>
    </row>
    <row r="20" spans="1:3" x14ac:dyDescent="0.35">
      <c r="A20" s="10" t="s">
        <v>1061</v>
      </c>
      <c r="B20" s="33"/>
      <c r="C20" s="21">
        <v>1</v>
      </c>
    </row>
    <row r="21" spans="1:3" x14ac:dyDescent="0.35">
      <c r="A21" s="10" t="s">
        <v>1062</v>
      </c>
      <c r="B21" s="33"/>
      <c r="C21" s="21">
        <v>0</v>
      </c>
    </row>
    <row r="22" spans="1:3" x14ac:dyDescent="0.35">
      <c r="A22" s="10" t="s">
        <v>1063</v>
      </c>
      <c r="B22" s="33"/>
      <c r="C22" s="21">
        <v>2</v>
      </c>
    </row>
    <row r="23" spans="1:3" x14ac:dyDescent="0.35">
      <c r="A23" s="10" t="s">
        <v>1064</v>
      </c>
      <c r="B23" s="33"/>
      <c r="C23" s="21">
        <v>20</v>
      </c>
    </row>
    <row r="24" spans="1:3" x14ac:dyDescent="0.35">
      <c r="A24" s="10" t="s">
        <v>1065</v>
      </c>
      <c r="B24" s="33"/>
      <c r="C24" s="21">
        <v>6</v>
      </c>
    </row>
    <row r="25" spans="1:3" x14ac:dyDescent="0.35">
      <c r="A25" s="10" t="s">
        <v>1066</v>
      </c>
      <c r="B25" s="33"/>
      <c r="C25" s="21">
        <v>3</v>
      </c>
    </row>
    <row r="26" spans="1:3" x14ac:dyDescent="0.35">
      <c r="A26" s="10" t="s">
        <v>1067</v>
      </c>
      <c r="B26" s="33"/>
      <c r="C26" s="21">
        <v>0</v>
      </c>
    </row>
    <row r="27" spans="1:3" x14ac:dyDescent="0.35">
      <c r="A27" s="10" t="s">
        <v>1068</v>
      </c>
      <c r="B27" s="33"/>
      <c r="C27" s="21">
        <v>0</v>
      </c>
    </row>
    <row r="28" spans="1:3" x14ac:dyDescent="0.35">
      <c r="A28" s="10" t="s">
        <v>1069</v>
      </c>
      <c r="B28" s="33"/>
      <c r="C28" s="21">
        <v>4</v>
      </c>
    </row>
    <row r="29" spans="1:3" x14ac:dyDescent="0.35">
      <c r="A29" s="14"/>
    </row>
    <row r="30" spans="1:3" x14ac:dyDescent="0.35">
      <c r="A30" s="6" t="s">
        <v>1070</v>
      </c>
    </row>
    <row r="31" spans="1:3" x14ac:dyDescent="0.35">
      <c r="A31" s="7" t="s">
        <v>14</v>
      </c>
      <c r="B31" s="7" t="s">
        <v>15</v>
      </c>
      <c r="C31" s="9" t="s">
        <v>3</v>
      </c>
    </row>
    <row r="32" spans="1:3" x14ac:dyDescent="0.35">
      <c r="A32" s="10" t="s">
        <v>1071</v>
      </c>
      <c r="B32" s="33"/>
      <c r="C32" s="21">
        <v>1</v>
      </c>
    </row>
    <row r="33" spans="1:6" x14ac:dyDescent="0.35">
      <c r="A33" s="10" t="s">
        <v>1072</v>
      </c>
      <c r="B33" s="33"/>
      <c r="C33" s="21">
        <v>3</v>
      </c>
    </row>
    <row r="34" spans="1:6" x14ac:dyDescent="0.35">
      <c r="A34" s="10" t="s">
        <v>1073</v>
      </c>
      <c r="B34" s="33"/>
      <c r="C34" s="21">
        <v>5</v>
      </c>
    </row>
    <row r="35" spans="1:6" x14ac:dyDescent="0.35">
      <c r="A35" s="10" t="s">
        <v>1074</v>
      </c>
      <c r="B35" s="33"/>
      <c r="C35" s="21">
        <v>5</v>
      </c>
    </row>
    <row r="36" spans="1:6" x14ac:dyDescent="0.35">
      <c r="A36" s="10" t="s">
        <v>1075</v>
      </c>
      <c r="B36" s="33"/>
      <c r="C36" s="21">
        <v>1</v>
      </c>
    </row>
    <row r="37" spans="1:6" x14ac:dyDescent="0.35">
      <c r="A37" s="10" t="s">
        <v>1076</v>
      </c>
      <c r="B37" s="33"/>
      <c r="C37" s="21">
        <v>3</v>
      </c>
    </row>
    <row r="38" spans="1:6" x14ac:dyDescent="0.35">
      <c r="A38" s="10" t="s">
        <v>1077</v>
      </c>
      <c r="B38" s="33"/>
      <c r="C38" s="21">
        <v>1</v>
      </c>
    </row>
    <row r="39" spans="1:6" x14ac:dyDescent="0.35">
      <c r="A39" s="10" t="s">
        <v>1078</v>
      </c>
      <c r="B39" s="33"/>
      <c r="C39" s="32"/>
    </row>
    <row r="40" spans="1:6" x14ac:dyDescent="0.35">
      <c r="A40" s="14"/>
    </row>
    <row r="41" spans="1:6" x14ac:dyDescent="0.35">
      <c r="A41" s="6" t="s">
        <v>1079</v>
      </c>
    </row>
    <row r="42" spans="1:6" x14ac:dyDescent="0.35">
      <c r="A42" s="7" t="s">
        <v>14</v>
      </c>
      <c r="B42" s="7" t="s">
        <v>15</v>
      </c>
      <c r="C42" s="9" t="s">
        <v>3</v>
      </c>
    </row>
    <row r="43" spans="1:6" x14ac:dyDescent="0.35">
      <c r="A43" s="10" t="s">
        <v>104</v>
      </c>
      <c r="B43" s="33"/>
      <c r="C43" s="21">
        <v>3</v>
      </c>
    </row>
    <row r="44" spans="1:6" x14ac:dyDescent="0.35">
      <c r="A44" s="10" t="s">
        <v>114</v>
      </c>
      <c r="B44" s="33"/>
      <c r="C44" s="32"/>
    </row>
    <row r="45" spans="1:6" x14ac:dyDescent="0.35">
      <c r="A45" s="10" t="s">
        <v>1080</v>
      </c>
      <c r="B45" s="33"/>
      <c r="C45" s="21">
        <v>2</v>
      </c>
    </row>
    <row r="46" spans="1:6" x14ac:dyDescent="0.35">
      <c r="A46" s="6" t="s">
        <v>1081</v>
      </c>
    </row>
    <row r="47" spans="1:6" ht="21" x14ac:dyDescent="0.35">
      <c r="A47" s="7" t="s">
        <v>14</v>
      </c>
      <c r="B47" s="7" t="s">
        <v>15</v>
      </c>
      <c r="C47" s="22" t="s">
        <v>104</v>
      </c>
      <c r="D47" s="22" t="s">
        <v>1082</v>
      </c>
      <c r="E47" s="22" t="s">
        <v>1057</v>
      </c>
      <c r="F47" s="22" t="s">
        <v>1056</v>
      </c>
    </row>
    <row r="48" spans="1:6" x14ac:dyDescent="0.35">
      <c r="A48" s="189" t="s">
        <v>960</v>
      </c>
      <c r="B48" s="11" t="s">
        <v>1083</v>
      </c>
      <c r="C48" s="16"/>
      <c r="D48" s="16"/>
      <c r="E48" s="16"/>
      <c r="F48" s="32"/>
    </row>
    <row r="49" spans="1:6" x14ac:dyDescent="0.35">
      <c r="A49" s="190"/>
      <c r="B49" s="11" t="s">
        <v>1084</v>
      </c>
      <c r="C49" s="16"/>
      <c r="D49" s="16"/>
      <c r="E49" s="16"/>
      <c r="F49" s="32"/>
    </row>
    <row r="50" spans="1:6" x14ac:dyDescent="0.35">
      <c r="A50" s="190"/>
      <c r="B50" s="11" t="s">
        <v>1085</v>
      </c>
      <c r="C50" s="16"/>
      <c r="D50" s="16"/>
      <c r="E50" s="16"/>
      <c r="F50" s="32"/>
    </row>
    <row r="51" spans="1:6" x14ac:dyDescent="0.35">
      <c r="A51" s="190"/>
      <c r="B51" s="11" t="s">
        <v>1086</v>
      </c>
      <c r="C51" s="16"/>
      <c r="D51" s="16"/>
      <c r="E51" s="16"/>
      <c r="F51" s="32"/>
    </row>
    <row r="52" spans="1:6" x14ac:dyDescent="0.35">
      <c r="A52" s="190"/>
      <c r="B52" s="11" t="s">
        <v>334</v>
      </c>
      <c r="C52" s="12">
        <v>1</v>
      </c>
      <c r="D52" s="12">
        <v>1</v>
      </c>
      <c r="E52" s="12">
        <v>0</v>
      </c>
      <c r="F52" s="21">
        <v>0</v>
      </c>
    </row>
    <row r="53" spans="1:6" x14ac:dyDescent="0.35">
      <c r="A53" s="190"/>
      <c r="B53" s="11" t="s">
        <v>1087</v>
      </c>
      <c r="C53" s="12">
        <v>15</v>
      </c>
      <c r="D53" s="12">
        <v>26</v>
      </c>
      <c r="E53" s="12">
        <v>4</v>
      </c>
      <c r="F53" s="21">
        <v>3</v>
      </c>
    </row>
    <row r="54" spans="1:6" x14ac:dyDescent="0.35">
      <c r="A54" s="190"/>
      <c r="B54" s="11" t="s">
        <v>1088</v>
      </c>
      <c r="C54" s="12">
        <v>14</v>
      </c>
      <c r="D54" s="12">
        <v>9</v>
      </c>
      <c r="E54" s="12">
        <v>1</v>
      </c>
      <c r="F54" s="21">
        <v>3</v>
      </c>
    </row>
    <row r="55" spans="1:6" x14ac:dyDescent="0.35">
      <c r="A55" s="190"/>
      <c r="B55" s="11" t="s">
        <v>1089</v>
      </c>
      <c r="C55" s="16"/>
      <c r="D55" s="16"/>
      <c r="E55" s="16"/>
      <c r="F55" s="32"/>
    </row>
    <row r="56" spans="1:6" x14ac:dyDescent="0.35">
      <c r="A56" s="190"/>
      <c r="B56" s="11" t="s">
        <v>1090</v>
      </c>
      <c r="C56" s="16"/>
      <c r="D56" s="16"/>
      <c r="E56" s="16"/>
      <c r="F56" s="32"/>
    </row>
    <row r="57" spans="1:6" x14ac:dyDescent="0.35">
      <c r="A57" s="190"/>
      <c r="B57" s="11" t="s">
        <v>1091</v>
      </c>
      <c r="C57" s="12">
        <v>0</v>
      </c>
      <c r="D57" s="12">
        <v>4</v>
      </c>
      <c r="E57" s="12">
        <v>0</v>
      </c>
      <c r="F57" s="21">
        <v>0</v>
      </c>
    </row>
    <row r="58" spans="1:6" x14ac:dyDescent="0.35">
      <c r="A58" s="190"/>
      <c r="B58" s="11" t="s">
        <v>1092</v>
      </c>
      <c r="C58" s="16"/>
      <c r="D58" s="16"/>
      <c r="E58" s="16"/>
      <c r="F58" s="32"/>
    </row>
    <row r="59" spans="1:6" x14ac:dyDescent="0.35">
      <c r="A59" s="190"/>
      <c r="B59" s="11" t="s">
        <v>1093</v>
      </c>
      <c r="C59" s="16"/>
      <c r="D59" s="16"/>
      <c r="E59" s="16"/>
      <c r="F59" s="32"/>
    </row>
    <row r="60" spans="1:6" x14ac:dyDescent="0.35">
      <c r="A60" s="190"/>
      <c r="B60" s="11" t="s">
        <v>405</v>
      </c>
      <c r="C60" s="16"/>
      <c r="D60" s="16"/>
      <c r="E60" s="16"/>
      <c r="F60" s="32"/>
    </row>
    <row r="61" spans="1:6" x14ac:dyDescent="0.35">
      <c r="A61" s="190"/>
      <c r="B61" s="11" t="s">
        <v>1094</v>
      </c>
      <c r="C61" s="16"/>
      <c r="D61" s="16"/>
      <c r="E61" s="16"/>
      <c r="F61" s="32"/>
    </row>
    <row r="62" spans="1:6" x14ac:dyDescent="0.35">
      <c r="A62" s="190"/>
      <c r="B62" s="11" t="s">
        <v>1095</v>
      </c>
      <c r="C62" s="16"/>
      <c r="D62" s="16"/>
      <c r="E62" s="16"/>
      <c r="F62" s="32"/>
    </row>
    <row r="63" spans="1:6" x14ac:dyDescent="0.35">
      <c r="A63" s="190"/>
      <c r="B63" s="11" t="s">
        <v>1096</v>
      </c>
      <c r="C63" s="16"/>
      <c r="D63" s="16"/>
      <c r="E63" s="16"/>
      <c r="F63" s="32"/>
    </row>
    <row r="64" spans="1:6" x14ac:dyDescent="0.35">
      <c r="A64" s="190"/>
      <c r="B64" s="11" t="s">
        <v>1097</v>
      </c>
      <c r="C64" s="12">
        <v>4</v>
      </c>
      <c r="D64" s="12">
        <v>14</v>
      </c>
      <c r="E64" s="12">
        <v>0</v>
      </c>
      <c r="F64" s="21">
        <v>1</v>
      </c>
    </row>
    <row r="65" spans="1:6" x14ac:dyDescent="0.35">
      <c r="A65" s="190"/>
      <c r="B65" s="11" t="s">
        <v>1098</v>
      </c>
      <c r="C65" s="16"/>
      <c r="D65" s="16"/>
      <c r="E65" s="16"/>
      <c r="F65" s="32"/>
    </row>
    <row r="66" spans="1:6" x14ac:dyDescent="0.35">
      <c r="A66" s="191"/>
      <c r="B66" s="11" t="s">
        <v>1099</v>
      </c>
      <c r="C66" s="16"/>
      <c r="D66" s="16"/>
      <c r="E66" s="16"/>
      <c r="F66" s="32"/>
    </row>
    <row r="67" spans="1:6" x14ac:dyDescent="0.35">
      <c r="A67" s="203" t="s">
        <v>1100</v>
      </c>
      <c r="B67" s="204"/>
      <c r="C67" s="28">
        <v>34</v>
      </c>
      <c r="D67" s="28">
        <v>54</v>
      </c>
      <c r="E67" s="28">
        <v>5</v>
      </c>
      <c r="F67" s="28">
        <v>7</v>
      </c>
    </row>
    <row r="68" spans="1:6" x14ac:dyDescent="0.35">
      <c r="A68" s="189" t="s">
        <v>977</v>
      </c>
      <c r="B68" s="11" t="s">
        <v>1101</v>
      </c>
      <c r="C68" s="16"/>
      <c r="D68" s="16"/>
      <c r="E68" s="16"/>
      <c r="F68" s="32"/>
    </row>
    <row r="69" spans="1:6" x14ac:dyDescent="0.35">
      <c r="A69" s="190"/>
      <c r="B69" s="11" t="s">
        <v>1102</v>
      </c>
      <c r="C69" s="16"/>
      <c r="D69" s="16"/>
      <c r="E69" s="16"/>
      <c r="F69" s="32"/>
    </row>
    <row r="70" spans="1:6" x14ac:dyDescent="0.35">
      <c r="A70" s="191"/>
      <c r="B70" s="11" t="s">
        <v>111</v>
      </c>
      <c r="C70" s="16"/>
      <c r="D70" s="16"/>
      <c r="E70" s="16"/>
      <c r="F70" s="32"/>
    </row>
    <row r="71" spans="1:6" x14ac:dyDescent="0.35">
      <c r="A71" s="203" t="s">
        <v>1103</v>
      </c>
      <c r="B71" s="204"/>
      <c r="C71" s="34"/>
      <c r="D71" s="34"/>
      <c r="E71" s="34"/>
      <c r="F71" s="34"/>
    </row>
    <row r="72" spans="1:6" x14ac:dyDescent="0.35">
      <c r="A72" s="17"/>
    </row>
  </sheetData>
  <sheetProtection algorithmName="SHA-512" hashValue="XYbgObhEhyChycexknIokUp0g5oaOULEe0NHLwtb0K5IjfTZX+abq7Oe/eV5vRAn/V1eknfzCte5DrLvBDNIeQ==" saltValue="AkRMsdA3j1h+bUdc+wYTd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8.7265625" defaultRowHeight="14.5" x14ac:dyDescent="0.35"/>
  <cols>
    <col min="1" max="1" width="50.2695312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6.7265625" customWidth="1"/>
  </cols>
  <sheetData>
    <row r="2" spans="1:3" x14ac:dyDescent="0.35">
      <c r="A2" s="5" t="s">
        <v>1104</v>
      </c>
    </row>
    <row r="3" spans="1:3" x14ac:dyDescent="0.35">
      <c r="A3" s="6" t="s">
        <v>1105</v>
      </c>
    </row>
    <row r="4" spans="1:3" x14ac:dyDescent="0.35">
      <c r="A4" s="7" t="s">
        <v>14</v>
      </c>
      <c r="B4" s="35" t="s">
        <v>15</v>
      </c>
      <c r="C4" s="9" t="s">
        <v>3</v>
      </c>
    </row>
    <row r="5" spans="1:3" x14ac:dyDescent="0.35">
      <c r="A5" s="189" t="s">
        <v>1106</v>
      </c>
      <c r="B5" s="11" t="s">
        <v>1107</v>
      </c>
      <c r="C5" s="21">
        <v>886</v>
      </c>
    </row>
    <row r="6" spans="1:3" x14ac:dyDescent="0.35">
      <c r="A6" s="190"/>
      <c r="B6" s="11" t="s">
        <v>1049</v>
      </c>
      <c r="C6" s="21">
        <v>46</v>
      </c>
    </row>
    <row r="7" spans="1:3" x14ac:dyDescent="0.35">
      <c r="A7" s="190"/>
      <c r="B7" s="11" t="s">
        <v>1108</v>
      </c>
      <c r="C7" s="21">
        <v>1004</v>
      </c>
    </row>
    <row r="8" spans="1:3" x14ac:dyDescent="0.35">
      <c r="A8" s="190"/>
      <c r="B8" s="11" t="s">
        <v>1109</v>
      </c>
      <c r="C8" s="21">
        <v>21</v>
      </c>
    </row>
    <row r="9" spans="1:3" x14ac:dyDescent="0.35">
      <c r="A9" s="190"/>
      <c r="B9" s="11" t="s">
        <v>1051</v>
      </c>
      <c r="C9" s="32"/>
    </row>
    <row r="10" spans="1:3" x14ac:dyDescent="0.35">
      <c r="A10" s="190"/>
      <c r="B10" s="11" t="s">
        <v>1052</v>
      </c>
      <c r="C10" s="21">
        <v>2</v>
      </c>
    </row>
    <row r="11" spans="1:3" x14ac:dyDescent="0.35">
      <c r="A11" s="190"/>
      <c r="B11" s="11" t="s">
        <v>1110</v>
      </c>
      <c r="C11" s="32"/>
    </row>
    <row r="12" spans="1:3" x14ac:dyDescent="0.35">
      <c r="A12" s="191"/>
      <c r="B12" s="11" t="s">
        <v>1111</v>
      </c>
      <c r="C12" s="21">
        <v>1</v>
      </c>
    </row>
    <row r="13" spans="1:3" x14ac:dyDescent="0.35">
      <c r="A13" s="14"/>
    </row>
    <row r="14" spans="1:3" x14ac:dyDescent="0.35">
      <c r="A14" s="6" t="s">
        <v>1112</v>
      </c>
    </row>
    <row r="15" spans="1:3" x14ac:dyDescent="0.35">
      <c r="A15" s="7" t="s">
        <v>14</v>
      </c>
      <c r="B15" s="35" t="s">
        <v>15</v>
      </c>
      <c r="C15" s="9" t="s">
        <v>3</v>
      </c>
    </row>
    <row r="16" spans="1:3" x14ac:dyDescent="0.35">
      <c r="A16" s="20" t="s">
        <v>1113</v>
      </c>
      <c r="B16" s="15"/>
      <c r="C16" s="21">
        <v>734</v>
      </c>
    </row>
    <row r="17" spans="1:3" x14ac:dyDescent="0.35">
      <c r="A17" s="20" t="s">
        <v>1114</v>
      </c>
      <c r="B17" s="15"/>
      <c r="C17" s="21">
        <v>40</v>
      </c>
    </row>
    <row r="18" spans="1:3" x14ac:dyDescent="0.35">
      <c r="A18" s="20" t="s">
        <v>1115</v>
      </c>
      <c r="B18" s="15"/>
      <c r="C18" s="21">
        <v>260</v>
      </c>
    </row>
    <row r="19" spans="1:3" x14ac:dyDescent="0.35">
      <c r="A19" s="20" t="s">
        <v>1116</v>
      </c>
      <c r="B19" s="15"/>
      <c r="C19" s="21">
        <v>33</v>
      </c>
    </row>
    <row r="20" spans="1:3" x14ac:dyDescent="0.35">
      <c r="A20" s="14"/>
    </row>
    <row r="21" spans="1:3" x14ac:dyDescent="0.35">
      <c r="A21" s="6" t="s">
        <v>1117</v>
      </c>
    </row>
    <row r="22" spans="1:3" x14ac:dyDescent="0.35">
      <c r="A22" s="7" t="s">
        <v>14</v>
      </c>
      <c r="B22" s="35" t="s">
        <v>15</v>
      </c>
      <c r="C22" s="9" t="s">
        <v>3</v>
      </c>
    </row>
    <row r="23" spans="1:3" x14ac:dyDescent="0.35">
      <c r="A23" s="20" t="s">
        <v>1118</v>
      </c>
      <c r="B23" s="15"/>
      <c r="C23" s="32"/>
    </row>
    <row r="24" spans="1:3" x14ac:dyDescent="0.35">
      <c r="A24" s="20" t="s">
        <v>1119</v>
      </c>
      <c r="B24" s="15"/>
      <c r="C24" s="32"/>
    </row>
    <row r="25" spans="1:3" x14ac:dyDescent="0.35">
      <c r="A25" s="20" t="s">
        <v>1120</v>
      </c>
      <c r="B25" s="15"/>
      <c r="C25" s="32"/>
    </row>
    <row r="26" spans="1:3" x14ac:dyDescent="0.35">
      <c r="A26" s="20" t="s">
        <v>1121</v>
      </c>
      <c r="B26" s="15"/>
      <c r="C26" s="32"/>
    </row>
    <row r="27" spans="1:3" x14ac:dyDescent="0.35">
      <c r="A27" s="20" t="s">
        <v>1122</v>
      </c>
      <c r="B27" s="15"/>
      <c r="C27" s="32"/>
    </row>
    <row r="28" spans="1:3" x14ac:dyDescent="0.35">
      <c r="A28" s="20" t="s">
        <v>1123</v>
      </c>
      <c r="B28" s="15"/>
      <c r="C28" s="32"/>
    </row>
    <row r="29" spans="1:3" x14ac:dyDescent="0.35">
      <c r="A29" s="14"/>
    </row>
    <row r="30" spans="1:3" x14ac:dyDescent="0.35">
      <c r="A30" s="6" t="s">
        <v>1124</v>
      </c>
    </row>
    <row r="31" spans="1:3" x14ac:dyDescent="0.35">
      <c r="A31" s="7" t="s">
        <v>14</v>
      </c>
      <c r="B31" s="35" t="s">
        <v>15</v>
      </c>
      <c r="C31" s="9" t="s">
        <v>3</v>
      </c>
    </row>
    <row r="32" spans="1:3" x14ac:dyDescent="0.35">
      <c r="A32" s="20" t="s">
        <v>1125</v>
      </c>
      <c r="B32" s="15"/>
      <c r="C32" s="32"/>
    </row>
    <row r="33" spans="1:3" x14ac:dyDescent="0.35">
      <c r="A33" s="20" t="s">
        <v>1126</v>
      </c>
      <c r="B33" s="15"/>
      <c r="C33" s="32"/>
    </row>
    <row r="34" spans="1:3" x14ac:dyDescent="0.35">
      <c r="A34" s="14"/>
    </row>
    <row r="35" spans="1:3" x14ac:dyDescent="0.35">
      <c r="A35" s="6" t="s">
        <v>1070</v>
      </c>
    </row>
    <row r="36" spans="1:3" x14ac:dyDescent="0.35">
      <c r="A36" s="7" t="s">
        <v>14</v>
      </c>
      <c r="B36" s="35" t="s">
        <v>15</v>
      </c>
      <c r="C36" s="9" t="s">
        <v>3</v>
      </c>
    </row>
    <row r="37" spans="1:3" x14ac:dyDescent="0.35">
      <c r="A37" s="20" t="s">
        <v>1127</v>
      </c>
      <c r="B37" s="15"/>
      <c r="C37" s="21">
        <v>6</v>
      </c>
    </row>
    <row r="38" spans="1:3" x14ac:dyDescent="0.35">
      <c r="A38" s="20" t="s">
        <v>1128</v>
      </c>
      <c r="B38" s="15"/>
      <c r="C38" s="21">
        <v>18</v>
      </c>
    </row>
    <row r="39" spans="1:3" x14ac:dyDescent="0.35">
      <c r="A39" s="20" t="s">
        <v>1129</v>
      </c>
      <c r="B39" s="15"/>
      <c r="C39" s="21">
        <v>283</v>
      </c>
    </row>
    <row r="40" spans="1:3" x14ac:dyDescent="0.35">
      <c r="A40" s="20" t="s">
        <v>1130</v>
      </c>
      <c r="B40" s="15"/>
      <c r="C40" s="21">
        <v>99</v>
      </c>
    </row>
    <row r="41" spans="1:3" x14ac:dyDescent="0.35">
      <c r="A41" s="20" t="s">
        <v>1131</v>
      </c>
      <c r="B41" s="15"/>
      <c r="C41" s="21">
        <v>141</v>
      </c>
    </row>
    <row r="42" spans="1:3" x14ac:dyDescent="0.35">
      <c r="A42" s="20" t="s">
        <v>1132</v>
      </c>
      <c r="B42" s="15"/>
      <c r="C42" s="21">
        <v>37</v>
      </c>
    </row>
    <row r="43" spans="1:3" x14ac:dyDescent="0.35">
      <c r="A43" s="14"/>
    </row>
    <row r="44" spans="1:3" x14ac:dyDescent="0.35">
      <c r="A44" s="6" t="s">
        <v>1133</v>
      </c>
    </row>
    <row r="45" spans="1:3" x14ac:dyDescent="0.35">
      <c r="A45" s="7" t="s">
        <v>14</v>
      </c>
      <c r="B45" s="35" t="s">
        <v>15</v>
      </c>
      <c r="C45" s="9" t="s">
        <v>3</v>
      </c>
    </row>
    <row r="46" spans="1:3" x14ac:dyDescent="0.35">
      <c r="A46" s="20" t="s">
        <v>1134</v>
      </c>
      <c r="B46" s="15"/>
      <c r="C46" s="21">
        <v>3</v>
      </c>
    </row>
    <row r="47" spans="1:3" x14ac:dyDescent="0.35">
      <c r="A47" s="20" t="s">
        <v>1135</v>
      </c>
      <c r="B47" s="15"/>
      <c r="C47" s="21">
        <v>11</v>
      </c>
    </row>
    <row r="48" spans="1:3" x14ac:dyDescent="0.35">
      <c r="A48" s="14"/>
    </row>
    <row r="49" spans="1:6" x14ac:dyDescent="0.35">
      <c r="A49" s="6" t="s">
        <v>1136</v>
      </c>
    </row>
    <row r="50" spans="1:6" x14ac:dyDescent="0.35">
      <c r="A50" s="7" t="s">
        <v>14</v>
      </c>
      <c r="B50" s="35" t="s">
        <v>15</v>
      </c>
      <c r="C50" s="9" t="s">
        <v>3</v>
      </c>
    </row>
    <row r="51" spans="1:6" x14ac:dyDescent="0.35">
      <c r="A51" s="189" t="s">
        <v>1137</v>
      </c>
      <c r="B51" s="11" t="s">
        <v>1138</v>
      </c>
      <c r="C51" s="21">
        <v>31</v>
      </c>
    </row>
    <row r="52" spans="1:6" x14ac:dyDescent="0.35">
      <c r="A52" s="190"/>
      <c r="B52" s="11" t="s">
        <v>1139</v>
      </c>
      <c r="C52" s="21">
        <v>28</v>
      </c>
    </row>
    <row r="53" spans="1:6" x14ac:dyDescent="0.35">
      <c r="A53" s="190"/>
      <c r="B53" s="11" t="s">
        <v>1140</v>
      </c>
      <c r="C53" s="21">
        <v>4</v>
      </c>
    </row>
    <row r="54" spans="1:6" x14ac:dyDescent="0.35">
      <c r="A54" s="191"/>
      <c r="B54" s="11" t="s">
        <v>1141</v>
      </c>
      <c r="C54" s="32"/>
    </row>
    <row r="55" spans="1:6" x14ac:dyDescent="0.35">
      <c r="A55" s="14"/>
    </row>
    <row r="56" spans="1:6" x14ac:dyDescent="0.35">
      <c r="A56" s="6" t="s">
        <v>1079</v>
      </c>
    </row>
    <row r="57" spans="1:6" x14ac:dyDescent="0.35">
      <c r="A57" s="7" t="s">
        <v>14</v>
      </c>
      <c r="B57" s="35" t="s">
        <v>15</v>
      </c>
      <c r="C57" s="9" t="s">
        <v>3</v>
      </c>
    </row>
    <row r="58" spans="1:6" x14ac:dyDescent="0.35">
      <c r="A58" s="20" t="s">
        <v>104</v>
      </c>
      <c r="B58" s="15"/>
      <c r="C58" s="32"/>
    </row>
    <row r="59" spans="1:6" x14ac:dyDescent="0.35">
      <c r="A59" s="20" t="s">
        <v>114</v>
      </c>
      <c r="B59" s="15"/>
      <c r="C59" s="32"/>
    </row>
    <row r="60" spans="1:6" x14ac:dyDescent="0.35">
      <c r="A60" s="20" t="s">
        <v>1080</v>
      </c>
      <c r="B60" s="15"/>
      <c r="C60" s="32"/>
    </row>
    <row r="61" spans="1:6" x14ac:dyDescent="0.35">
      <c r="A61" s="6" t="s">
        <v>1081</v>
      </c>
    </row>
    <row r="62" spans="1:6" ht="21" x14ac:dyDescent="0.35">
      <c r="A62" s="7" t="s">
        <v>14</v>
      </c>
      <c r="B62" s="35" t="s">
        <v>15</v>
      </c>
      <c r="C62" s="22" t="s">
        <v>104</v>
      </c>
      <c r="D62" s="22" t="s">
        <v>1082</v>
      </c>
      <c r="E62" s="22" t="s">
        <v>1057</v>
      </c>
      <c r="F62" s="22" t="s">
        <v>1056</v>
      </c>
    </row>
    <row r="63" spans="1:6" x14ac:dyDescent="0.35">
      <c r="A63" s="189" t="s">
        <v>960</v>
      </c>
      <c r="B63" s="11" t="s">
        <v>1083</v>
      </c>
      <c r="C63" s="16"/>
      <c r="D63" s="16"/>
      <c r="E63" s="16"/>
      <c r="F63" s="32"/>
    </row>
    <row r="64" spans="1:6" x14ac:dyDescent="0.35">
      <c r="A64" s="190"/>
      <c r="B64" s="11" t="s">
        <v>1084</v>
      </c>
      <c r="C64" s="16"/>
      <c r="D64" s="16"/>
      <c r="E64" s="16"/>
      <c r="F64" s="32"/>
    </row>
    <row r="65" spans="1:6" x14ac:dyDescent="0.35">
      <c r="A65" s="190"/>
      <c r="B65" s="11" t="s">
        <v>1085</v>
      </c>
      <c r="C65" s="16"/>
      <c r="D65" s="16"/>
      <c r="E65" s="16"/>
      <c r="F65" s="32"/>
    </row>
    <row r="66" spans="1:6" x14ac:dyDescent="0.35">
      <c r="A66" s="190"/>
      <c r="B66" s="11" t="s">
        <v>1086</v>
      </c>
      <c r="C66" s="16"/>
      <c r="D66" s="16"/>
      <c r="E66" s="16"/>
      <c r="F66" s="32"/>
    </row>
    <row r="67" spans="1:6" x14ac:dyDescent="0.35">
      <c r="A67" s="190"/>
      <c r="B67" s="11" t="s">
        <v>334</v>
      </c>
      <c r="C67" s="12">
        <v>6</v>
      </c>
      <c r="D67" s="12">
        <v>21</v>
      </c>
      <c r="E67" s="12">
        <v>1</v>
      </c>
      <c r="F67" s="21">
        <v>7</v>
      </c>
    </row>
    <row r="68" spans="1:6" x14ac:dyDescent="0.35">
      <c r="A68" s="190"/>
      <c r="B68" s="11" t="s">
        <v>1142</v>
      </c>
      <c r="C68" s="12">
        <v>428</v>
      </c>
      <c r="D68" s="12">
        <v>231</v>
      </c>
      <c r="E68" s="12">
        <v>19</v>
      </c>
      <c r="F68" s="21">
        <v>132</v>
      </c>
    </row>
    <row r="69" spans="1:6" x14ac:dyDescent="0.35">
      <c r="A69" s="190"/>
      <c r="B69" s="11" t="s">
        <v>1143</v>
      </c>
      <c r="C69" s="12">
        <v>642</v>
      </c>
      <c r="D69" s="12">
        <v>80</v>
      </c>
      <c r="E69" s="12">
        <v>3</v>
      </c>
      <c r="F69" s="21">
        <v>56</v>
      </c>
    </row>
    <row r="70" spans="1:6" x14ac:dyDescent="0.35">
      <c r="A70" s="190"/>
      <c r="B70" s="11" t="s">
        <v>1089</v>
      </c>
      <c r="C70" s="12">
        <v>1</v>
      </c>
      <c r="D70" s="12">
        <v>8</v>
      </c>
      <c r="E70" s="12">
        <v>1</v>
      </c>
      <c r="F70" s="21">
        <v>2</v>
      </c>
    </row>
    <row r="71" spans="1:6" x14ac:dyDescent="0.35">
      <c r="A71" s="190"/>
      <c r="B71" s="11" t="s">
        <v>1144</v>
      </c>
      <c r="C71" s="12">
        <v>0</v>
      </c>
      <c r="D71" s="12">
        <v>0</v>
      </c>
      <c r="E71" s="12">
        <v>0</v>
      </c>
      <c r="F71" s="21">
        <v>1</v>
      </c>
    </row>
    <row r="72" spans="1:6" x14ac:dyDescent="0.35">
      <c r="A72" s="190"/>
      <c r="B72" s="11" t="s">
        <v>1145</v>
      </c>
      <c r="C72" s="12">
        <v>15</v>
      </c>
      <c r="D72" s="12">
        <v>28</v>
      </c>
      <c r="E72" s="12">
        <v>3</v>
      </c>
      <c r="F72" s="21">
        <v>12</v>
      </c>
    </row>
    <row r="73" spans="1:6" x14ac:dyDescent="0.35">
      <c r="A73" s="190"/>
      <c r="B73" s="11" t="s">
        <v>1146</v>
      </c>
      <c r="C73" s="12">
        <v>7</v>
      </c>
      <c r="D73" s="12">
        <v>5</v>
      </c>
      <c r="E73" s="12">
        <v>2</v>
      </c>
      <c r="F73" s="21">
        <v>4</v>
      </c>
    </row>
    <row r="74" spans="1:6" x14ac:dyDescent="0.35">
      <c r="A74" s="190"/>
      <c r="B74" s="11" t="s">
        <v>1093</v>
      </c>
      <c r="C74" s="12">
        <v>18</v>
      </c>
      <c r="D74" s="12">
        <v>0</v>
      </c>
      <c r="E74" s="12">
        <v>0</v>
      </c>
      <c r="F74" s="21">
        <v>2</v>
      </c>
    </row>
    <row r="75" spans="1:6" x14ac:dyDescent="0.35">
      <c r="A75" s="190"/>
      <c r="B75" s="11" t="s">
        <v>405</v>
      </c>
      <c r="C75" s="16"/>
      <c r="D75" s="16"/>
      <c r="E75" s="16"/>
      <c r="F75" s="32"/>
    </row>
    <row r="76" spans="1:6" x14ac:dyDescent="0.35">
      <c r="A76" s="190"/>
      <c r="B76" s="11" t="s">
        <v>1094</v>
      </c>
      <c r="C76" s="12">
        <v>0</v>
      </c>
      <c r="D76" s="12">
        <v>1</v>
      </c>
      <c r="E76" s="12">
        <v>1</v>
      </c>
      <c r="F76" s="21">
        <v>0</v>
      </c>
    </row>
    <row r="77" spans="1:6" x14ac:dyDescent="0.35">
      <c r="A77" s="190"/>
      <c r="B77" s="11" t="s">
        <v>1095</v>
      </c>
      <c r="C77" s="12">
        <v>3</v>
      </c>
      <c r="D77" s="12">
        <v>0</v>
      </c>
      <c r="E77" s="12">
        <v>1</v>
      </c>
      <c r="F77" s="21">
        <v>0</v>
      </c>
    </row>
    <row r="78" spans="1:6" x14ac:dyDescent="0.35">
      <c r="A78" s="190"/>
      <c r="B78" s="11" t="s">
        <v>1096</v>
      </c>
      <c r="C78" s="12">
        <v>1</v>
      </c>
      <c r="D78" s="12">
        <v>0</v>
      </c>
      <c r="E78" s="12">
        <v>0</v>
      </c>
      <c r="F78" s="21">
        <v>0</v>
      </c>
    </row>
    <row r="79" spans="1:6" x14ac:dyDescent="0.35">
      <c r="A79" s="190"/>
      <c r="B79" s="11" t="s">
        <v>1097</v>
      </c>
      <c r="C79" s="12">
        <v>184</v>
      </c>
      <c r="D79" s="12">
        <v>153</v>
      </c>
      <c r="E79" s="12">
        <v>10</v>
      </c>
      <c r="F79" s="21">
        <v>55</v>
      </c>
    </row>
    <row r="80" spans="1:6" x14ac:dyDescent="0.35">
      <c r="A80" s="190"/>
      <c r="B80" s="11" t="s">
        <v>1098</v>
      </c>
      <c r="C80" s="12">
        <v>1</v>
      </c>
      <c r="D80" s="12">
        <v>0</v>
      </c>
      <c r="E80" s="12">
        <v>0</v>
      </c>
      <c r="F80" s="21">
        <v>0</v>
      </c>
    </row>
    <row r="81" spans="1:6" x14ac:dyDescent="0.35">
      <c r="A81" s="191"/>
      <c r="B81" s="11" t="s">
        <v>1099</v>
      </c>
      <c r="C81" s="16"/>
      <c r="D81" s="16"/>
      <c r="E81" s="16"/>
      <c r="F81" s="32"/>
    </row>
    <row r="82" spans="1:6" x14ac:dyDescent="0.35">
      <c r="A82" s="205" t="s">
        <v>1100</v>
      </c>
      <c r="B82" s="206"/>
      <c r="C82" s="28">
        <v>1306</v>
      </c>
      <c r="D82" s="28">
        <v>527</v>
      </c>
      <c r="E82" s="28">
        <v>41</v>
      </c>
      <c r="F82" s="28">
        <v>271</v>
      </c>
    </row>
    <row r="83" spans="1:6" x14ac:dyDescent="0.35">
      <c r="A83" s="189" t="s">
        <v>1147</v>
      </c>
      <c r="B83" s="11" t="s">
        <v>1101</v>
      </c>
      <c r="C83" s="12">
        <v>10</v>
      </c>
      <c r="D83" s="12">
        <v>0</v>
      </c>
      <c r="E83" s="12">
        <v>0</v>
      </c>
      <c r="F83" s="21">
        <v>0</v>
      </c>
    </row>
    <row r="84" spans="1:6" x14ac:dyDescent="0.35">
      <c r="A84" s="190"/>
      <c r="B84" s="11" t="s">
        <v>1102</v>
      </c>
      <c r="C84" s="12">
        <v>1</v>
      </c>
      <c r="D84" s="12">
        <v>0</v>
      </c>
      <c r="E84" s="12">
        <v>0</v>
      </c>
      <c r="F84" s="21">
        <v>0</v>
      </c>
    </row>
    <row r="85" spans="1:6" x14ac:dyDescent="0.35">
      <c r="A85" s="191"/>
      <c r="B85" s="11" t="s">
        <v>111</v>
      </c>
      <c r="C85" s="12">
        <v>11</v>
      </c>
      <c r="D85" s="12">
        <v>0</v>
      </c>
      <c r="E85" s="12">
        <v>0</v>
      </c>
      <c r="F85" s="21">
        <v>0</v>
      </c>
    </row>
    <row r="86" spans="1:6" x14ac:dyDescent="0.35">
      <c r="A86" s="205" t="s">
        <v>1148</v>
      </c>
      <c r="B86" s="206"/>
      <c r="C86" s="28">
        <v>22</v>
      </c>
      <c r="D86" s="28">
        <v>0</v>
      </c>
      <c r="E86" s="28">
        <v>0</v>
      </c>
      <c r="F86" s="28">
        <v>0</v>
      </c>
    </row>
    <row r="87" spans="1:6" x14ac:dyDescent="0.35">
      <c r="A87" s="17"/>
    </row>
  </sheetData>
  <sheetProtection algorithmName="SHA-512" hashValue="gwEsRP30V3ttWgg+65qb27J48sR59xQJhwg4fdhwKEt6GVxUR3xBfj5EDJRVfSB9IBgIhdjlcwOHInHk929+6w==" saltValue="KkVI6wdYn2xl1K9wDNQUV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8.7265625" defaultRowHeight="14.5" x14ac:dyDescent="0.35"/>
  <cols>
    <col min="1" max="1" width="42.6328125" bestFit="1" customWidth="1"/>
    <col min="2" max="2" width="12.453125" bestFit="1" customWidth="1"/>
    <col min="3" max="3" width="3.54296875" bestFit="1" customWidth="1"/>
    <col min="4" max="5" width="19.08984375" customWidth="1"/>
  </cols>
  <sheetData>
    <row r="2" spans="1:3" x14ac:dyDescent="0.35">
      <c r="A2" s="5" t="s">
        <v>1149</v>
      </c>
    </row>
    <row r="3" spans="1:3" x14ac:dyDescent="0.35">
      <c r="A3" s="6" t="s">
        <v>1150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1151</v>
      </c>
      <c r="B5" s="15"/>
      <c r="C5" s="21">
        <v>5</v>
      </c>
    </row>
    <row r="6" spans="1:3" x14ac:dyDescent="0.35">
      <c r="A6" s="10" t="s">
        <v>1152</v>
      </c>
      <c r="B6" s="15"/>
      <c r="C6" s="21">
        <v>52</v>
      </c>
    </row>
    <row r="7" spans="1:3" x14ac:dyDescent="0.35">
      <c r="A7" s="10" t="s">
        <v>1153</v>
      </c>
      <c r="B7" s="15"/>
      <c r="C7" s="21">
        <v>0</v>
      </c>
    </row>
    <row r="8" spans="1:3" x14ac:dyDescent="0.35">
      <c r="A8" s="10" t="s">
        <v>1154</v>
      </c>
      <c r="B8" s="15"/>
      <c r="C8" s="21">
        <v>0</v>
      </c>
    </row>
    <row r="9" spans="1:3" x14ac:dyDescent="0.35">
      <c r="A9" s="10" t="s">
        <v>1155</v>
      </c>
      <c r="B9" s="15"/>
      <c r="C9" s="21">
        <v>0</v>
      </c>
    </row>
    <row r="10" spans="1:3" x14ac:dyDescent="0.35">
      <c r="A10" s="14"/>
    </row>
    <row r="11" spans="1:3" x14ac:dyDescent="0.35">
      <c r="A11" s="6" t="s">
        <v>1156</v>
      </c>
    </row>
    <row r="12" spans="1:3" x14ac:dyDescent="0.35">
      <c r="A12" s="7" t="s">
        <v>14</v>
      </c>
      <c r="B12" s="7" t="s">
        <v>15</v>
      </c>
      <c r="C12" s="9" t="s">
        <v>3</v>
      </c>
    </row>
    <row r="13" spans="1:3" x14ac:dyDescent="0.35">
      <c r="A13" s="10" t="s">
        <v>1151</v>
      </c>
      <c r="B13" s="15"/>
      <c r="C13" s="21">
        <v>13</v>
      </c>
    </row>
    <row r="14" spans="1:3" x14ac:dyDescent="0.35">
      <c r="A14" s="10" t="s">
        <v>1152</v>
      </c>
      <c r="B14" s="15"/>
      <c r="C14" s="21">
        <v>61</v>
      </c>
    </row>
    <row r="15" spans="1:3" x14ac:dyDescent="0.35">
      <c r="A15" s="10" t="s">
        <v>1157</v>
      </c>
      <c r="B15" s="15"/>
      <c r="C15" s="21">
        <v>0</v>
      </c>
    </row>
    <row r="16" spans="1:3" x14ac:dyDescent="0.35">
      <c r="A16" s="10" t="s">
        <v>1154</v>
      </c>
      <c r="B16" s="15"/>
      <c r="C16" s="21">
        <v>0</v>
      </c>
    </row>
    <row r="17" spans="1:3" x14ac:dyDescent="0.35">
      <c r="A17" s="10" t="s">
        <v>1155</v>
      </c>
      <c r="B17" s="15"/>
      <c r="C17" s="21">
        <v>0</v>
      </c>
    </row>
    <row r="18" spans="1:3" x14ac:dyDescent="0.35">
      <c r="A18" s="14"/>
    </row>
    <row r="19" spans="1:3" x14ac:dyDescent="0.35">
      <c r="A19" s="6" t="s">
        <v>1079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10" t="s">
        <v>1158</v>
      </c>
      <c r="B21" s="15"/>
      <c r="C21" s="21">
        <v>10</v>
      </c>
    </row>
    <row r="22" spans="1:3" x14ac:dyDescent="0.35">
      <c r="A22" s="10" t="s">
        <v>1159</v>
      </c>
      <c r="B22" s="15"/>
      <c r="C22" s="21">
        <v>10</v>
      </c>
    </row>
    <row r="23" spans="1:3" x14ac:dyDescent="0.35">
      <c r="A23" s="10" t="s">
        <v>1160</v>
      </c>
      <c r="B23" s="15"/>
      <c r="C23" s="21">
        <v>2</v>
      </c>
    </row>
    <row r="24" spans="1:3" x14ac:dyDescent="0.35">
      <c r="A24" s="10" t="s">
        <v>1161</v>
      </c>
      <c r="B24" s="15"/>
      <c r="C24" s="21">
        <v>0</v>
      </c>
    </row>
    <row r="25" spans="1:3" x14ac:dyDescent="0.35">
      <c r="A25" s="14"/>
    </row>
    <row r="26" spans="1:3" x14ac:dyDescent="0.35">
      <c r="A26" s="6" t="s">
        <v>1162</v>
      </c>
    </row>
    <row r="27" spans="1:3" x14ac:dyDescent="0.35">
      <c r="A27" s="7" t="s">
        <v>14</v>
      </c>
      <c r="B27" s="7" t="s">
        <v>15</v>
      </c>
      <c r="C27" s="9" t="s">
        <v>3</v>
      </c>
    </row>
    <row r="28" spans="1:3" x14ac:dyDescent="0.35">
      <c r="A28" s="10" t="s">
        <v>1163</v>
      </c>
      <c r="B28" s="15"/>
      <c r="C28" s="21">
        <v>6</v>
      </c>
    </row>
    <row r="29" spans="1:3" x14ac:dyDescent="0.35">
      <c r="A29" s="10" t="s">
        <v>1164</v>
      </c>
      <c r="B29" s="15"/>
      <c r="C29" s="21">
        <v>5</v>
      </c>
    </row>
    <row r="30" spans="1:3" x14ac:dyDescent="0.35">
      <c r="A30" s="10" t="s">
        <v>1165</v>
      </c>
      <c r="B30" s="15"/>
      <c r="C30" s="21">
        <v>5</v>
      </c>
    </row>
    <row r="31" spans="1:3" x14ac:dyDescent="0.35">
      <c r="A31" s="14"/>
    </row>
    <row r="32" spans="1:3" x14ac:dyDescent="0.35">
      <c r="A32" s="6" t="s">
        <v>1166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1167</v>
      </c>
      <c r="B34" s="15"/>
      <c r="C34" s="21">
        <v>0</v>
      </c>
    </row>
    <row r="35" spans="1:3" x14ac:dyDescent="0.35">
      <c r="A35" s="10" t="s">
        <v>1168</v>
      </c>
      <c r="B35" s="15"/>
      <c r="C35" s="21">
        <v>10</v>
      </c>
    </row>
    <row r="36" spans="1:3" x14ac:dyDescent="0.35">
      <c r="A36" s="10" t="s">
        <v>1169</v>
      </c>
      <c r="B36" s="15"/>
      <c r="C36" s="21">
        <v>0</v>
      </c>
    </row>
    <row r="37" spans="1:3" x14ac:dyDescent="0.35">
      <c r="A37" s="17"/>
    </row>
  </sheetData>
  <sheetProtection algorithmName="SHA-512" hashValue="8mUrcL4ykc65/DzjalMiyROQrQeXSpFsdw1cW1iwjUHscUR4EbViknD2PgzhdYZwrc3oZE6BlJAqoJgG+tiNsw==" saltValue="FKEh2hVe1eklJAmSV+jqO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8.7265625" defaultRowHeight="14.5" x14ac:dyDescent="0.35"/>
  <cols>
    <col min="1" max="1" width="63.7265625" bestFit="1" customWidth="1"/>
    <col min="2" max="2" width="12.453125" bestFit="1" customWidth="1"/>
    <col min="3" max="3" width="3.54296875" bestFit="1" customWidth="1"/>
    <col min="4" max="5" width="13.36328125" customWidth="1"/>
  </cols>
  <sheetData>
    <row r="2" spans="1:3" x14ac:dyDescent="0.35">
      <c r="A2" s="5" t="s">
        <v>1170</v>
      </c>
    </row>
    <row r="3" spans="1:3" x14ac:dyDescent="0.35">
      <c r="A3" s="6" t="s">
        <v>1171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1172</v>
      </c>
      <c r="B5" s="15"/>
      <c r="C5" s="21">
        <v>10</v>
      </c>
    </row>
    <row r="6" spans="1:3" x14ac:dyDescent="0.35">
      <c r="A6" s="10" t="s">
        <v>1173</v>
      </c>
      <c r="B6" s="15"/>
      <c r="C6" s="32"/>
    </row>
    <row r="7" spans="1:3" x14ac:dyDescent="0.35">
      <c r="A7" s="10" t="s">
        <v>1174</v>
      </c>
      <c r="B7" s="15"/>
      <c r="C7" s="32"/>
    </row>
    <row r="8" spans="1:3" x14ac:dyDescent="0.35">
      <c r="A8" s="10" t="s">
        <v>1175</v>
      </c>
      <c r="B8" s="15"/>
      <c r="C8" s="32"/>
    </row>
    <row r="9" spans="1:3" x14ac:dyDescent="0.35">
      <c r="A9" s="10" t="s">
        <v>1176</v>
      </c>
      <c r="B9" s="15"/>
      <c r="C9" s="32"/>
    </row>
    <row r="10" spans="1:3" x14ac:dyDescent="0.35">
      <c r="A10" s="10" t="s">
        <v>1177</v>
      </c>
      <c r="B10" s="15"/>
      <c r="C10" s="32"/>
    </row>
    <row r="11" spans="1:3" x14ac:dyDescent="0.35">
      <c r="A11" s="14"/>
    </row>
    <row r="12" spans="1:3" x14ac:dyDescent="0.35">
      <c r="A12" s="6" t="s">
        <v>1178</v>
      </c>
    </row>
    <row r="13" spans="1:3" x14ac:dyDescent="0.35">
      <c r="A13" s="7" t="s">
        <v>14</v>
      </c>
      <c r="B13" s="7" t="s">
        <v>15</v>
      </c>
      <c r="C13" s="9" t="s">
        <v>3</v>
      </c>
    </row>
    <row r="14" spans="1:3" x14ac:dyDescent="0.35">
      <c r="A14" s="10" t="s">
        <v>1179</v>
      </c>
      <c r="B14" s="15"/>
      <c r="C14" s="21">
        <v>6</v>
      </c>
    </row>
    <row r="15" spans="1:3" x14ac:dyDescent="0.35">
      <c r="A15" s="10" t="s">
        <v>1180</v>
      </c>
      <c r="B15" s="15"/>
      <c r="C15" s="21">
        <v>4</v>
      </c>
    </row>
    <row r="16" spans="1:3" x14ac:dyDescent="0.35">
      <c r="A16" s="10" t="s">
        <v>1181</v>
      </c>
      <c r="B16" s="15"/>
      <c r="C16" s="32"/>
    </row>
    <row r="17" spans="1:3" x14ac:dyDescent="0.35">
      <c r="A17" s="14"/>
    </row>
    <row r="18" spans="1:3" x14ac:dyDescent="0.35">
      <c r="A18" s="6" t="s">
        <v>1182</v>
      </c>
    </row>
    <row r="19" spans="1:3" x14ac:dyDescent="0.35">
      <c r="A19" s="7" t="s">
        <v>14</v>
      </c>
      <c r="B19" s="7" t="s">
        <v>15</v>
      </c>
      <c r="C19" s="9" t="s">
        <v>3</v>
      </c>
    </row>
    <row r="20" spans="1:3" x14ac:dyDescent="0.35">
      <c r="A20" s="10" t="s">
        <v>1183</v>
      </c>
      <c r="B20" s="15"/>
      <c r="C20" s="21">
        <v>4</v>
      </c>
    </row>
    <row r="21" spans="1:3" x14ac:dyDescent="0.35">
      <c r="A21" s="10" t="s">
        <v>1184</v>
      </c>
      <c r="B21" s="15"/>
      <c r="C21" s="21">
        <v>2</v>
      </c>
    </row>
    <row r="22" spans="1:3" x14ac:dyDescent="0.35">
      <c r="A22" s="10" t="s">
        <v>1185</v>
      </c>
      <c r="B22" s="15"/>
      <c r="C22" s="32"/>
    </row>
    <row r="23" spans="1:3" x14ac:dyDescent="0.35">
      <c r="A23" s="14"/>
    </row>
    <row r="24" spans="1:3" x14ac:dyDescent="0.35">
      <c r="A24" s="6" t="s">
        <v>1186</v>
      </c>
    </row>
    <row r="25" spans="1:3" x14ac:dyDescent="0.35">
      <c r="A25" s="7" t="s">
        <v>14</v>
      </c>
      <c r="B25" s="7" t="s">
        <v>15</v>
      </c>
      <c r="C25" s="9" t="s">
        <v>3</v>
      </c>
    </row>
    <row r="26" spans="1:3" x14ac:dyDescent="0.35">
      <c r="A26" s="10" t="s">
        <v>1187</v>
      </c>
      <c r="B26" s="15"/>
      <c r="C26" s="32"/>
    </row>
    <row r="27" spans="1:3" x14ac:dyDescent="0.35">
      <c r="A27" s="10" t="s">
        <v>1188</v>
      </c>
      <c r="B27" s="15"/>
      <c r="C27" s="32"/>
    </row>
    <row r="28" spans="1:3" x14ac:dyDescent="0.35">
      <c r="A28" s="10" t="s">
        <v>1189</v>
      </c>
      <c r="B28" s="15"/>
      <c r="C28" s="32"/>
    </row>
    <row r="29" spans="1:3" x14ac:dyDescent="0.35">
      <c r="A29" s="10" t="s">
        <v>1190</v>
      </c>
      <c r="B29" s="15"/>
      <c r="C29" s="32"/>
    </row>
    <row r="30" spans="1:3" x14ac:dyDescent="0.35">
      <c r="A30" s="10" t="s">
        <v>1191</v>
      </c>
      <c r="B30" s="15"/>
      <c r="C30" s="32"/>
    </row>
    <row r="31" spans="1:3" x14ac:dyDescent="0.35">
      <c r="A31" s="14"/>
    </row>
    <row r="32" spans="1:3" x14ac:dyDescent="0.35">
      <c r="A32" s="6" t="s">
        <v>1192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1193</v>
      </c>
      <c r="B34" s="15"/>
      <c r="C34" s="32"/>
    </row>
    <row r="35" spans="1:3" x14ac:dyDescent="0.35">
      <c r="A35" s="10" t="s">
        <v>1194</v>
      </c>
      <c r="B35" s="15"/>
      <c r="C35" s="32"/>
    </row>
    <row r="36" spans="1:3" x14ac:dyDescent="0.35">
      <c r="A36" s="10" t="s">
        <v>1195</v>
      </c>
      <c r="B36" s="15"/>
      <c r="C36" s="21">
        <v>3</v>
      </c>
    </row>
    <row r="37" spans="1:3" x14ac:dyDescent="0.35">
      <c r="A37" s="10" t="s">
        <v>1113</v>
      </c>
      <c r="B37" s="15"/>
      <c r="C37" s="21">
        <v>0</v>
      </c>
    </row>
    <row r="38" spans="1:3" x14ac:dyDescent="0.35">
      <c r="A38" s="10" t="s">
        <v>1196</v>
      </c>
      <c r="B38" s="15"/>
      <c r="C38" s="32"/>
    </row>
    <row r="39" spans="1:3" x14ac:dyDescent="0.35">
      <c r="A39" s="10" t="s">
        <v>1197</v>
      </c>
      <c r="B39" s="15"/>
      <c r="C39" s="32"/>
    </row>
    <row r="40" spans="1:3" x14ac:dyDescent="0.35">
      <c r="A40" s="14"/>
    </row>
    <row r="41" spans="1:3" x14ac:dyDescent="0.35">
      <c r="A41" s="6" t="s">
        <v>1198</v>
      </c>
    </row>
    <row r="42" spans="1:3" x14ac:dyDescent="0.35">
      <c r="A42" s="7" t="s">
        <v>14</v>
      </c>
      <c r="B42" s="7" t="s">
        <v>15</v>
      </c>
      <c r="C42" s="9" t="s">
        <v>3</v>
      </c>
    </row>
    <row r="43" spans="1:3" x14ac:dyDescent="0.35">
      <c r="A43" s="10" t="s">
        <v>1193</v>
      </c>
      <c r="B43" s="15"/>
      <c r="C43" s="32"/>
    </row>
    <row r="44" spans="1:3" x14ac:dyDescent="0.35">
      <c r="A44" s="10" t="s">
        <v>1194</v>
      </c>
      <c r="B44" s="15"/>
      <c r="C44" s="32"/>
    </row>
    <row r="45" spans="1:3" x14ac:dyDescent="0.35">
      <c r="A45" s="10" t="s">
        <v>1195</v>
      </c>
      <c r="B45" s="15"/>
      <c r="C45" s="21">
        <v>4</v>
      </c>
    </row>
    <row r="46" spans="1:3" x14ac:dyDescent="0.35">
      <c r="A46" s="10" t="s">
        <v>1113</v>
      </c>
      <c r="B46" s="15"/>
      <c r="C46" s="32"/>
    </row>
    <row r="47" spans="1:3" x14ac:dyDescent="0.35">
      <c r="A47" s="10" t="s">
        <v>1196</v>
      </c>
      <c r="B47" s="15"/>
      <c r="C47" s="32"/>
    </row>
    <row r="48" spans="1:3" x14ac:dyDescent="0.35">
      <c r="A48" s="14"/>
    </row>
    <row r="49" spans="1:3" x14ac:dyDescent="0.35">
      <c r="A49" s="6" t="s">
        <v>1199</v>
      </c>
    </row>
    <row r="50" spans="1:3" x14ac:dyDescent="0.35">
      <c r="A50" s="7" t="s">
        <v>14</v>
      </c>
      <c r="B50" s="7" t="s">
        <v>15</v>
      </c>
      <c r="C50" s="9" t="s">
        <v>3</v>
      </c>
    </row>
    <row r="51" spans="1:3" x14ac:dyDescent="0.35">
      <c r="A51" s="10" t="s">
        <v>1193</v>
      </c>
      <c r="B51" s="15"/>
      <c r="C51" s="32"/>
    </row>
    <row r="52" spans="1:3" x14ac:dyDescent="0.35">
      <c r="A52" s="10" t="s">
        <v>1194</v>
      </c>
      <c r="B52" s="15"/>
      <c r="C52" s="32"/>
    </row>
    <row r="53" spans="1:3" x14ac:dyDescent="0.35">
      <c r="A53" s="10" t="s">
        <v>1195</v>
      </c>
      <c r="B53" s="15"/>
      <c r="C53" s="32"/>
    </row>
    <row r="54" spans="1:3" x14ac:dyDescent="0.35">
      <c r="A54" s="10" t="s">
        <v>1113</v>
      </c>
      <c r="B54" s="15"/>
      <c r="C54" s="21">
        <v>1</v>
      </c>
    </row>
    <row r="55" spans="1:3" x14ac:dyDescent="0.35">
      <c r="A55" s="10" t="s">
        <v>1196</v>
      </c>
      <c r="B55" s="15"/>
      <c r="C55" s="32"/>
    </row>
    <row r="56" spans="1:3" x14ac:dyDescent="0.35">
      <c r="A56" s="14"/>
    </row>
    <row r="57" spans="1:3" x14ac:dyDescent="0.35">
      <c r="A57" s="6" t="s">
        <v>1200</v>
      </c>
    </row>
    <row r="58" spans="1:3" x14ac:dyDescent="0.35">
      <c r="A58" s="7" t="s">
        <v>14</v>
      </c>
      <c r="B58" s="7" t="s">
        <v>15</v>
      </c>
      <c r="C58" s="9" t="s">
        <v>3</v>
      </c>
    </row>
    <row r="59" spans="1:3" x14ac:dyDescent="0.35">
      <c r="A59" s="10" t="s">
        <v>1193</v>
      </c>
      <c r="B59" s="15"/>
      <c r="C59" s="32"/>
    </row>
    <row r="60" spans="1:3" x14ac:dyDescent="0.35">
      <c r="A60" s="10" t="s">
        <v>1194</v>
      </c>
      <c r="B60" s="15"/>
      <c r="C60" s="32"/>
    </row>
    <row r="61" spans="1:3" x14ac:dyDescent="0.35">
      <c r="A61" s="10" t="s">
        <v>1195</v>
      </c>
      <c r="B61" s="15"/>
      <c r="C61" s="32"/>
    </row>
    <row r="62" spans="1:3" x14ac:dyDescent="0.35">
      <c r="A62" s="10" t="s">
        <v>1113</v>
      </c>
      <c r="B62" s="15"/>
      <c r="C62" s="32"/>
    </row>
    <row r="63" spans="1:3" x14ac:dyDescent="0.35">
      <c r="A63" s="10" t="s">
        <v>1196</v>
      </c>
      <c r="B63" s="15"/>
      <c r="C63" s="32"/>
    </row>
    <row r="64" spans="1:3" x14ac:dyDescent="0.35">
      <c r="A64" s="17"/>
    </row>
  </sheetData>
  <sheetProtection algorithmName="SHA-512" hashValue="d3OyKRzbYHbnu5Q8ypxX14v24tzQZ171xpZ3MeYq3MdvhBtZFSP6kW/ikFVks+rY+XLb5RqFWhScxjj7RScBwA==" saltValue="VUTgjwIzQ9A2/99J4yeCH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8.7265625" defaultRowHeight="14.5" x14ac:dyDescent="0.35"/>
  <cols>
    <col min="1" max="1" width="25.1796875" bestFit="1" customWidth="1"/>
    <col min="2" max="2" width="12.453125" bestFit="1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7265625" customWidth="1"/>
  </cols>
  <sheetData>
    <row r="2" spans="1:16" x14ac:dyDescent="0.35">
      <c r="A2" s="5" t="s">
        <v>1201</v>
      </c>
    </row>
    <row r="3" spans="1:16" ht="31.5" x14ac:dyDescent="0.35">
      <c r="A3" s="7" t="s">
        <v>303</v>
      </c>
      <c r="B3" s="7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35">
      <c r="A4" s="203" t="s">
        <v>645</v>
      </c>
      <c r="B4" s="204"/>
      <c r="C4" s="28">
        <v>721</v>
      </c>
      <c r="D4" s="28">
        <v>626</v>
      </c>
      <c r="E4" s="29">
        <v>0</v>
      </c>
      <c r="F4" s="28">
        <v>1243</v>
      </c>
      <c r="G4" s="28">
        <v>719</v>
      </c>
      <c r="H4" s="28">
        <v>363</v>
      </c>
      <c r="I4" s="28">
        <v>176</v>
      </c>
      <c r="J4" s="28">
        <v>0</v>
      </c>
      <c r="K4" s="28">
        <v>0</v>
      </c>
      <c r="L4" s="28">
        <v>0</v>
      </c>
      <c r="M4" s="28">
        <v>0</v>
      </c>
      <c r="N4" s="28">
        <v>0</v>
      </c>
      <c r="O4" s="28">
        <v>0</v>
      </c>
      <c r="P4" s="28">
        <v>1081</v>
      </c>
    </row>
    <row r="5" spans="1:16" ht="42" x14ac:dyDescent="0.35">
      <c r="A5" s="36" t="s">
        <v>646</v>
      </c>
      <c r="B5" s="36" t="s">
        <v>647</v>
      </c>
      <c r="C5" s="12">
        <v>7</v>
      </c>
      <c r="D5" s="12">
        <v>6</v>
      </c>
      <c r="E5" s="27">
        <v>0</v>
      </c>
      <c r="F5" s="12">
        <v>7</v>
      </c>
      <c r="G5" s="12">
        <v>5</v>
      </c>
      <c r="H5" s="12">
        <v>1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5</v>
      </c>
    </row>
    <row r="6" spans="1:16" ht="31.5" x14ac:dyDescent="0.35">
      <c r="A6" s="36" t="s">
        <v>648</v>
      </c>
      <c r="B6" s="36" t="s">
        <v>649</v>
      </c>
      <c r="C6" s="12">
        <v>316</v>
      </c>
      <c r="D6" s="12">
        <v>259</v>
      </c>
      <c r="E6" s="27">
        <v>0</v>
      </c>
      <c r="F6" s="12">
        <v>498</v>
      </c>
      <c r="G6" s="12">
        <v>232</v>
      </c>
      <c r="H6" s="12">
        <v>139</v>
      </c>
      <c r="I6" s="12">
        <v>56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336</v>
      </c>
    </row>
    <row r="7" spans="1:16" ht="21" x14ac:dyDescent="0.35">
      <c r="A7" s="36" t="s">
        <v>650</v>
      </c>
      <c r="B7" s="36" t="s">
        <v>651</v>
      </c>
      <c r="C7" s="12">
        <v>29</v>
      </c>
      <c r="D7" s="12">
        <v>38</v>
      </c>
      <c r="E7" s="27">
        <v>-1</v>
      </c>
      <c r="F7" s="12">
        <v>8</v>
      </c>
      <c r="G7" s="12">
        <v>5</v>
      </c>
      <c r="H7" s="12">
        <v>24</v>
      </c>
      <c r="I7" s="12">
        <v>10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1">
        <v>12</v>
      </c>
    </row>
    <row r="8" spans="1:16" ht="31.5" x14ac:dyDescent="0.35">
      <c r="A8" s="36" t="s">
        <v>652</v>
      </c>
      <c r="B8" s="36" t="s">
        <v>653</v>
      </c>
      <c r="C8" s="12">
        <v>0</v>
      </c>
      <c r="D8" s="12">
        <v>2</v>
      </c>
      <c r="E8" s="27">
        <v>-1</v>
      </c>
      <c r="F8" s="12">
        <v>0</v>
      </c>
      <c r="G8" s="12">
        <v>1</v>
      </c>
      <c r="H8" s="12">
        <v>1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0</v>
      </c>
    </row>
    <row r="9" spans="1:16" ht="42" x14ac:dyDescent="0.35">
      <c r="A9" s="36" t="s">
        <v>654</v>
      </c>
      <c r="B9" s="36" t="s">
        <v>655</v>
      </c>
      <c r="C9" s="12">
        <v>20</v>
      </c>
      <c r="D9" s="12">
        <v>17</v>
      </c>
      <c r="E9" s="27">
        <v>0</v>
      </c>
      <c r="F9" s="12">
        <v>33</v>
      </c>
      <c r="G9" s="12">
        <v>11</v>
      </c>
      <c r="H9" s="12">
        <v>13</v>
      </c>
      <c r="I9" s="12">
        <v>5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22</v>
      </c>
    </row>
    <row r="10" spans="1:16" ht="21" x14ac:dyDescent="0.35">
      <c r="A10" s="36" t="s">
        <v>656</v>
      </c>
      <c r="B10" s="36" t="s">
        <v>657</v>
      </c>
      <c r="C10" s="12">
        <v>340</v>
      </c>
      <c r="D10" s="12">
        <v>285</v>
      </c>
      <c r="E10" s="27">
        <v>0</v>
      </c>
      <c r="F10" s="12">
        <v>693</v>
      </c>
      <c r="G10" s="12">
        <v>465</v>
      </c>
      <c r="H10" s="12">
        <v>181</v>
      </c>
      <c r="I10" s="12">
        <v>101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1">
        <v>703</v>
      </c>
    </row>
    <row r="11" spans="1:16" ht="31.5" x14ac:dyDescent="0.35">
      <c r="A11" s="36" t="s">
        <v>658</v>
      </c>
      <c r="B11" s="36" t="s">
        <v>659</v>
      </c>
      <c r="C11" s="12">
        <v>9</v>
      </c>
      <c r="D11" s="12">
        <v>19</v>
      </c>
      <c r="E11" s="27">
        <v>-1</v>
      </c>
      <c r="F11" s="12">
        <v>4</v>
      </c>
      <c r="G11" s="12">
        <v>0</v>
      </c>
      <c r="H11" s="12">
        <v>4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3</v>
      </c>
    </row>
    <row r="12" spans="1:16" x14ac:dyDescent="0.35">
      <c r="A12" s="17"/>
    </row>
  </sheetData>
  <sheetProtection algorithmName="SHA-512" hashValue="cvEhni3Tml0Nn/Xqt60Zag113kECfkCmzCz/S0ZBa+JWm6ISIoNElDO5JB6KLdiHYEufQY9qoRuvQSuQ9FmJ3A==" saltValue="7MKlUPOGh3oxxVnna4H9P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ab0356aa9311d20efe271fac162ccad2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d5d1b655411b2dea0238c1eddd6e1a29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266A52-4637-4635-818C-AC5630450C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5D8E24-BDCB-47DD-8431-F9C13C5B9EDA}">
  <ds:schemaRefs>
    <ds:schemaRef ds:uri="http://purl.org/dc/elements/1.1/"/>
    <ds:schemaRef ds:uri="http://purl.org/dc/dcmitype/"/>
    <ds:schemaRef ds:uri="http://schemas.microsoft.com/office/2006/documentManagement/types"/>
    <ds:schemaRef ds:uri="ec9fe809-b99d-4e41-a094-de16cee63433"/>
    <ds:schemaRef ds:uri="http://purl.org/dc/terms/"/>
    <ds:schemaRef ds:uri="96473a00-8e64-496a-bc71-826a530469eb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D6438AB-3324-4165-BCCB-0FD469FC82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2025-07-14T09:03:52Z</dcterms:created>
  <dcterms:modified xsi:type="dcterms:W3CDTF">2025-07-14T09:41:16Z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