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5" documentId="13_ncr:1_{DFFA36D3-D854-4AF7-86AC-F6AEB1289024}" xr6:coauthVersionLast="47" xr6:coauthVersionMax="47" xr10:uidLastSave="{8C2C22D9-D82D-4EA0-AB54-F2DD0ACE7C94}"/>
  <workbookProtection workbookAlgorithmName="SHA-512" workbookHashValue="dHO+SMuof19YjWiLb3sn6ZpFaYM9zZGecRLwSiaVfPqcYjTIxkK/YLv3sef2knxhADM7JM4hJ2nW0eHEaBYx6g==" workbookSaltValue="McFgZo83zokYklxU1Jdkl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E82" i="16" s="1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L43" i="16"/>
  <c r="J43" i="16"/>
  <c r="H43" i="16"/>
  <c r="G43" i="16"/>
  <c r="E43" i="16"/>
  <c r="D123" i="16" l="1"/>
  <c r="D43" i="16"/>
  <c r="F43" i="16"/>
  <c r="K43" i="16"/>
  <c r="I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99EAC07-210A-4E0E-849D-6BDC1D7B37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493F3DF-644F-446B-98A0-E197B0F114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8F2416A-2D04-4938-AD1F-A59C2B8917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8AE4D03-6AC7-41BD-B405-370BA78FCC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D986C9B-C344-407B-97BB-0B9E705FD3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ACF4574-3CF6-4BCA-8053-AD99598CF6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EA139A4-82C9-4727-A23D-DDEDDC3060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1D181BB-B81E-4727-9AE1-55166B56EE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81D1A2D-9174-4C21-9CFB-F8AF6AA9B0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6FC9311-2042-432A-8AA0-FFEC04F109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C9CBBBE-A033-4862-9E0F-CBE9E2E89E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4191DAF-0050-42A1-8EB5-62641FA23F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8447374-A438-4752-ABD4-FCABAA79CF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C26D7FC-229E-4EB9-9C70-B8C0FBB3E2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314A4A6-3D94-420E-96EA-0D221E2824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5DE2E22-5A5C-4056-A07E-8BF2DD9D76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75E879-E993-4F2B-B26F-F2F590B67C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258AF12-CD93-470E-A807-DF48B448C3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2A58741-50BB-4B30-A378-CB3D767870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C5E816E-416C-4222-9150-20A9664E51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E1CD14-14B1-4E67-BC7D-20002527C2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06348A1-1804-4867-BE66-F4646F8A7E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76AF32A-F037-42BA-AA15-22B0805EE6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B9B7999-E9ED-4EA5-B399-873EA764EA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9012FEC-B98C-4B11-A901-8B6A93DC01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5386BE2-7F75-48BE-8E91-7DC7169F20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487B3FF-5E44-4599-9A8D-F4DC9D13AD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8127841-4736-459C-9555-ABCD7DA7D0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4F093F3-789C-4A92-9683-E7628E4356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BB5936C-2F70-4818-8C7F-9B5DC7B8DB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240B793-0AD6-4194-9F3C-ECA0B463E9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860D236-EBFF-407F-812E-84C241C6EB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<sst xmlns="http://schemas.openxmlformats.org/spreadsheetml/2006/main" count="2985" uniqueCount="1849">
  <si>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</si>
  <si>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</si>
  <si>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</si>
  <si>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</si>
  <si>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</si>
  <si>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</si>
  <si>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</si>
  <si>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Las Palmas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</si>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</sst>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D1CE8640-688D-41E6-82A2-CB378CBD338E}"/>
    <cellStyle name="Normal" xfId="0" builtinId="0"/>
    <cellStyle name="Normal 2" xfId="1" xr:uid="{B54BD2DB-B23A-4B51-8C00-4EC1C76AF219}"/>
    <cellStyle name="Normal 3" xfId="3" xr:uid="{0138576F-4CF7-479A-B316-664D2CA0563D}"/>
    <cellStyle name="Normal 3 2" xfId="4" xr:uid="{60742396-6709-4EDF-9A8D-20CAB663D5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2F-47C6-BF00-54D1BC313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2F-47C6-BF00-54D1BC313F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8527</c:v>
                </c:pt>
                <c:pt idx="1">
                  <c:v>55530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2F-47C6-BF00-54D1BC313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BD-4FD6-A1A3-0D11E95B8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BD-4FD6-A1A3-0D11E95B8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BD-4FD6-A1A3-0D11E95B8DF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30</c:v>
                </c:pt>
                <c:pt idx="1">
                  <c:v>1581</c:v>
                </c:pt>
                <c:pt idx="2">
                  <c:v>2372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BD-4FD6-A1A3-0D11E95B8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3E-417B-84EA-191065B0A0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3E-417B-84EA-191065B0A0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3E-417B-84EA-191065B0A0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23</c:v>
                </c:pt>
                <c:pt idx="1">
                  <c:v>25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3E-417B-84EA-191065B0A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27-41AA-AB5A-EA1E0930E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27-41AA-AB5A-EA1E0930E2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27-41AA-AB5A-EA1E0930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FC-4B80-B0D7-D8736187C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FC-4B80-B0D7-D8736187C5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14439</c:v>
                </c:pt>
                <c:pt idx="1">
                  <c:v>6860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FC-4B80-B0D7-D8736187C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3510</c:v>
              </c:pt>
              <c:pt idx="1">
                <c:v>3803</c:v>
              </c:pt>
              <c:pt idx="2">
                <c:v>138</c:v>
              </c:pt>
              <c:pt idx="3">
                <c:v>16</c:v>
              </c:pt>
              <c:pt idx="4">
                <c:v>1060</c:v>
              </c:pt>
            </c:numLit>
          </c:val>
          <c:extLst>
            <c:ext xmlns:c16="http://schemas.microsoft.com/office/drawing/2014/chart" uri="{C3380CC4-5D6E-409C-BE32-E72D297353CC}">
              <c16:uniqueId val="{00000000-90B1-481E-80A3-6989149FB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5359</c:v>
              </c:pt>
              <c:pt idx="1">
                <c:v>2720</c:v>
              </c:pt>
              <c:pt idx="2">
                <c:v>219</c:v>
              </c:pt>
              <c:pt idx="3">
                <c:v>130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01F-4D4A-B658-F022E7100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102</c:v>
              </c:pt>
              <c:pt idx="2">
                <c:v>28</c:v>
              </c:pt>
              <c:pt idx="3">
                <c:v>3</c:v>
              </c:pt>
              <c:pt idx="4">
                <c:v>102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47D-4A7B-8EC3-951B1DA58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90</c:v>
              </c:pt>
              <c:pt idx="1">
                <c:v>157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0730-4D27-AD83-F7E4CBAF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5836</c:v>
              </c:pt>
              <c:pt idx="1">
                <c:v>169</c:v>
              </c:pt>
              <c:pt idx="2">
                <c:v>94</c:v>
              </c:pt>
              <c:pt idx="3">
                <c:v>6</c:v>
              </c:pt>
              <c:pt idx="4">
                <c:v>14</c:v>
              </c:pt>
              <c:pt idx="5">
                <c:v>107</c:v>
              </c:pt>
              <c:pt idx="6">
                <c:v>2684</c:v>
              </c:pt>
              <c:pt idx="7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A32D-4051-94C4-79EE8FA91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1339</c:v>
              </c:pt>
              <c:pt idx="1">
                <c:v>1033</c:v>
              </c:pt>
              <c:pt idx="2">
                <c:v>21</c:v>
              </c:pt>
              <c:pt idx="3">
                <c:v>54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136D-4EEC-9E93-22BC156C5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06-496A-9E42-AD41F13B69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06-496A-9E42-AD41F13B69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406-496A-9E42-AD41F13B69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1594</c:v>
                </c:pt>
                <c:pt idx="1">
                  <c:v>2355</c:v>
                </c:pt>
                <c:pt idx="2">
                  <c:v>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06-496A-9E42-AD41F13B6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Derechos extranjeros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35351</c:v>
              </c:pt>
              <c:pt idx="1">
                <c:v>5249</c:v>
              </c:pt>
              <c:pt idx="2">
                <c:v>4521</c:v>
              </c:pt>
              <c:pt idx="3">
                <c:v>1678</c:v>
              </c:pt>
              <c:pt idx="4">
                <c:v>124</c:v>
              </c:pt>
              <c:pt idx="5">
                <c:v>1578</c:v>
              </c:pt>
              <c:pt idx="6">
                <c:v>13610</c:v>
              </c:pt>
              <c:pt idx="7">
                <c:v>130</c:v>
              </c:pt>
              <c:pt idx="8">
                <c:v>220</c:v>
              </c:pt>
              <c:pt idx="9">
                <c:v>197</c:v>
              </c:pt>
              <c:pt idx="10">
                <c:v>1156</c:v>
              </c:pt>
              <c:pt idx="11">
                <c:v>1465</c:v>
              </c:pt>
              <c:pt idx="12">
                <c:v>466</c:v>
              </c:pt>
              <c:pt idx="13">
                <c:v>514</c:v>
              </c:pt>
              <c:pt idx="14">
                <c:v>2442</c:v>
              </c:pt>
              <c:pt idx="15">
                <c:v>677</c:v>
              </c:pt>
              <c:pt idx="16">
                <c:v>14315</c:v>
              </c:pt>
              <c:pt idx="17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0-32A8-4AF1-97B1-C6CF08357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653</c:v>
              </c:pt>
              <c:pt idx="1">
                <c:v>4323</c:v>
              </c:pt>
              <c:pt idx="2">
                <c:v>1241</c:v>
              </c:pt>
              <c:pt idx="3">
                <c:v>138</c:v>
              </c:pt>
              <c:pt idx="4">
                <c:v>63</c:v>
              </c:pt>
              <c:pt idx="5">
                <c:v>101</c:v>
              </c:pt>
              <c:pt idx="6">
                <c:v>1780</c:v>
              </c:pt>
              <c:pt idx="7">
                <c:v>3054</c:v>
              </c:pt>
              <c:pt idx="8">
                <c:v>159</c:v>
              </c:pt>
              <c:pt idx="9">
                <c:v>51</c:v>
              </c:pt>
              <c:pt idx="10">
                <c:v>1314</c:v>
              </c:pt>
              <c:pt idx="11">
                <c:v>609</c:v>
              </c:pt>
              <c:pt idx="12">
                <c:v>102</c:v>
              </c:pt>
              <c:pt idx="13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227B-4FC4-BA69-E6BF1634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314</c:v>
              </c:pt>
              <c:pt idx="1">
                <c:v>804</c:v>
              </c:pt>
              <c:pt idx="2">
                <c:v>700</c:v>
              </c:pt>
              <c:pt idx="3">
                <c:v>30</c:v>
              </c:pt>
              <c:pt idx="4">
                <c:v>20</c:v>
              </c:pt>
              <c:pt idx="5">
                <c:v>18</c:v>
              </c:pt>
              <c:pt idx="6">
                <c:v>667</c:v>
              </c:pt>
              <c:pt idx="7">
                <c:v>29</c:v>
              </c:pt>
              <c:pt idx="8">
                <c:v>429</c:v>
              </c:pt>
              <c:pt idx="9">
                <c:v>3474</c:v>
              </c:pt>
              <c:pt idx="10">
                <c:v>130</c:v>
              </c:pt>
              <c:pt idx="11">
                <c:v>53</c:v>
              </c:pt>
              <c:pt idx="12">
                <c:v>808</c:v>
              </c:pt>
              <c:pt idx="13">
                <c:v>382</c:v>
              </c:pt>
              <c:pt idx="1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BC6-4A6D-885E-5DAF44A68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621</c:v>
              </c:pt>
              <c:pt idx="1">
                <c:v>511</c:v>
              </c:pt>
              <c:pt idx="2">
                <c:v>238</c:v>
              </c:pt>
              <c:pt idx="3">
                <c:v>160</c:v>
              </c:pt>
              <c:pt idx="4">
                <c:v>327</c:v>
              </c:pt>
              <c:pt idx="5">
                <c:v>2359</c:v>
              </c:pt>
              <c:pt idx="6">
                <c:v>74</c:v>
              </c:pt>
              <c:pt idx="7">
                <c:v>429</c:v>
              </c:pt>
              <c:pt idx="8">
                <c:v>222</c:v>
              </c:pt>
              <c:pt idx="9">
                <c:v>108</c:v>
              </c:pt>
              <c:pt idx="10">
                <c:v>55</c:v>
              </c:pt>
              <c:pt idx="11">
                <c:v>436</c:v>
              </c:pt>
              <c:pt idx="12">
                <c:v>128</c:v>
              </c:pt>
              <c:pt idx="13">
                <c:v>225</c:v>
              </c:pt>
              <c:pt idx="1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2D75-4F7C-A085-DC1E2E61D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433</c:v>
              </c:pt>
              <c:pt idx="1">
                <c:v>81</c:v>
              </c:pt>
              <c:pt idx="2">
                <c:v>162</c:v>
              </c:pt>
              <c:pt idx="3">
                <c:v>140</c:v>
              </c:pt>
              <c:pt idx="4">
                <c:v>189</c:v>
              </c:pt>
              <c:pt idx="5">
                <c:v>1745</c:v>
              </c:pt>
              <c:pt idx="6">
                <c:v>59</c:v>
              </c:pt>
              <c:pt idx="7">
                <c:v>279</c:v>
              </c:pt>
              <c:pt idx="8">
                <c:v>203</c:v>
              </c:pt>
              <c:pt idx="9">
                <c:v>77</c:v>
              </c:pt>
              <c:pt idx="10">
                <c:v>352</c:v>
              </c:pt>
              <c:pt idx="11">
                <c:v>124</c:v>
              </c:pt>
              <c:pt idx="1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36EB-4CAB-88E0-EDF38192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68</c:v>
              </c:pt>
              <c:pt idx="1">
                <c:v>26</c:v>
              </c:pt>
              <c:pt idx="2">
                <c:v>11</c:v>
              </c:pt>
              <c:pt idx="3">
                <c:v>286</c:v>
              </c:pt>
              <c:pt idx="4">
                <c:v>2</c:v>
              </c:pt>
              <c:pt idx="5">
                <c:v>13</c:v>
              </c:pt>
              <c:pt idx="6">
                <c:v>4</c:v>
              </c:pt>
              <c:pt idx="7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6F6D-4A7B-91A6-7EF556D21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Administración Pública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D3F-4324-B728-7F709379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Relaciones familiares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8F9-4477-8C13-67E7B56E2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Aux!$F$2:$F$13</c:f>
              <c:strCache>
                <c:ptCount val="12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14</c:v>
              </c:pt>
              <c:pt idx="1">
                <c:v>16</c:v>
              </c:pt>
              <c:pt idx="2">
                <c:v>15</c:v>
              </c:pt>
              <c:pt idx="3">
                <c:v>22</c:v>
              </c:pt>
              <c:pt idx="4">
                <c:v>27</c:v>
              </c:pt>
              <c:pt idx="5">
                <c:v>24</c:v>
              </c:pt>
              <c:pt idx="6">
                <c:v>29</c:v>
              </c:pt>
              <c:pt idx="7">
                <c:v>14</c:v>
              </c:pt>
              <c:pt idx="8">
                <c:v>20</c:v>
              </c:pt>
              <c:pt idx="9">
                <c:v>36</c:v>
              </c:pt>
              <c:pt idx="10">
                <c:v>13</c:v>
              </c:pt>
              <c:pt idx="11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93DB-4E5F-94A0-F84D1EA31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40</c:v>
              </c:pt>
              <c:pt idx="1">
                <c:v>25</c:v>
              </c:pt>
              <c:pt idx="2">
                <c:v>6</c:v>
              </c:pt>
              <c:pt idx="3">
                <c:v>29</c:v>
              </c:pt>
              <c:pt idx="4">
                <c:v>1</c:v>
              </c:pt>
              <c:pt idx="5">
                <c:v>78</c:v>
              </c:pt>
              <c:pt idx="6">
                <c:v>68</c:v>
              </c:pt>
              <c:pt idx="7">
                <c:v>2</c:v>
              </c:pt>
              <c:pt idx="8">
                <c:v>61</c:v>
              </c:pt>
              <c:pt idx="9">
                <c:v>30</c:v>
              </c:pt>
              <c:pt idx="10">
                <c:v>6</c:v>
              </c:pt>
              <c:pt idx="1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4FE-4B56-9597-E3809FB0E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5.8116645303058045E-2"/>
          <c:w val="0.2893563057093110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29-4857-BE4C-28F93FA63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29-4857-BE4C-28F93FA636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6583</c:v>
                </c:pt>
                <c:pt idx="1">
                  <c:v>-1224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29-4857-BE4C-28F93FA63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197</c:v>
              </c:pt>
              <c:pt idx="1">
                <c:v>619</c:v>
              </c:pt>
              <c:pt idx="2">
                <c:v>516</c:v>
              </c:pt>
              <c:pt idx="3">
                <c:v>1197</c:v>
              </c:pt>
              <c:pt idx="4">
                <c:v>95</c:v>
              </c:pt>
              <c:pt idx="5">
                <c:v>731</c:v>
              </c:pt>
              <c:pt idx="6">
                <c:v>339</c:v>
              </c:pt>
              <c:pt idx="7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9ABB-4B92-9150-5A441087D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34-4B22-9CC9-0DB2E66A0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34-4B22-9CC9-0DB2E66A0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34-4B22-9CC9-0DB2E66A0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034-4B22-9CC9-0DB2E66A0D3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4-4B22-9CC9-0DB2E66A0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76</c:v>
                </c:pt>
                <c:pt idx="2">
                  <c:v>1</c:v>
                </c:pt>
                <c:pt idx="3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34-4B22-9CC9-0DB2E66A0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97-4C48-B73E-93A0F6B25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97-4C48-B73E-93A0F6B25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797-4C48-B73E-93A0F6B25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797-4C48-B73E-93A0F6B25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797-4C48-B73E-93A0F6B2565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7-4C48-B73E-93A0F6B2565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7-4C48-B73E-93A0F6B2565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7-4C48-B73E-93A0F6B25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24</c:v>
                </c:pt>
                <c:pt idx="1">
                  <c:v>27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7-4C48-B73E-93A0F6B25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3186</c:v>
                </c:pt>
                <c:pt idx="1">
                  <c:v>415</c:v>
                </c:pt>
                <c:pt idx="2">
                  <c:v>1249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B-49D1-8A8D-F1A2D731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C-4756-A415-541B0726B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973</c:v>
                </c:pt>
                <c:pt idx="1">
                  <c:v>57</c:v>
                </c:pt>
                <c:pt idx="2">
                  <c:v>34</c:v>
                </c:pt>
                <c:pt idx="3">
                  <c:v>863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0-4F70-99A2-4620B3EA3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2416</c:v>
                </c:pt>
                <c:pt idx="1">
                  <c:v>931</c:v>
                </c:pt>
                <c:pt idx="2">
                  <c:v>20</c:v>
                </c:pt>
                <c:pt idx="3">
                  <c:v>12</c:v>
                </c:pt>
                <c:pt idx="4">
                  <c:v>2007</c:v>
                </c:pt>
                <c:pt idx="5">
                  <c:v>1402</c:v>
                </c:pt>
                <c:pt idx="6">
                  <c:v>0</c:v>
                </c:pt>
                <c:pt idx="7">
                  <c:v>0</c:v>
                </c:pt>
                <c:pt idx="8">
                  <c:v>790</c:v>
                </c:pt>
                <c:pt idx="9">
                  <c:v>790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7-4581-A747-A8072D535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0-438F-9638-3056A5DA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104</c:v>
              </c:pt>
              <c:pt idx="2">
                <c:v>557</c:v>
              </c:pt>
            </c:numLit>
          </c:val>
          <c:extLst>
            <c:ext xmlns:c16="http://schemas.microsoft.com/office/drawing/2014/chart" uri="{C3380CC4-5D6E-409C-BE32-E72D297353CC}">
              <c16:uniqueId val="{00000000-8E56-46CB-A46C-2C06D254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154</c:v>
              </c:pt>
              <c:pt idx="1">
                <c:v>40</c:v>
              </c:pt>
              <c:pt idx="2">
                <c:v>4</c:v>
              </c:pt>
              <c:pt idx="3">
                <c:v>47</c:v>
              </c:pt>
              <c:pt idx="4">
                <c:v>72</c:v>
              </c:pt>
              <c:pt idx="5">
                <c:v>14</c:v>
              </c:pt>
              <c:pt idx="6">
                <c:v>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D29-4CD4-8A9A-951DC8558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3B-4533-85B6-14E8FEFA16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3B-4533-85B6-14E8FEFA16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3203</c:v>
                </c:pt>
                <c:pt idx="1">
                  <c:v>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B-4533-85B6-14E8FEFA1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Aux!$BD$2:$BD$19</c:f>
              <c:strCache>
                <c:ptCount val="18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</c:v>
              </c:pt>
              <c:pt idx="1">
                <c:v>161</c:v>
              </c:pt>
              <c:pt idx="2">
                <c:v>204</c:v>
              </c:pt>
              <c:pt idx="3">
                <c:v>6</c:v>
              </c:pt>
              <c:pt idx="4">
                <c:v>196</c:v>
              </c:pt>
              <c:pt idx="5">
                <c:v>101</c:v>
              </c:pt>
              <c:pt idx="6">
                <c:v>89</c:v>
              </c:pt>
              <c:pt idx="7">
                <c:v>50</c:v>
              </c:pt>
              <c:pt idx="8">
                <c:v>51</c:v>
              </c:pt>
              <c:pt idx="9">
                <c:v>5</c:v>
              </c:pt>
              <c:pt idx="10">
                <c:v>53</c:v>
              </c:pt>
              <c:pt idx="11">
                <c:v>196</c:v>
              </c:pt>
              <c:pt idx="12">
                <c:v>51</c:v>
              </c:pt>
              <c:pt idx="13">
                <c:v>22</c:v>
              </c:pt>
              <c:pt idx="14">
                <c:v>4</c:v>
              </c:pt>
              <c:pt idx="15">
                <c:v>1</c:v>
              </c:pt>
              <c:pt idx="16">
                <c:v>379</c:v>
              </c:pt>
              <c:pt idx="17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2B41-4BA7-B508-E30F966C8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88-42BB-B6AE-2016DBAD6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88-42BB-B6AE-2016DBAD64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118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88-42BB-B6AE-2016DBAD6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DA-4654-981D-170455549D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DA-4654-981D-170455549D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DA-4654-981D-170455549D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0DA-4654-981D-170455549DF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30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DA-4654-981D-170455549DF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415</c:v>
              </c:pt>
              <c:pt idx="1">
                <c:v>75</c:v>
              </c:pt>
              <c:pt idx="2">
                <c:v>5</c:v>
              </c:pt>
              <c:pt idx="3">
                <c:v>7</c:v>
              </c:pt>
              <c:pt idx="4">
                <c:v>7</c:v>
              </c:pt>
              <c:pt idx="5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DA29-454B-8310-75318C1EC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137</c:v>
              </c:pt>
              <c:pt idx="1">
                <c:v>31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E6BA-46B0-B014-7AAEE0D94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Ex 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15</c:v>
              </c:pt>
              <c:pt idx="2">
                <c:v>20</c:v>
              </c:pt>
              <c:pt idx="3">
                <c:v>35</c:v>
              </c:pt>
              <c:pt idx="4">
                <c:v>78</c:v>
              </c:pt>
              <c:pt idx="5">
                <c:v>2</c:v>
              </c:pt>
              <c:pt idx="6">
                <c:v>7</c:v>
              </c:pt>
              <c:pt idx="7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8EC2-4F83-B5C5-4168D9147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961-4FD1-A70E-E2E1A9C43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42-486E-B308-45E3B6EA36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42-486E-B308-45E3B6EA36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291</c:v>
                </c:pt>
                <c:pt idx="1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42-486E-B308-45E3B6EA3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A1-4813-B79D-2D7FBF9DF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A1-4813-B79D-2D7FBF9DF4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A1-4813-B79D-2D7FBF9DF4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A1-4813-B79D-2D7FBF9DF45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1-4813-B79D-2D7FBF9DF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33</c:v>
                </c:pt>
                <c:pt idx="1">
                  <c:v>229</c:v>
                </c:pt>
                <c:pt idx="2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A1-4813-B79D-2D7FBF9DF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4912</c:v>
              </c:pt>
              <c:pt idx="1">
                <c:v>713</c:v>
              </c:pt>
              <c:pt idx="2">
                <c:v>103</c:v>
              </c:pt>
              <c:pt idx="3">
                <c:v>46</c:v>
              </c:pt>
              <c:pt idx="4">
                <c:v>2</c:v>
              </c:pt>
              <c:pt idx="5">
                <c:v>2</c:v>
              </c:pt>
              <c:pt idx="6">
                <c:v>1037</c:v>
              </c:pt>
            </c:numLit>
          </c:val>
          <c:extLst>
            <c:ext xmlns:c16="http://schemas.microsoft.com/office/drawing/2014/chart" uri="{C3380CC4-5D6E-409C-BE32-E72D297353CC}">
              <c16:uniqueId val="{00000000-BC37-49BC-BD07-36417C28D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AD-4E97-B753-54D551E0F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AD-4E97-B753-54D551E0F5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2097</c:v>
                </c:pt>
                <c:pt idx="1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D-4E97-B753-54D551E0F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1101</c:v>
              </c:pt>
              <c:pt idx="1">
                <c:v>348</c:v>
              </c:pt>
              <c:pt idx="2">
                <c:v>3</c:v>
              </c:pt>
              <c:pt idx="3">
                <c:v>401</c:v>
              </c:pt>
            </c:numLit>
          </c:val>
          <c:extLst>
            <c:ext xmlns:c16="http://schemas.microsoft.com/office/drawing/2014/chart" uri="{C3380CC4-5D6E-409C-BE32-E72D297353CC}">
              <c16:uniqueId val="{00000000-94DC-42C8-AAD7-758841567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10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03B-4FAF-86A5-24FA9497C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88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1A3-4A72-BD8C-7D13FBA66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9E-4E0C-B95D-1B39265F2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8A-4295-8D19-8D506E5A3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7B4-4506-90DA-1D825643E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D53-4B8C-8D83-B71C6BB5E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785</c:v>
              </c:pt>
              <c:pt idx="2">
                <c:v>15</c:v>
              </c:pt>
              <c:pt idx="3">
                <c:v>6</c:v>
              </c:pt>
              <c:pt idx="4">
                <c:v>25</c:v>
              </c:pt>
              <c:pt idx="5">
                <c:v>629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39-4A53-91FE-E9F7273FF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4B-48AA-9BFE-DFCDBF2A7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4B-48AA-9BFE-DFCDBF2A72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205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B-48AA-9BFE-DFCDBF2A7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1290</c:v>
              </c:pt>
              <c:pt idx="2">
                <c:v>72</c:v>
              </c:pt>
              <c:pt idx="3">
                <c:v>6</c:v>
              </c:pt>
              <c:pt idx="4">
                <c:v>145</c:v>
              </c:pt>
              <c:pt idx="5">
                <c:v>1500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1F5-4569-84BA-5EB46CB6E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1565</c:v>
              </c:pt>
              <c:pt idx="2">
                <c:v>68</c:v>
              </c:pt>
              <c:pt idx="3">
                <c:v>5</c:v>
              </c:pt>
              <c:pt idx="4">
                <c:v>128</c:v>
              </c:pt>
              <c:pt idx="5">
                <c:v>1680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C56-4D75-8BE4-21FCB0C98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100</c:v>
              </c:pt>
              <c:pt idx="2">
                <c:v>24</c:v>
              </c:pt>
              <c:pt idx="3">
                <c:v>10</c:v>
              </c:pt>
              <c:pt idx="4">
                <c:v>83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A0F-4DEB-9DAB-B22E2F6C3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</c:v>
              </c:pt>
              <c:pt idx="1">
                <c:v>24</c:v>
              </c:pt>
              <c:pt idx="2">
                <c:v>2</c:v>
              </c:pt>
              <c:pt idx="3">
                <c:v>6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F234-4908-93A6-7372D25C5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307-49CE-A993-226487B6C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475</c:v>
              </c:pt>
              <c:pt idx="2">
                <c:v>20</c:v>
              </c:pt>
              <c:pt idx="3">
                <c:v>39</c:v>
              </c:pt>
              <c:pt idx="4">
                <c:v>654</c:v>
              </c:pt>
            </c:numLit>
          </c:val>
          <c:extLst>
            <c:ext xmlns:c16="http://schemas.microsoft.com/office/drawing/2014/chart" uri="{C3380CC4-5D6E-409C-BE32-E72D297353CC}">
              <c16:uniqueId val="{00000000-BB09-4FB8-A397-9F9C54AE3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35</c:v>
              </c:pt>
              <c:pt idx="2">
                <c:v>3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AC9F-4FAD-BFFC-DD1820D23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3</c:v>
              </c:pt>
              <c:pt idx="2">
                <c:v>184</c:v>
              </c:pt>
              <c:pt idx="3">
                <c:v>8</c:v>
              </c:pt>
              <c:pt idx="4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6650-44C4-B389-6A200268B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23</c:v>
              </c:pt>
              <c:pt idx="2">
                <c:v>1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80F3-4DA1-AA1A-77B4582B6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4C0-4AE5-B76E-09D97CA2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39-4E14-95CB-E205C5960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39-4E14-95CB-E205C59603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283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39-4E14-95CB-E205C5960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CB-4A89-BB83-51CE4FAA3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CB-4A89-BB83-51CE4FAA3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CB-4A89-BB83-51CE4FAA3DB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287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CB-4A89-BB83-51CE4FAA3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B3-428B-8E42-1FE013BD8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B3-428B-8E42-1FE013BD84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2105</c:v>
                </c:pt>
                <c:pt idx="1">
                  <c:v>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B3-428B-8E42-1FE013BD8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1C14BE7-9221-4600-8A9A-5429DE313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92C3D0E-C827-4BBC-BC8E-F0823D94A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F257C60-E307-4316-A2B0-AD102735A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4AB3FC2-AFC0-4832-98AD-3603DF2BC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D087631-5A8E-4F7E-A06C-AAE2F78C3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692DCF1-2CB4-40A0-8674-75B33BB93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0DEE787-3B33-4108-B199-07FED9AD3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8A99F3D-991C-41A0-8655-539CC3A8A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25869FE-E2D3-4447-8693-CE7E40141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93B5C53-0ABA-48D4-BE21-EBD4FB2D1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15D0230-4444-4E16-B591-40DDDE117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2083427-C7A1-470A-9D9B-8BBB5948D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F66BA56-5496-4051-822C-DCD9C0123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4958938-23F2-1980-F67D-B02A310F3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254000</xdr:colOff>
      <xdr:row>6</xdr:row>
      <xdr:rowOff>130175</xdr:rowOff>
    </xdr:from>
    <xdr:to>
      <xdr:col>21</xdr:col>
      <xdr:colOff>508000</xdr:colOff>
      <xdr:row>17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35C5ACB-5AB9-7C3A-628B-5EC0B16D75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247650</xdr:colOff>
      <xdr:row>8</xdr:row>
      <xdr:rowOff>6350</xdr:rowOff>
    </xdr:from>
    <xdr:to>
      <xdr:col>53</xdr:col>
      <xdr:colOff>139700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9D65060-6F12-FB2B-733C-D51E6D181A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441325</xdr:colOff>
      <xdr:row>7</xdr:row>
      <xdr:rowOff>9525</xdr:rowOff>
    </xdr:from>
    <xdr:to>
      <xdr:col>60</xdr:col>
      <xdr:colOff>152400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6627872-E0D2-E615-EF73-B857435DA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298450</xdr:colOff>
      <xdr:row>7</xdr:row>
      <xdr:rowOff>53975</xdr:rowOff>
    </xdr:from>
    <xdr:to>
      <xdr:col>72</xdr:col>
      <xdr:colOff>238125</xdr:colOff>
      <xdr:row>18</xdr:row>
      <xdr:rowOff>22225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73410AF-73B1-E6E9-5686-644E091779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79375</xdr:colOff>
      <xdr:row>22</xdr:row>
      <xdr:rowOff>130175</xdr:rowOff>
    </xdr:from>
    <xdr:to>
      <xdr:col>72</xdr:col>
      <xdr:colOff>79375</xdr:colOff>
      <xdr:row>35</xdr:row>
      <xdr:rowOff>44450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E775512-DCD7-FC1B-DAA6-323DCC9B2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25</xdr:row>
      <xdr:rowOff>142875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984BE20-5082-1731-4D23-C4BF2B845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8910ACA-B715-A267-B70E-1276D2D98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DD91516-7A99-2455-6F0C-C137D08F9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44449</xdr:rowOff>
    </xdr:from>
    <xdr:to>
      <xdr:col>19</xdr:col>
      <xdr:colOff>2578100</xdr:colOff>
      <xdr:row>23</xdr:row>
      <xdr:rowOff>28574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B11750F-D8B3-CAC4-FF1F-92DA6DC574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187325</xdr:colOff>
      <xdr:row>3</xdr:row>
      <xdr:rowOff>44450</xdr:rowOff>
    </xdr:from>
    <xdr:to>
      <xdr:col>24</xdr:col>
      <xdr:colOff>2949575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FE25B75-E2F2-7B9E-E9EF-AE67117FF4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463550</xdr:colOff>
      <xdr:row>2</xdr:row>
      <xdr:rowOff>130175</xdr:rowOff>
    </xdr:from>
    <xdr:to>
      <xdr:col>29</xdr:col>
      <xdr:colOff>3225800</xdr:colOff>
      <xdr:row>19</xdr:row>
      <xdr:rowOff>149225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32B79BB-3468-ADF8-033B-B063388D7B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111125</xdr:colOff>
      <xdr:row>3</xdr:row>
      <xdr:rowOff>25400</xdr:rowOff>
    </xdr:from>
    <xdr:to>
      <xdr:col>39</xdr:col>
      <xdr:colOff>2873375</xdr:colOff>
      <xdr:row>20</xdr:row>
      <xdr:rowOff>44450</xdr:rowOff>
    </xdr:to>
    <xdr:graphicFrame macro="">
      <xdr:nvGraphicFramePr>
        <xdr:cNvPr id="8" name="graficoDelitosIncJurado">
          <a:extLst>
            <a:ext uri="{FF2B5EF4-FFF2-40B4-BE49-F238E27FC236}">
              <a16:creationId xmlns:a16="http://schemas.microsoft.com/office/drawing/2014/main" id="{7729E9E2-3058-E7BB-A77E-B6A76A4845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136525</xdr:colOff>
      <xdr:row>3</xdr:row>
      <xdr:rowOff>53975</xdr:rowOff>
    </xdr:from>
    <xdr:to>
      <xdr:col>44</xdr:col>
      <xdr:colOff>2898775</xdr:colOff>
      <xdr:row>20</xdr:row>
      <xdr:rowOff>73025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967B95BB-05B6-9521-D83A-EB46918AF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82550</xdr:colOff>
      <xdr:row>3</xdr:row>
      <xdr:rowOff>120650</xdr:rowOff>
    </xdr:from>
    <xdr:to>
      <xdr:col>49</xdr:col>
      <xdr:colOff>2844800</xdr:colOff>
      <xdr:row>20</xdr:row>
      <xdr:rowOff>139700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E10FAE90-7B0E-FFEC-38A5-68B66F322E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57150</xdr:colOff>
      <xdr:row>3</xdr:row>
      <xdr:rowOff>44450</xdr:rowOff>
    </xdr:from>
    <xdr:to>
      <xdr:col>54</xdr:col>
      <xdr:colOff>2819400</xdr:colOff>
      <xdr:row>20</xdr:row>
      <xdr:rowOff>63500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3905FD7D-AC2A-8E73-906A-95F7BEB92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498475</xdr:colOff>
      <xdr:row>2</xdr:row>
      <xdr:rowOff>111125</xdr:rowOff>
    </xdr:from>
    <xdr:to>
      <xdr:col>59</xdr:col>
      <xdr:colOff>3289300</xdr:colOff>
      <xdr:row>19</xdr:row>
      <xdr:rowOff>130175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3A07C2B2-0A9B-0A8B-36C9-A28A3D6514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422DF9-355E-4737-B7EB-73192C0FC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3AF191A-A02B-4B6A-9517-2A34A4024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FD3C09A-20F9-4494-82CE-51F72A8F4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61F564-FD26-4BE1-8919-0F4EF53DC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DCB3F8C-7283-4845-8086-256A6A475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B54ACDF-4232-4A78-B3D1-A10C35F06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8196B8B-9E75-4D7A-848D-8F1397868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133928</xdr:colOff>
      <xdr:row>8</xdr:row>
      <xdr:rowOff>121227</xdr:rowOff>
    </xdr:from>
    <xdr:to>
      <xdr:col>15</xdr:col>
      <xdr:colOff>216478</xdr:colOff>
      <xdr:row>18</xdr:row>
      <xdr:rowOff>6927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56F60C6D-E7BA-8F49-3417-688EEF36D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79E8A701-54FA-39E9-F532-909B71DE6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865332</xdr:colOff>
      <xdr:row>11</xdr:row>
      <xdr:rowOff>119496</xdr:rowOff>
    </xdr:from>
    <xdr:to>
      <xdr:col>43</xdr:col>
      <xdr:colOff>316923</xdr:colOff>
      <xdr:row>35</xdr:row>
      <xdr:rowOff>15586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DE77A58F-CC30-B827-A5C4-10AD406C98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0F996F6-FC4F-4008-AE82-8F2203A66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A6DE6EA-7949-4C43-BB0F-1A6504A99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5F14C46-53B5-FA0A-0CAF-E9AB3725F6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3EF372D-8556-9400-E202-34ADCDFC7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28575</xdr:colOff>
      <xdr:row>3</xdr:row>
      <xdr:rowOff>38100</xdr:rowOff>
    </xdr:from>
    <xdr:to>
      <xdr:col>22</xdr:col>
      <xdr:colOff>2619375</xdr:colOff>
      <xdr:row>22</xdr:row>
      <xdr:rowOff>82550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F74E281-DD6B-BFDC-5B4B-807F2BD618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3308350</xdr:colOff>
      <xdr:row>3</xdr:row>
      <xdr:rowOff>123825</xdr:rowOff>
    </xdr:from>
    <xdr:to>
      <xdr:col>34</xdr:col>
      <xdr:colOff>654050</xdr:colOff>
      <xdr:row>23</xdr:row>
      <xdr:rowOff>6350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0E1171E-D6D0-82B1-9CE8-F6BC22A12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5B0ECEF-BCB8-4DB0-9D84-9A7AC0077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5545106-787E-4BE0-94D6-AECF1B922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4DA9DD9-93E5-F904-A572-D82DA68E60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123825</xdr:colOff>
      <xdr:row>2</xdr:row>
      <xdr:rowOff>95250</xdr:rowOff>
    </xdr:from>
    <xdr:to>
      <xdr:col>17</xdr:col>
      <xdr:colOff>2886075</xdr:colOff>
      <xdr:row>21</xdr:row>
      <xdr:rowOff>139700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06934D0-5559-B0F6-E860-CA80C8CA1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44450</xdr:colOff>
      <xdr:row>2</xdr:row>
      <xdr:rowOff>66675</xdr:rowOff>
    </xdr:from>
    <xdr:to>
      <xdr:col>35</xdr:col>
      <xdr:colOff>228600</xdr:colOff>
      <xdr:row>21</xdr:row>
      <xdr:rowOff>111125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90321A6-F2EC-2D73-0B78-D96259CA6A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50D72F9-298B-4B52-ABE0-30124DAB7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BE4FB66-6E81-4719-8DDC-557FEF4BB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C7B69EC-07EE-7504-DEEB-D1AA134CE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09ABC9F-C60B-28FE-9C13-8B75BB3AB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CCE6629-9E09-9381-0C1A-8FE47DFC9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598466F-65B4-63C9-2648-8B88E94A7E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79375</xdr:colOff>
      <xdr:row>2</xdr:row>
      <xdr:rowOff>152400</xdr:rowOff>
    </xdr:from>
    <xdr:to>
      <xdr:col>24</xdr:col>
      <xdr:colOff>2660650</xdr:colOff>
      <xdr:row>19</xdr:row>
      <xdr:rowOff>47625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4BFA993-6796-1955-DBAC-F7F8E74E21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44B50D7-D6AC-376C-6C0F-FA9228CE8F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21C999A-BD2C-B833-A1F2-55D23EB48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9A1512B-F5D5-2970-6EDC-C4F7DCD97E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322ECAE-92DE-26B1-C519-6FD878E2B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238125</xdr:colOff>
      <xdr:row>3</xdr:row>
      <xdr:rowOff>95250</xdr:rowOff>
    </xdr:from>
    <xdr:to>
      <xdr:col>24</xdr:col>
      <xdr:colOff>2990850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37AF651-929C-97C5-B4C1-2944E3F6F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3203575</xdr:colOff>
      <xdr:row>3</xdr:row>
      <xdr:rowOff>85725</xdr:rowOff>
    </xdr:from>
    <xdr:to>
      <xdr:col>49</xdr:col>
      <xdr:colOff>2193925</xdr:colOff>
      <xdr:row>19</xdr:row>
      <xdr:rowOff>142875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E58022B4-4186-2B41-EF9D-A4DB25199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6350</xdr:colOff>
      <xdr:row>3</xdr:row>
      <xdr:rowOff>19050</xdr:rowOff>
    </xdr:from>
    <xdr:to>
      <xdr:col>59</xdr:col>
      <xdr:colOff>2797175</xdr:colOff>
      <xdr:row>19</xdr:row>
      <xdr:rowOff>76200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380FF8D-AB5B-EA8A-9F13-EDF27E9D75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5CD2DD4-6049-DC9D-15F1-509D5C47BF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CABFA5B-BE30-DC0A-A0A5-232BFA0A7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26DE36A-9478-B42C-8105-5A5AD53FCD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0CF0460-6A53-E87C-743E-975981C55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42578125" customWidth="1"/>
    <col min="2" max="2" width="38.140625" customWidth="1"/>
    <col min="3" max="3" width="10.7109375" customWidth="1"/>
    <col min="4" max="4" width="28.140625" customWidth="1"/>
    <col min="5" max="5" width="14.42578125" customWidth="1"/>
    <col min="6" max="6" width="0.7109375" customWidth="1"/>
    <col min="7" max="19" width="5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ht="25.5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iZasT0X0L31idOdONp/PMzMFA8uA6q9jtFD6IbjeTeLTMnJf9fipVXCwIucRIEw3XGsPy3W4mZZH5TN07/l5oQ==" saltValue="0fdfZfJHfecETy5q+j8y3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15</v>
      </c>
      <c r="D5" s="12">
        <v>1</v>
      </c>
      <c r="E5" s="22">
        <v>16</v>
      </c>
    </row>
    <row r="6" spans="1:5" x14ac:dyDescent="0.25">
      <c r="A6" s="20" t="s">
        <v>1205</v>
      </c>
      <c r="B6" s="15"/>
      <c r="C6" s="12">
        <v>35</v>
      </c>
      <c r="D6" s="12">
        <v>10</v>
      </c>
      <c r="E6" s="22">
        <v>17</v>
      </c>
    </row>
    <row r="7" spans="1:5" x14ac:dyDescent="0.25">
      <c r="A7" s="20" t="s">
        <v>1206</v>
      </c>
      <c r="B7" s="15"/>
      <c r="C7" s="12">
        <v>0</v>
      </c>
      <c r="D7" s="12">
        <v>0</v>
      </c>
      <c r="E7" s="22">
        <v>0</v>
      </c>
    </row>
    <row r="8" spans="1:5" x14ac:dyDescent="0.25">
      <c r="A8" s="20" t="s">
        <v>1207</v>
      </c>
      <c r="B8" s="15"/>
      <c r="C8" s="12">
        <v>3</v>
      </c>
      <c r="D8" s="12">
        <v>1</v>
      </c>
      <c r="E8" s="22">
        <v>1</v>
      </c>
    </row>
    <row r="9" spans="1:5" x14ac:dyDescent="0.25">
      <c r="A9" s="20" t="s">
        <v>615</v>
      </c>
      <c r="B9" s="15"/>
      <c r="C9" s="12">
        <v>1</v>
      </c>
      <c r="D9" s="12">
        <v>0</v>
      </c>
      <c r="E9" s="22">
        <v>0</v>
      </c>
    </row>
    <row r="10" spans="1:5" x14ac:dyDescent="0.25">
      <c r="A10" s="20" t="s">
        <v>1208</v>
      </c>
      <c r="B10" s="15"/>
      <c r="C10" s="12">
        <v>11</v>
      </c>
      <c r="D10" s="12">
        <v>3</v>
      </c>
      <c r="E10" s="22">
        <v>2</v>
      </c>
    </row>
    <row r="11" spans="1:5" x14ac:dyDescent="0.25">
      <c r="A11" s="201" t="s">
        <v>956</v>
      </c>
      <c r="B11" s="202"/>
      <c r="C11" s="29">
        <v>65</v>
      </c>
      <c r="D11" s="29">
        <v>15</v>
      </c>
      <c r="E11" s="29">
        <v>36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2">
        <v>15</v>
      </c>
    </row>
    <row r="15" spans="1:5" x14ac:dyDescent="0.25">
      <c r="A15" s="20" t="s">
        <v>1211</v>
      </c>
      <c r="B15" s="15"/>
      <c r="C15" s="22">
        <v>0</v>
      </c>
    </row>
    <row r="16" spans="1:5" x14ac:dyDescent="0.25">
      <c r="A16" s="20" t="s">
        <v>1212</v>
      </c>
      <c r="B16" s="15"/>
      <c r="C16" s="22">
        <v>0</v>
      </c>
    </row>
    <row r="17" spans="1:3" x14ac:dyDescent="0.25">
      <c r="A17" s="201" t="s">
        <v>956</v>
      </c>
      <c r="B17" s="202"/>
      <c r="C17" s="29">
        <v>15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17</v>
      </c>
    </row>
    <row r="22" spans="1:3" x14ac:dyDescent="0.25">
      <c r="A22" s="20" t="s">
        <v>1205</v>
      </c>
      <c r="B22" s="15"/>
      <c r="C22" s="22">
        <v>79</v>
      </c>
    </row>
    <row r="23" spans="1:3" x14ac:dyDescent="0.25">
      <c r="A23" s="20" t="s">
        <v>1206</v>
      </c>
      <c r="B23" s="15"/>
      <c r="C23" s="22">
        <v>9</v>
      </c>
    </row>
    <row r="24" spans="1:3" x14ac:dyDescent="0.25">
      <c r="A24" s="20" t="s">
        <v>1207</v>
      </c>
      <c r="B24" s="15"/>
      <c r="C24" s="22">
        <v>12</v>
      </c>
    </row>
    <row r="25" spans="1:3" x14ac:dyDescent="0.25">
      <c r="A25" s="20" t="s">
        <v>615</v>
      </c>
      <c r="B25" s="15"/>
      <c r="C25" s="22">
        <v>4</v>
      </c>
    </row>
    <row r="26" spans="1:3" x14ac:dyDescent="0.25">
      <c r="A26" s="20" t="s">
        <v>1208</v>
      </c>
      <c r="B26" s="15"/>
      <c r="C26" s="22">
        <v>71</v>
      </c>
    </row>
    <row r="27" spans="1:3" x14ac:dyDescent="0.25">
      <c r="A27" s="201" t="s">
        <v>956</v>
      </c>
      <c r="B27" s="202"/>
      <c r="C27" s="29">
        <v>192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2">
        <v>17</v>
      </c>
    </row>
    <row r="32" spans="1:3" x14ac:dyDescent="0.25">
      <c r="A32" s="20" t="s">
        <v>1049</v>
      </c>
      <c r="B32" s="15"/>
      <c r="C32" s="22">
        <v>3</v>
      </c>
    </row>
    <row r="33" spans="1:3" x14ac:dyDescent="0.25">
      <c r="A33" s="20" t="s">
        <v>1214</v>
      </c>
      <c r="B33" s="15"/>
      <c r="C33" s="22">
        <v>184</v>
      </c>
    </row>
    <row r="34" spans="1:3" x14ac:dyDescent="0.25">
      <c r="A34" s="20" t="s">
        <v>1147</v>
      </c>
      <c r="B34" s="15"/>
      <c r="C34" s="22">
        <v>8</v>
      </c>
    </row>
    <row r="35" spans="1:3" x14ac:dyDescent="0.25">
      <c r="A35" s="20" t="s">
        <v>1215</v>
      </c>
      <c r="B35" s="15"/>
      <c r="C35" s="22">
        <v>65</v>
      </c>
    </row>
    <row r="36" spans="1:3" x14ac:dyDescent="0.25">
      <c r="A36" s="20" t="s">
        <v>1051</v>
      </c>
      <c r="B36" s="15"/>
      <c r="C36" s="22">
        <v>0</v>
      </c>
    </row>
    <row r="37" spans="1:3" x14ac:dyDescent="0.25">
      <c r="A37" s="20" t="s">
        <v>1052</v>
      </c>
      <c r="B37" s="15"/>
      <c r="C37" s="22">
        <v>0</v>
      </c>
    </row>
    <row r="38" spans="1:3" x14ac:dyDescent="0.25">
      <c r="A38" s="20" t="s">
        <v>1110</v>
      </c>
      <c r="B38" s="15"/>
      <c r="C38" s="22">
        <v>0</v>
      </c>
    </row>
    <row r="39" spans="1:3" x14ac:dyDescent="0.25">
      <c r="A39" s="20" t="s">
        <v>1111</v>
      </c>
      <c r="B39" s="15"/>
      <c r="C39" s="22">
        <v>0</v>
      </c>
    </row>
    <row r="40" spans="1:3" x14ac:dyDescent="0.25">
      <c r="A40" s="201" t="s">
        <v>956</v>
      </c>
      <c r="B40" s="202"/>
      <c r="C40" s="29">
        <v>277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26</v>
      </c>
    </row>
    <row r="45" spans="1:3" x14ac:dyDescent="0.25">
      <c r="A45" s="20" t="s">
        <v>1205</v>
      </c>
      <c r="B45" s="15"/>
      <c r="C45" s="22">
        <v>6</v>
      </c>
    </row>
    <row r="46" spans="1:3" x14ac:dyDescent="0.25">
      <c r="A46" s="20" t="s">
        <v>1206</v>
      </c>
      <c r="B46" s="15"/>
      <c r="C46" s="22">
        <v>0</v>
      </c>
    </row>
    <row r="47" spans="1:3" x14ac:dyDescent="0.25">
      <c r="A47" s="20" t="s">
        <v>1207</v>
      </c>
      <c r="B47" s="15"/>
      <c r="C47" s="22">
        <v>2</v>
      </c>
    </row>
    <row r="48" spans="1:3" x14ac:dyDescent="0.25">
      <c r="A48" s="20" t="s">
        <v>615</v>
      </c>
      <c r="B48" s="15"/>
      <c r="C48" s="22">
        <v>0</v>
      </c>
    </row>
    <row r="49" spans="1:3" x14ac:dyDescent="0.25">
      <c r="A49" s="20" t="s">
        <v>1208</v>
      </c>
      <c r="B49" s="15"/>
      <c r="C49" s="22">
        <v>23</v>
      </c>
    </row>
    <row r="50" spans="1:3" x14ac:dyDescent="0.25">
      <c r="A50" s="201" t="s">
        <v>956</v>
      </c>
      <c r="B50" s="202"/>
      <c r="C50" s="29">
        <v>57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2">
        <v>1</v>
      </c>
    </row>
    <row r="54" spans="1:3" x14ac:dyDescent="0.25">
      <c r="A54" s="189"/>
      <c r="B54" s="11" t="s">
        <v>82</v>
      </c>
      <c r="C54" s="22">
        <v>1</v>
      </c>
    </row>
    <row r="55" spans="1:3" x14ac:dyDescent="0.25">
      <c r="A55" s="187" t="s">
        <v>1205</v>
      </c>
      <c r="B55" s="11" t="s">
        <v>79</v>
      </c>
      <c r="C55" s="22">
        <v>23</v>
      </c>
    </row>
    <row r="56" spans="1:3" x14ac:dyDescent="0.25">
      <c r="A56" s="189"/>
      <c r="B56" s="11" t="s">
        <v>82</v>
      </c>
      <c r="C56" s="22">
        <v>1</v>
      </c>
    </row>
    <row r="57" spans="1:3" x14ac:dyDescent="0.25">
      <c r="A57" s="187" t="s">
        <v>1206</v>
      </c>
      <c r="B57" s="11" t="s">
        <v>79</v>
      </c>
      <c r="C57" s="22">
        <v>0</v>
      </c>
    </row>
    <row r="58" spans="1:3" x14ac:dyDescent="0.25">
      <c r="A58" s="189"/>
      <c r="B58" s="11" t="s">
        <v>82</v>
      </c>
      <c r="C58" s="22">
        <v>0</v>
      </c>
    </row>
    <row r="59" spans="1:3" x14ac:dyDescent="0.25">
      <c r="A59" s="187" t="s">
        <v>1207</v>
      </c>
      <c r="B59" s="11" t="s">
        <v>79</v>
      </c>
      <c r="C59" s="22">
        <v>1</v>
      </c>
    </row>
    <row r="60" spans="1:3" x14ac:dyDescent="0.25">
      <c r="A60" s="189"/>
      <c r="B60" s="11" t="s">
        <v>82</v>
      </c>
      <c r="C60" s="22">
        <v>0</v>
      </c>
    </row>
    <row r="61" spans="1:3" x14ac:dyDescent="0.25">
      <c r="A61" s="187" t="s">
        <v>615</v>
      </c>
      <c r="B61" s="11" t="s">
        <v>79</v>
      </c>
      <c r="C61" s="22">
        <v>1</v>
      </c>
    </row>
    <row r="62" spans="1:3" x14ac:dyDescent="0.25">
      <c r="A62" s="189"/>
      <c r="B62" s="11" t="s">
        <v>82</v>
      </c>
      <c r="C62" s="22">
        <v>0</v>
      </c>
    </row>
    <row r="63" spans="1:3" x14ac:dyDescent="0.25">
      <c r="A63" s="187" t="s">
        <v>1208</v>
      </c>
      <c r="B63" s="11" t="s">
        <v>79</v>
      </c>
      <c r="C63" s="22">
        <v>11</v>
      </c>
    </row>
    <row r="64" spans="1:3" x14ac:dyDescent="0.25">
      <c r="A64" s="189"/>
      <c r="B64" s="11" t="s">
        <v>82</v>
      </c>
      <c r="C64" s="22">
        <v>0</v>
      </c>
    </row>
    <row r="65" spans="1:3" x14ac:dyDescent="0.25">
      <c r="A65" s="201" t="s">
        <v>956</v>
      </c>
      <c r="B65" s="202"/>
      <c r="C65" s="29">
        <v>39</v>
      </c>
    </row>
    <row r="66" spans="1:3" x14ac:dyDescent="0.25">
      <c r="A66" s="17"/>
    </row>
  </sheetData>
  <sheetProtection algorithmName="SHA-512" hashValue="DtQWRXdBQSwmz1xNbLxlDws+CozWOk6rfVebFtZYFrK+hUeLCSh4+gDjmRvE8E0FUl8T3LXlUC4QMPljHagYNw==" saltValue="/krElCUBtX1fKG2qMpFMm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0" t="s">
        <v>1222</v>
      </c>
      <c r="B5" s="32" t="s">
        <v>1223</v>
      </c>
      <c r="C5" s="12">
        <v>19</v>
      </c>
      <c r="D5" s="12">
        <v>1</v>
      </c>
      <c r="E5" s="12">
        <v>1</v>
      </c>
      <c r="F5" s="22">
        <v>0</v>
      </c>
    </row>
    <row r="6" spans="1:6" x14ac:dyDescent="0.25">
      <c r="A6" s="192"/>
      <c r="B6" s="32" t="s">
        <v>1224</v>
      </c>
      <c r="C6" s="12">
        <v>1</v>
      </c>
      <c r="D6" s="12">
        <v>0</v>
      </c>
      <c r="E6" s="12">
        <v>0</v>
      </c>
      <c r="F6" s="22">
        <v>0</v>
      </c>
    </row>
    <row r="7" spans="1:6" x14ac:dyDescent="0.25">
      <c r="A7" s="10" t="s">
        <v>1225</v>
      </c>
      <c r="B7" s="32" t="s">
        <v>1226</v>
      </c>
      <c r="C7" s="12">
        <v>6</v>
      </c>
      <c r="D7" s="12">
        <v>0</v>
      </c>
      <c r="E7" s="12">
        <v>0</v>
      </c>
      <c r="F7" s="22">
        <v>0</v>
      </c>
    </row>
    <row r="8" spans="1:6" ht="22.5" x14ac:dyDescent="0.25">
      <c r="A8" s="190" t="s">
        <v>1227</v>
      </c>
      <c r="B8" s="32" t="s">
        <v>1228</v>
      </c>
      <c r="C8" s="12">
        <v>29</v>
      </c>
      <c r="D8" s="12">
        <v>22</v>
      </c>
      <c r="E8" s="12">
        <v>2</v>
      </c>
      <c r="F8" s="22">
        <v>0</v>
      </c>
    </row>
    <row r="9" spans="1:6" x14ac:dyDescent="0.25">
      <c r="A9" s="191"/>
      <c r="B9" s="32" t="s">
        <v>1229</v>
      </c>
      <c r="C9" s="12">
        <v>1</v>
      </c>
      <c r="D9" s="12">
        <v>0</v>
      </c>
      <c r="E9" s="12">
        <v>0</v>
      </c>
      <c r="F9" s="22">
        <v>0</v>
      </c>
    </row>
    <row r="10" spans="1:6" ht="22.5" x14ac:dyDescent="0.25">
      <c r="A10" s="192"/>
      <c r="B10" s="32" t="s">
        <v>1230</v>
      </c>
      <c r="C10" s="12">
        <v>0</v>
      </c>
      <c r="D10" s="12">
        <v>4</v>
      </c>
      <c r="E10" s="12">
        <v>1</v>
      </c>
      <c r="F10" s="22">
        <v>0</v>
      </c>
    </row>
    <row r="11" spans="1:6" ht="22.5" x14ac:dyDescent="0.25">
      <c r="A11" s="190" t="s">
        <v>1231</v>
      </c>
      <c r="B11" s="32" t="s">
        <v>1232</v>
      </c>
      <c r="C11" s="12">
        <v>0</v>
      </c>
      <c r="D11" s="12">
        <v>0</v>
      </c>
      <c r="E11" s="12">
        <v>0</v>
      </c>
      <c r="F11" s="22">
        <v>0</v>
      </c>
    </row>
    <row r="12" spans="1:6" x14ac:dyDescent="0.25">
      <c r="A12" s="191"/>
      <c r="B12" s="32" t="s">
        <v>1233</v>
      </c>
      <c r="C12" s="12">
        <v>4</v>
      </c>
      <c r="D12" s="12">
        <v>0</v>
      </c>
      <c r="E12" s="12">
        <v>0</v>
      </c>
      <c r="F12" s="22">
        <v>0</v>
      </c>
    </row>
    <row r="13" spans="1:6" ht="22.5" x14ac:dyDescent="0.25">
      <c r="A13" s="192"/>
      <c r="B13" s="32" t="s">
        <v>1234</v>
      </c>
      <c r="C13" s="12">
        <v>32</v>
      </c>
      <c r="D13" s="12">
        <v>7</v>
      </c>
      <c r="E13" s="12">
        <v>2</v>
      </c>
      <c r="F13" s="22">
        <v>1</v>
      </c>
    </row>
    <row r="14" spans="1:6" ht="22.5" x14ac:dyDescent="0.25">
      <c r="A14" s="10" t="s">
        <v>1235</v>
      </c>
      <c r="B14" s="32" t="s">
        <v>1236</v>
      </c>
      <c r="C14" s="12">
        <v>4</v>
      </c>
      <c r="D14" s="12">
        <v>0</v>
      </c>
      <c r="E14" s="12">
        <v>0</v>
      </c>
      <c r="F14" s="22">
        <v>0</v>
      </c>
    </row>
    <row r="15" spans="1:6" x14ac:dyDescent="0.25">
      <c r="A15" s="190" t="s">
        <v>1237</v>
      </c>
      <c r="B15" s="32" t="s">
        <v>1238</v>
      </c>
      <c r="C15" s="12">
        <v>905</v>
      </c>
      <c r="D15" s="12">
        <v>275</v>
      </c>
      <c r="E15" s="12">
        <v>58</v>
      </c>
      <c r="F15" s="22">
        <v>1</v>
      </c>
    </row>
    <row r="16" spans="1:6" x14ac:dyDescent="0.25">
      <c r="A16" s="191"/>
      <c r="B16" s="32" t="s">
        <v>1239</v>
      </c>
      <c r="C16" s="12">
        <v>0</v>
      </c>
      <c r="D16" s="12">
        <v>0</v>
      </c>
      <c r="E16" s="12">
        <v>0</v>
      </c>
      <c r="F16" s="22">
        <v>0</v>
      </c>
    </row>
    <row r="17" spans="1:6" x14ac:dyDescent="0.25">
      <c r="A17" s="191"/>
      <c r="B17" s="32" t="s">
        <v>1240</v>
      </c>
      <c r="C17" s="12">
        <v>0</v>
      </c>
      <c r="D17" s="12">
        <v>0</v>
      </c>
      <c r="E17" s="12">
        <v>0</v>
      </c>
      <c r="F17" s="22">
        <v>0</v>
      </c>
    </row>
    <row r="18" spans="1:6" x14ac:dyDescent="0.25">
      <c r="A18" s="191"/>
      <c r="B18" s="32" t="s">
        <v>1241</v>
      </c>
      <c r="C18" s="12">
        <v>15</v>
      </c>
      <c r="D18" s="12">
        <v>2</v>
      </c>
      <c r="E18" s="12">
        <v>0</v>
      </c>
      <c r="F18" s="22">
        <v>0</v>
      </c>
    </row>
    <row r="19" spans="1:6" ht="22.5" x14ac:dyDescent="0.25">
      <c r="A19" s="192"/>
      <c r="B19" s="32" t="s">
        <v>1242</v>
      </c>
      <c r="C19" s="12">
        <v>0</v>
      </c>
      <c r="D19" s="12">
        <v>0</v>
      </c>
      <c r="E19" s="12">
        <v>0</v>
      </c>
      <c r="F19" s="22">
        <v>0</v>
      </c>
    </row>
    <row r="20" spans="1:6" x14ac:dyDescent="0.25">
      <c r="A20" s="10" t="s">
        <v>1243</v>
      </c>
      <c r="B20" s="32" t="s">
        <v>1244</v>
      </c>
      <c r="C20" s="12">
        <v>0</v>
      </c>
      <c r="D20" s="12">
        <v>0</v>
      </c>
      <c r="E20" s="12">
        <v>0</v>
      </c>
      <c r="F20" s="22">
        <v>0</v>
      </c>
    </row>
    <row r="21" spans="1:6" x14ac:dyDescent="0.25">
      <c r="A21" s="10" t="s">
        <v>1245</v>
      </c>
      <c r="B21" s="32" t="s">
        <v>1246</v>
      </c>
      <c r="C21" s="12">
        <v>0</v>
      </c>
      <c r="D21" s="12">
        <v>0</v>
      </c>
      <c r="E21" s="12">
        <v>0</v>
      </c>
      <c r="F21" s="22">
        <v>0</v>
      </c>
    </row>
    <row r="22" spans="1:6" x14ac:dyDescent="0.25">
      <c r="A22" s="201" t="s">
        <v>956</v>
      </c>
      <c r="B22" s="202"/>
      <c r="C22" s="29">
        <v>1016</v>
      </c>
      <c r="D22" s="29">
        <v>311</v>
      </c>
      <c r="E22" s="29">
        <v>64</v>
      </c>
      <c r="F22" s="29">
        <v>2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6</v>
      </c>
    </row>
    <row r="26" spans="1:6" x14ac:dyDescent="0.25">
      <c r="A26" s="20" t="s">
        <v>114</v>
      </c>
      <c r="B26" s="15"/>
      <c r="C26" s="22">
        <v>1</v>
      </c>
    </row>
    <row r="27" spans="1:6" x14ac:dyDescent="0.25">
      <c r="A27" s="20" t="s">
        <v>1080</v>
      </c>
      <c r="B27" s="15"/>
      <c r="C27" s="22">
        <v>4</v>
      </c>
    </row>
    <row r="28" spans="1:6" x14ac:dyDescent="0.25">
      <c r="A28" s="201" t="s">
        <v>956</v>
      </c>
      <c r="B28" s="202"/>
      <c r="C28" s="29">
        <v>11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30</v>
      </c>
    </row>
    <row r="33" spans="1:3" x14ac:dyDescent="0.25">
      <c r="A33" s="20" t="s">
        <v>1249</v>
      </c>
      <c r="B33" s="15"/>
      <c r="C33" s="22">
        <v>100</v>
      </c>
    </row>
    <row r="34" spans="1:3" x14ac:dyDescent="0.25">
      <c r="A34" s="20" t="s">
        <v>82</v>
      </c>
      <c r="B34" s="15"/>
      <c r="C34" s="22">
        <v>35</v>
      </c>
    </row>
    <row r="35" spans="1:3" x14ac:dyDescent="0.25">
      <c r="A35" s="201" t="s">
        <v>956</v>
      </c>
      <c r="B35" s="202"/>
      <c r="C35" s="29">
        <v>165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224</v>
      </c>
    </row>
    <row r="40" spans="1:3" x14ac:dyDescent="0.25">
      <c r="A40" s="20" t="s">
        <v>1252</v>
      </c>
      <c r="B40" s="15"/>
      <c r="C40" s="22">
        <v>134</v>
      </c>
    </row>
    <row r="41" spans="1:3" x14ac:dyDescent="0.25">
      <c r="A41" s="201" t="s">
        <v>956</v>
      </c>
      <c r="B41" s="202"/>
      <c r="C41" s="29">
        <v>358</v>
      </c>
    </row>
    <row r="42" spans="1:3" x14ac:dyDescent="0.25">
      <c r="A42" s="17"/>
    </row>
  </sheetData>
  <sheetProtection algorithmName="SHA-512" hashValue="J+IhaE+azV3x/8YJZ1TTQHCu5occX14gTsA6kTbY6ZywtQ/tiCoZ9vFo7s9Z+ILY8qZByQ3Of9Y8QTRvas9hjQ==" saltValue="0DaEdV8Bh18H7e+MlOBki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2" t="s">
        <v>1265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1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2" t="s">
        <v>1048</v>
      </c>
      <c r="C7" s="38">
        <v>17</v>
      </c>
      <c r="D7" s="38">
        <v>0</v>
      </c>
      <c r="E7" s="38">
        <v>34</v>
      </c>
      <c r="F7" s="38">
        <v>2</v>
      </c>
      <c r="G7" s="38">
        <v>2</v>
      </c>
      <c r="H7" s="38">
        <v>60</v>
      </c>
      <c r="I7" s="38">
        <v>0</v>
      </c>
      <c r="J7" s="38">
        <v>3</v>
      </c>
      <c r="K7" s="38">
        <v>0</v>
      </c>
      <c r="L7" s="39">
        <v>9</v>
      </c>
    </row>
    <row r="8" spans="1:12" x14ac:dyDescent="0.25">
      <c r="A8" s="191"/>
      <c r="B8" s="32" t="s">
        <v>1266</v>
      </c>
      <c r="C8" s="38">
        <v>17</v>
      </c>
      <c r="D8" s="38">
        <v>0</v>
      </c>
      <c r="E8" s="38">
        <v>2</v>
      </c>
      <c r="F8" s="38">
        <v>0</v>
      </c>
      <c r="G8" s="38">
        <v>2</v>
      </c>
      <c r="H8" s="38">
        <v>1</v>
      </c>
      <c r="I8" s="38">
        <v>3</v>
      </c>
      <c r="J8" s="38">
        <v>3</v>
      </c>
      <c r="K8" s="38">
        <v>0</v>
      </c>
      <c r="L8" s="39">
        <v>0</v>
      </c>
    </row>
    <row r="9" spans="1:12" x14ac:dyDescent="0.25">
      <c r="A9" s="192"/>
      <c r="B9" s="32" t="s">
        <v>1267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1</v>
      </c>
      <c r="I9" s="38">
        <v>0</v>
      </c>
      <c r="J9" s="38">
        <v>1</v>
      </c>
      <c r="K9" s="38">
        <v>0</v>
      </c>
      <c r="L9" s="39">
        <v>0</v>
      </c>
    </row>
    <row r="10" spans="1:12" x14ac:dyDescent="0.25">
      <c r="A10" s="190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2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2" t="s">
        <v>1271</v>
      </c>
      <c r="C12" s="38">
        <v>5</v>
      </c>
      <c r="D12" s="38">
        <v>0</v>
      </c>
      <c r="E12" s="38">
        <v>8</v>
      </c>
      <c r="F12" s="38">
        <v>1</v>
      </c>
      <c r="G12" s="38">
        <v>0</v>
      </c>
      <c r="H12" s="38">
        <v>1</v>
      </c>
      <c r="I12" s="38">
        <v>0</v>
      </c>
      <c r="J12" s="38">
        <v>1</v>
      </c>
      <c r="K12" s="38">
        <v>0</v>
      </c>
      <c r="L12" s="39">
        <v>6</v>
      </c>
    </row>
    <row r="13" spans="1:12" x14ac:dyDescent="0.25">
      <c r="A13" s="191"/>
      <c r="B13" s="32" t="s">
        <v>1272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2" t="s">
        <v>1285</v>
      </c>
      <c r="C26" s="38">
        <v>1</v>
      </c>
      <c r="D26" s="38">
        <v>0</v>
      </c>
      <c r="E26" s="38">
        <v>7</v>
      </c>
      <c r="F26" s="38">
        <v>0</v>
      </c>
      <c r="G26" s="38">
        <v>0</v>
      </c>
      <c r="H26" s="38">
        <v>2</v>
      </c>
      <c r="I26" s="38">
        <v>0</v>
      </c>
      <c r="J26" s="38">
        <v>0</v>
      </c>
      <c r="K26" s="38">
        <v>0</v>
      </c>
      <c r="L26" s="39">
        <v>1</v>
      </c>
    </row>
    <row r="27" spans="1:12" x14ac:dyDescent="0.25">
      <c r="A27" s="191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2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2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2" t="s">
        <v>1303</v>
      </c>
      <c r="C44" s="38">
        <v>2</v>
      </c>
      <c r="D44" s="38">
        <v>0</v>
      </c>
      <c r="E44" s="38">
        <v>0</v>
      </c>
      <c r="F44" s="38">
        <v>0</v>
      </c>
      <c r="G44" s="38">
        <v>0</v>
      </c>
      <c r="H44" s="38">
        <v>3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2" t="s">
        <v>1313</v>
      </c>
      <c r="C54" s="38">
        <v>1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2" t="s">
        <v>1314</v>
      </c>
      <c r="C55" s="38">
        <v>0</v>
      </c>
      <c r="D55" s="38">
        <v>0</v>
      </c>
      <c r="E55" s="38">
        <v>2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2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2" t="s">
        <v>1331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3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2" t="s">
        <v>1332</v>
      </c>
      <c r="C73" s="38">
        <v>0</v>
      </c>
      <c r="D73" s="38">
        <v>0</v>
      </c>
      <c r="E73" s="38">
        <v>1</v>
      </c>
      <c r="F73" s="38">
        <v>0</v>
      </c>
      <c r="G73" s="38">
        <v>0</v>
      </c>
      <c r="H73" s="38">
        <v>2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2" t="s">
        <v>1333</v>
      </c>
      <c r="C74" s="38">
        <v>0</v>
      </c>
      <c r="D74" s="38">
        <v>0</v>
      </c>
      <c r="E74" s="38">
        <v>0</v>
      </c>
      <c r="F74" s="38">
        <v>1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2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1</v>
      </c>
      <c r="I81" s="38">
        <v>0</v>
      </c>
      <c r="J81" s="38">
        <v>1</v>
      </c>
      <c r="K81" s="38">
        <v>0</v>
      </c>
      <c r="L81" s="39">
        <v>0</v>
      </c>
    </row>
    <row r="82" spans="1:12" x14ac:dyDescent="0.25">
      <c r="A82" s="191"/>
      <c r="B82" s="32" t="s">
        <v>1341</v>
      </c>
      <c r="C82" s="38">
        <v>2</v>
      </c>
      <c r="D82" s="38">
        <v>0</v>
      </c>
      <c r="E82" s="38">
        <v>2</v>
      </c>
      <c r="F82" s="38">
        <v>0</v>
      </c>
      <c r="G82" s="38">
        <v>0</v>
      </c>
      <c r="H82" s="38">
        <v>1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25">
      <c r="A83" s="191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2" t="s">
        <v>1349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2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2" t="s">
        <v>1363</v>
      </c>
      <c r="C104" s="38">
        <v>0</v>
      </c>
      <c r="D104" s="38">
        <v>0</v>
      </c>
      <c r="E104" s="38">
        <v>1</v>
      </c>
      <c r="F104" s="38">
        <v>0</v>
      </c>
      <c r="G104" s="38">
        <v>0</v>
      </c>
      <c r="H104" s="38">
        <v>2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191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2" t="s">
        <v>1368</v>
      </c>
      <c r="C109" s="38">
        <v>0</v>
      </c>
      <c r="D109" s="38">
        <v>0</v>
      </c>
      <c r="E109" s="38">
        <v>3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2" t="s">
        <v>1390</v>
      </c>
      <c r="C131" s="38">
        <v>0</v>
      </c>
      <c r="D131" s="38">
        <v>0</v>
      </c>
      <c r="E131" s="38">
        <v>1</v>
      </c>
      <c r="F131" s="38">
        <v>0</v>
      </c>
      <c r="G131" s="38">
        <v>0</v>
      </c>
      <c r="H131" s="38">
        <v>3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2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2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2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2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2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2" t="s">
        <v>1407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1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191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2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2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2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2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2" t="s">
        <v>1439</v>
      </c>
      <c r="C180" s="38">
        <v>0</v>
      </c>
      <c r="D180" s="38">
        <v>0</v>
      </c>
      <c r="E180" s="38">
        <v>2</v>
      </c>
      <c r="F180" s="38">
        <v>0</v>
      </c>
      <c r="G180" s="38">
        <v>0</v>
      </c>
      <c r="H180" s="38">
        <v>2</v>
      </c>
      <c r="I180" s="38">
        <v>0</v>
      </c>
      <c r="J180" s="38">
        <v>1</v>
      </c>
      <c r="K180" s="38">
        <v>0</v>
      </c>
      <c r="L180" s="39">
        <v>1</v>
      </c>
    </row>
    <row r="181" spans="1:12" x14ac:dyDescent="0.25">
      <c r="A181" s="191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2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2" t="s">
        <v>1447</v>
      </c>
      <c r="C188" s="38">
        <v>1</v>
      </c>
      <c r="D188" s="38">
        <v>0</v>
      </c>
      <c r="E188" s="38">
        <v>1</v>
      </c>
      <c r="F188" s="38">
        <v>0</v>
      </c>
      <c r="G188" s="38">
        <v>0</v>
      </c>
      <c r="H188" s="38">
        <v>11</v>
      </c>
      <c r="I188" s="38">
        <v>0</v>
      </c>
      <c r="J188" s="38">
        <v>0</v>
      </c>
      <c r="K188" s="38">
        <v>0</v>
      </c>
      <c r="L188" s="39">
        <v>1</v>
      </c>
    </row>
    <row r="189" spans="1:12" x14ac:dyDescent="0.25">
      <c r="A189" s="191"/>
      <c r="B189" s="32" t="s">
        <v>1448</v>
      </c>
      <c r="C189" s="38">
        <v>3</v>
      </c>
      <c r="D189" s="38">
        <v>0</v>
      </c>
      <c r="E189" s="38">
        <v>3</v>
      </c>
      <c r="F189" s="38">
        <v>0</v>
      </c>
      <c r="G189" s="38">
        <v>0</v>
      </c>
      <c r="H189" s="38">
        <v>6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191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2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2" t="s">
        <v>1453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1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2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2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2" t="s">
        <v>1458</v>
      </c>
      <c r="C199" s="38">
        <v>0</v>
      </c>
      <c r="D199" s="38">
        <v>0</v>
      </c>
      <c r="E199" s="38">
        <v>1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2" t="s">
        <v>1463</v>
      </c>
      <c r="C204" s="38">
        <v>1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191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6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2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2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2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2" t="s">
        <v>1523</v>
      </c>
      <c r="C263" s="38">
        <v>1</v>
      </c>
      <c r="D263" s="38">
        <v>0</v>
      </c>
      <c r="E263" s="38">
        <v>1</v>
      </c>
      <c r="F263" s="38">
        <v>0</v>
      </c>
      <c r="G263" s="38">
        <v>0</v>
      </c>
      <c r="H263" s="38">
        <v>1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2" t="s">
        <v>1524</v>
      </c>
      <c r="C264" s="38">
        <v>15</v>
      </c>
      <c r="D264" s="38">
        <v>0</v>
      </c>
      <c r="E264" s="38">
        <v>9</v>
      </c>
      <c r="F264" s="38">
        <v>1</v>
      </c>
      <c r="G264" s="38">
        <v>2</v>
      </c>
      <c r="H264" s="38">
        <v>35</v>
      </c>
      <c r="I264" s="38">
        <v>0</v>
      </c>
      <c r="J264" s="38">
        <v>3</v>
      </c>
      <c r="K264" s="38">
        <v>0</v>
      </c>
      <c r="L264" s="39">
        <v>7</v>
      </c>
    </row>
    <row r="265" spans="1:12" x14ac:dyDescent="0.25">
      <c r="A265" s="191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1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2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2" t="s">
        <v>1528</v>
      </c>
      <c r="C268" s="38">
        <v>1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2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2" t="s">
        <v>1530</v>
      </c>
      <c r="C270" s="38">
        <v>0</v>
      </c>
      <c r="D270" s="38">
        <v>0</v>
      </c>
      <c r="E270" s="38">
        <v>1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2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2" t="s">
        <v>1532</v>
      </c>
      <c r="C272" s="38">
        <v>0</v>
      </c>
      <c r="D272" s="38">
        <v>0</v>
      </c>
      <c r="E272" s="38">
        <v>2</v>
      </c>
      <c r="F272" s="38">
        <v>0</v>
      </c>
      <c r="G272" s="38">
        <v>0</v>
      </c>
      <c r="H272" s="38">
        <v>4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2" t="s">
        <v>967</v>
      </c>
      <c r="C273" s="38">
        <v>0</v>
      </c>
      <c r="D273" s="38">
        <v>0</v>
      </c>
      <c r="E273" s="38">
        <v>1</v>
      </c>
      <c r="F273" s="38">
        <v>0</v>
      </c>
      <c r="G273" s="38">
        <v>0</v>
      </c>
      <c r="H273" s="38">
        <v>4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191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2" t="s">
        <v>1534</v>
      </c>
      <c r="C275" s="38">
        <v>0</v>
      </c>
      <c r="D275" s="38">
        <v>0</v>
      </c>
      <c r="E275" s="38">
        <v>9</v>
      </c>
      <c r="F275" s="38">
        <v>0</v>
      </c>
      <c r="G275" s="38">
        <v>0</v>
      </c>
      <c r="H275" s="38">
        <v>3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191"/>
      <c r="B276" s="32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4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2" t="s">
        <v>1536</v>
      </c>
      <c r="C277" s="38">
        <v>0</v>
      </c>
      <c r="D277" s="38">
        <v>0</v>
      </c>
      <c r="E277" s="38">
        <v>1</v>
      </c>
      <c r="F277" s="38">
        <v>0</v>
      </c>
      <c r="G277" s="38">
        <v>0</v>
      </c>
      <c r="H277" s="38">
        <v>1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2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1</v>
      </c>
    </row>
    <row r="281" spans="1:12" x14ac:dyDescent="0.25">
      <c r="A281" s="191"/>
      <c r="B281" s="32" t="s">
        <v>1540</v>
      </c>
      <c r="C281" s="38">
        <v>0</v>
      </c>
      <c r="D281" s="38">
        <v>0</v>
      </c>
      <c r="E281" s="38">
        <v>2</v>
      </c>
      <c r="F281" s="38">
        <v>0</v>
      </c>
      <c r="G281" s="38">
        <v>0</v>
      </c>
      <c r="H281" s="38">
        <v>2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2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2" t="s">
        <v>1545</v>
      </c>
      <c r="C286" s="38">
        <v>0</v>
      </c>
      <c r="D286" s="38">
        <v>0</v>
      </c>
      <c r="E286" s="38">
        <v>1</v>
      </c>
      <c r="F286" s="38">
        <v>0</v>
      </c>
      <c r="G286" s="38">
        <v>0</v>
      </c>
      <c r="H286" s="38">
        <v>3</v>
      </c>
      <c r="I286" s="38">
        <v>0</v>
      </c>
      <c r="J286" s="38">
        <v>0</v>
      </c>
      <c r="K286" s="38">
        <v>0</v>
      </c>
      <c r="L286" s="39">
        <v>1</v>
      </c>
    </row>
    <row r="287" spans="1:12" x14ac:dyDescent="0.25">
      <c r="A287" s="191"/>
      <c r="B287" s="32" t="s">
        <v>926</v>
      </c>
      <c r="C287" s="38">
        <v>0</v>
      </c>
      <c r="D287" s="38">
        <v>0</v>
      </c>
      <c r="E287" s="38">
        <v>1</v>
      </c>
      <c r="F287" s="38">
        <v>0</v>
      </c>
      <c r="G287" s="38">
        <v>0</v>
      </c>
      <c r="H287" s="38">
        <v>1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191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2" t="s">
        <v>1546</v>
      </c>
      <c r="C289" s="38">
        <v>0</v>
      </c>
      <c r="D289" s="38">
        <v>0</v>
      </c>
      <c r="E289" s="38">
        <v>2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2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2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2" t="s">
        <v>1554</v>
      </c>
      <c r="C296" s="38">
        <v>17</v>
      </c>
      <c r="D296" s="38">
        <v>0</v>
      </c>
      <c r="E296" s="38">
        <v>2</v>
      </c>
      <c r="F296" s="38">
        <v>0</v>
      </c>
      <c r="G296" s="38">
        <v>0</v>
      </c>
      <c r="H296" s="38">
        <v>28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2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10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1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2" t="s">
        <v>1557</v>
      </c>
      <c r="C299" s="38">
        <v>0</v>
      </c>
      <c r="D299" s="38">
        <v>0</v>
      </c>
      <c r="E299" s="38">
        <v>1</v>
      </c>
      <c r="F299" s="38">
        <v>0</v>
      </c>
      <c r="G299" s="38">
        <v>0</v>
      </c>
      <c r="H299" s="38">
        <v>7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6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2" t="s">
        <v>1563</v>
      </c>
      <c r="C305" s="38">
        <v>0</v>
      </c>
      <c r="D305" s="38">
        <v>0</v>
      </c>
      <c r="E305" s="38">
        <v>1</v>
      </c>
      <c r="F305" s="38">
        <v>0</v>
      </c>
      <c r="G305" s="38">
        <v>0</v>
      </c>
      <c r="H305" s="38">
        <v>5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2</v>
      </c>
      <c r="H306" s="38">
        <v>0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2" t="s">
        <v>980</v>
      </c>
      <c r="C307" s="38">
        <v>0</v>
      </c>
      <c r="D307" s="38">
        <v>0</v>
      </c>
      <c r="E307" s="38">
        <v>29</v>
      </c>
      <c r="F307" s="38">
        <v>0</v>
      </c>
      <c r="G307" s="38">
        <v>0</v>
      </c>
      <c r="H307" s="38">
        <v>8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1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+Hs08C96QX6wjsWQJOpDNTh3eIkXi9A1enBJgED1BlnwmRhd8rHsfAtfv07TCXOojf176UkdRhfHLZXseJC60Q==" saltValue="F/NkaUG3tl+R6I0OjtdJM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1574</v>
      </c>
      <c r="C7" s="12">
        <v>1</v>
      </c>
      <c r="D7" s="12">
        <v>0</v>
      </c>
      <c r="E7" s="13">
        <v>1</v>
      </c>
    </row>
    <row r="8" spans="1:5" x14ac:dyDescent="0.25">
      <c r="A8" s="191"/>
      <c r="B8" s="11" t="s">
        <v>1575</v>
      </c>
      <c r="C8" s="12">
        <v>7</v>
      </c>
      <c r="D8" s="12">
        <v>7</v>
      </c>
      <c r="E8" s="13">
        <v>0</v>
      </c>
    </row>
    <row r="9" spans="1:5" x14ac:dyDescent="0.25">
      <c r="A9" s="191"/>
      <c r="B9" s="11" t="s">
        <v>1576</v>
      </c>
      <c r="C9" s="12">
        <v>0</v>
      </c>
      <c r="D9" s="12">
        <v>1</v>
      </c>
      <c r="E9" s="13">
        <v>-1</v>
      </c>
    </row>
    <row r="10" spans="1:5" x14ac:dyDescent="0.25">
      <c r="A10" s="191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1578</v>
      </c>
      <c r="C11" s="12">
        <v>0</v>
      </c>
      <c r="D11" s="12">
        <v>3</v>
      </c>
      <c r="E11" s="13">
        <v>-1</v>
      </c>
    </row>
    <row r="12" spans="1:5" x14ac:dyDescent="0.25">
      <c r="A12" s="191"/>
      <c r="B12" s="11" t="s">
        <v>1579</v>
      </c>
      <c r="C12" s="12">
        <v>1</v>
      </c>
      <c r="D12" s="12">
        <v>1</v>
      </c>
      <c r="E12" s="13">
        <v>0</v>
      </c>
    </row>
    <row r="13" spans="1:5" x14ac:dyDescent="0.25">
      <c r="A13" s="191"/>
      <c r="B13" s="11" t="s">
        <v>1580</v>
      </c>
      <c r="C13" s="12">
        <v>0</v>
      </c>
      <c r="D13" s="12">
        <v>4</v>
      </c>
      <c r="E13" s="13">
        <v>-1</v>
      </c>
    </row>
    <row r="14" spans="1:5" x14ac:dyDescent="0.25">
      <c r="A14" s="191"/>
      <c r="B14" s="11" t="s">
        <v>1581</v>
      </c>
      <c r="C14" s="12">
        <v>0</v>
      </c>
      <c r="D14" s="12">
        <v>1</v>
      </c>
      <c r="E14" s="13">
        <v>-1</v>
      </c>
    </row>
    <row r="15" spans="1:5" x14ac:dyDescent="0.25">
      <c r="A15" s="191"/>
      <c r="B15" s="11" t="s">
        <v>1582</v>
      </c>
      <c r="C15" s="12">
        <v>0</v>
      </c>
      <c r="D15" s="12">
        <v>1</v>
      </c>
      <c r="E15" s="13">
        <v>-1</v>
      </c>
    </row>
    <row r="16" spans="1:5" x14ac:dyDescent="0.25">
      <c r="A16" s="192"/>
      <c r="B16" s="11" t="s">
        <v>111</v>
      </c>
      <c r="C16" s="12">
        <v>261</v>
      </c>
      <c r="D16" s="12">
        <v>218</v>
      </c>
      <c r="E16" s="13">
        <v>0.197247706422018</v>
      </c>
    </row>
    <row r="17" spans="1:1" x14ac:dyDescent="0.25">
      <c r="A17" s="17"/>
    </row>
  </sheetData>
  <sheetProtection algorithmName="SHA-512" hashValue="9N2AwDHtrwqJ3iOB/Fcwh7vL4F+EHG8K5z2cbwA6QVCnoYwzCbXCr+K11M+Je0A5lMqlZts0OdZSe6kEoecarQ==" saltValue="F2A3MDMjFcWP6p2A7t8jD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5</v>
      </c>
      <c r="D5" s="12">
        <v>5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166</v>
      </c>
      <c r="D6" s="12">
        <v>144</v>
      </c>
      <c r="E6" s="13">
        <v>0.15277777777777801</v>
      </c>
    </row>
    <row r="7" spans="1:5" ht="22.5" x14ac:dyDescent="0.25">
      <c r="A7" s="10" t="s">
        <v>1589</v>
      </c>
      <c r="B7" s="11" t="s">
        <v>1590</v>
      </c>
      <c r="C7" s="16"/>
      <c r="D7" s="12">
        <v>4</v>
      </c>
      <c r="E7" s="13">
        <v>0</v>
      </c>
    </row>
    <row r="8" spans="1:5" ht="22.5" x14ac:dyDescent="0.25">
      <c r="A8" s="10" t="s">
        <v>1591</v>
      </c>
      <c r="B8" s="11" t="s">
        <v>1592</v>
      </c>
      <c r="C8" s="16"/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6"/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6"/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5</v>
      </c>
      <c r="D11" s="12">
        <v>442</v>
      </c>
      <c r="E11" s="13">
        <v>-0.98868778280543002</v>
      </c>
    </row>
    <row r="12" spans="1:5" x14ac:dyDescent="0.25">
      <c r="A12" s="10" t="s">
        <v>1598</v>
      </c>
      <c r="B12" s="15"/>
      <c r="C12" s="12">
        <v>351</v>
      </c>
      <c r="D12" s="12">
        <v>2178</v>
      </c>
      <c r="E12" s="13">
        <v>-0.838842975206611</v>
      </c>
    </row>
    <row r="13" spans="1:5" x14ac:dyDescent="0.25">
      <c r="A13" s="190" t="s">
        <v>1599</v>
      </c>
      <c r="B13" s="11" t="s">
        <v>1600</v>
      </c>
      <c r="C13" s="12">
        <v>39</v>
      </c>
      <c r="D13" s="12">
        <v>32</v>
      </c>
      <c r="E13" s="13">
        <v>0.21875</v>
      </c>
    </row>
    <row r="14" spans="1:5" x14ac:dyDescent="0.25">
      <c r="A14" s="192"/>
      <c r="B14" s="11" t="s">
        <v>1601</v>
      </c>
      <c r="C14" s="12">
        <v>2</v>
      </c>
      <c r="D14" s="12">
        <v>3</v>
      </c>
      <c r="E14" s="13">
        <v>-0.33333333333333298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2">
        <v>0</v>
      </c>
    </row>
    <row r="18" spans="1:5" x14ac:dyDescent="0.25">
      <c r="A18" s="188"/>
      <c r="B18" s="11" t="s">
        <v>1605</v>
      </c>
      <c r="C18" s="16"/>
      <c r="D18" s="16"/>
      <c r="E18" s="21"/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2">
        <v>0</v>
      </c>
    </row>
    <row r="20" spans="1:5" x14ac:dyDescent="0.25">
      <c r="A20" s="188"/>
      <c r="B20" s="11" t="s">
        <v>1607</v>
      </c>
      <c r="C20" s="12">
        <v>0</v>
      </c>
      <c r="D20" s="12">
        <v>0</v>
      </c>
      <c r="E20" s="22">
        <v>0</v>
      </c>
    </row>
    <row r="21" spans="1:5" x14ac:dyDescent="0.25">
      <c r="A21" s="188"/>
      <c r="B21" s="11" t="s">
        <v>1608</v>
      </c>
      <c r="C21" s="16"/>
      <c r="D21" s="16"/>
      <c r="E21" s="21"/>
    </row>
    <row r="22" spans="1:5" x14ac:dyDescent="0.25">
      <c r="A22" s="188"/>
      <c r="B22" s="11" t="s">
        <v>983</v>
      </c>
      <c r="C22" s="12">
        <v>332</v>
      </c>
      <c r="D22" s="12">
        <v>332</v>
      </c>
      <c r="E22" s="22">
        <v>332</v>
      </c>
    </row>
    <row r="23" spans="1:5" x14ac:dyDescent="0.25">
      <c r="A23" s="188"/>
      <c r="B23" s="11" t="s">
        <v>1609</v>
      </c>
      <c r="C23" s="12">
        <v>0</v>
      </c>
      <c r="D23" s="12">
        <v>0</v>
      </c>
      <c r="E23" s="22">
        <v>0</v>
      </c>
    </row>
    <row r="24" spans="1:5" x14ac:dyDescent="0.25">
      <c r="A24" s="188"/>
      <c r="B24" s="11" t="s">
        <v>1610</v>
      </c>
      <c r="C24" s="12">
        <v>0</v>
      </c>
      <c r="D24" s="12">
        <v>0</v>
      </c>
      <c r="E24" s="22">
        <v>0</v>
      </c>
    </row>
    <row r="25" spans="1:5" x14ac:dyDescent="0.25">
      <c r="A25" s="188"/>
      <c r="B25" s="11" t="s">
        <v>1611</v>
      </c>
      <c r="C25" s="16"/>
      <c r="D25" s="16"/>
      <c r="E25" s="21"/>
    </row>
    <row r="26" spans="1:5" x14ac:dyDescent="0.25">
      <c r="A26" s="188"/>
      <c r="B26" s="11" t="s">
        <v>1612</v>
      </c>
      <c r="C26" s="16"/>
      <c r="D26" s="16"/>
      <c r="E26" s="21"/>
    </row>
    <row r="27" spans="1:5" x14ac:dyDescent="0.25">
      <c r="A27" s="188"/>
      <c r="B27" s="11" t="s">
        <v>1613</v>
      </c>
      <c r="C27" s="16"/>
      <c r="D27" s="16"/>
      <c r="E27" s="21"/>
    </row>
    <row r="28" spans="1:5" x14ac:dyDescent="0.25">
      <c r="A28" s="188"/>
      <c r="B28" s="11" t="s">
        <v>1614</v>
      </c>
      <c r="C28" s="12">
        <v>509</v>
      </c>
      <c r="D28" s="12">
        <v>1811</v>
      </c>
      <c r="E28" s="21"/>
    </row>
    <row r="29" spans="1:5" x14ac:dyDescent="0.25">
      <c r="A29" s="188"/>
      <c r="B29" s="11" t="s">
        <v>1615</v>
      </c>
      <c r="C29" s="16"/>
      <c r="D29" s="16"/>
      <c r="E29" s="21"/>
    </row>
    <row r="30" spans="1:5" x14ac:dyDescent="0.25">
      <c r="A30" s="189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lVWK7PltV41sGok1EtcCnOG4Pv0YG+yViFIEPH7NQATguJYTVdOLYPzxFwXLdG0RjFUuaF2bYu//yt87d/fwIw==" saltValue="aRD3akNCyzzcIW9Ij2ODf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01BE-D712-4B76-ADD7-268885C84BEF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65112</v>
      </c>
      <c r="D7" s="118">
        <f>SUM(DatosGenerales!C15:C19)</f>
        <v>8527</v>
      </c>
      <c r="E7" s="117">
        <f>SUM(DatosGenerales!C12:C14)</f>
        <v>55530</v>
      </c>
      <c r="I7" s="119">
        <f>DatosGenerales!C31</f>
        <v>10019</v>
      </c>
      <c r="J7" s="118">
        <f>DatosGenerales!C32</f>
        <v>1594</v>
      </c>
      <c r="K7" s="117">
        <f>SUM(DatosGenerales!C33:C34)</f>
        <v>2355</v>
      </c>
      <c r="L7" s="118">
        <f>DatosGenerales!C36</f>
        <v>5359</v>
      </c>
      <c r="M7" s="117">
        <f>DatosGenerales!C95</f>
        <v>6583</v>
      </c>
      <c r="N7" s="120">
        <f>L7-M7</f>
        <v>-1224</v>
      </c>
      <c r="O7" s="120"/>
      <c r="Q7" s="119">
        <f>DatosGenerales!C36</f>
        <v>5359</v>
      </c>
      <c r="R7" s="118">
        <f>DatosGenerales!C49</f>
        <v>2720</v>
      </c>
      <c r="S7" s="118">
        <f>DatosGenerales!C50</f>
        <v>219</v>
      </c>
      <c r="T7" s="118">
        <f>DatosGenerales!C62</f>
        <v>130</v>
      </c>
      <c r="U7" s="118">
        <f>DatosGenerales!C78</f>
        <v>12</v>
      </c>
      <c r="V7" s="121">
        <f>SUM(Q7:U7)</f>
        <v>8440</v>
      </c>
      <c r="Z7" s="119">
        <f>SUM(DatosGenerales!C106,DatosGenerales!C107,DatosGenerales!C109)</f>
        <v>3203</v>
      </c>
      <c r="AA7" s="118">
        <f>SUM(DatosGenerales!C108,DatosGenerales!C110)</f>
        <v>429</v>
      </c>
      <c r="AB7" s="118">
        <f>DatosGenerales!C106</f>
        <v>2097</v>
      </c>
      <c r="AC7" s="121">
        <f>DatosGenerales!C107</f>
        <v>896</v>
      </c>
      <c r="AH7" s="119">
        <f>SUM(DatosGenerales!C115,DatosGenerales!C116,DatosGenerales!C118)</f>
        <v>283</v>
      </c>
      <c r="AI7" s="118">
        <f>SUM(DatosGenerales!C117,DatosGenerales!C119)</f>
        <v>74</v>
      </c>
      <c r="AJ7" s="118">
        <f>DatosGenerales!C115</f>
        <v>205</v>
      </c>
      <c r="AK7" s="121">
        <f>DatosGenerales!C116</f>
        <v>65</v>
      </c>
      <c r="AP7" s="119">
        <f>SUM(DatosGenerales!C135:C136)</f>
        <v>287</v>
      </c>
      <c r="AQ7" s="118">
        <f>SUM(DatosGenerales!C137:C138)</f>
        <v>0</v>
      </c>
      <c r="AR7" s="121">
        <f>SUM(DatosGenerales!C139:C140)</f>
        <v>1</v>
      </c>
      <c r="AV7" s="119">
        <f>DatosGenerales!C145</f>
        <v>13</v>
      </c>
      <c r="AW7" s="118">
        <f>DatosGenerales!C146</f>
        <v>102</v>
      </c>
      <c r="AX7" s="118">
        <f>DatosGenerales!C147</f>
        <v>28</v>
      </c>
      <c r="AY7" s="118">
        <f>DatosGenerales!C148</f>
        <v>3</v>
      </c>
      <c r="AZ7" s="118">
        <f>DatosGenerales!C149</f>
        <v>102</v>
      </c>
      <c r="BA7" s="121">
        <f>DatosGenerales!C150</f>
        <v>3</v>
      </c>
      <c r="BE7" s="119">
        <f>DatosGenerales!C151</f>
        <v>90</v>
      </c>
      <c r="BF7" s="118">
        <f>DatosGenerales!C152</f>
        <v>157</v>
      </c>
      <c r="BG7" s="121">
        <f>DatosGenerales!C154</f>
        <v>57</v>
      </c>
      <c r="BK7" s="119">
        <f>SUM(DatosGenerales!C297:C311)</f>
        <v>5836</v>
      </c>
      <c r="BL7" s="118">
        <f>SUM(DatosGenerales!C294:C296)</f>
        <v>169</v>
      </c>
      <c r="BM7" s="118">
        <f>SUM(DatosGenerales!C312:C344)</f>
        <v>94</v>
      </c>
      <c r="BN7" s="118">
        <f>SUM(DatosGenerales!C289)</f>
        <v>0</v>
      </c>
      <c r="BO7" s="118">
        <f>SUM(DatosGenerales!C356:C364)</f>
        <v>6</v>
      </c>
      <c r="BP7" s="118">
        <f>SUM(DatosGenerales!C286:C288)</f>
        <v>0</v>
      </c>
      <c r="BQ7" s="118">
        <f>SUM(DatosGenerales!C345:C355)</f>
        <v>14</v>
      </c>
      <c r="BR7" s="118">
        <f>SUM(DatosGenerales!C290:C292)</f>
        <v>107</v>
      </c>
      <c r="BS7" s="121">
        <f>SUM(DatosGenerales!C283:C285)</f>
        <v>2684</v>
      </c>
      <c r="BT7" s="121">
        <f>SUM(DatosGenerales!C293)</f>
        <v>0</v>
      </c>
      <c r="BU7" s="121">
        <f>SUM(DatosGenerales!C365:C377)</f>
        <v>42</v>
      </c>
      <c r="BY7" s="119">
        <f>DatosGenerales!C246</f>
        <v>23</v>
      </c>
      <c r="BZ7" s="118">
        <f>DatosGenerales!C247</f>
        <v>25</v>
      </c>
      <c r="CA7" s="121">
        <f>DatosGenerales!C248</f>
        <v>17</v>
      </c>
      <c r="CF7" s="119">
        <f>DatosDiscapacidad!C5</f>
        <v>5</v>
      </c>
      <c r="CG7" s="121">
        <f>DatosDiscapacidad!C11</f>
        <v>5</v>
      </c>
      <c r="CM7" s="119">
        <f>DatosGenerales!C40</f>
        <v>14439</v>
      </c>
      <c r="CN7" s="121">
        <f>DatosGenerales!C41</f>
        <v>6860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2105</v>
      </c>
      <c r="BL53" s="129">
        <f>SUM(DatosGenerales!C311,DatosGenerales!C300,DatosGenerales!C309)</f>
        <v>1878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30</v>
      </c>
      <c r="BL66" s="129">
        <f>SUM(DatosGenerales!C299:C300)</f>
        <v>1581</v>
      </c>
      <c r="BM66" s="129">
        <f>SUM(DatosGenerales!C308:C309)</f>
        <v>2372</v>
      </c>
      <c r="BN66" s="129"/>
      <c r="BO66" s="116"/>
      <c r="BP66" s="116"/>
      <c r="BQ66" s="116"/>
      <c r="BR66" s="116"/>
      <c r="BS66" s="116"/>
    </row>
  </sheetData>
  <sheetProtection algorithmName="SHA-512" hashValue="4B4BYKiJSmOXAEa3Jq2mVIC+PVnNdqXuPbmVp28RSpHBVciH+6OP9cj+Auugk5U6s3hWc4pp3NQltb3ig5JVaw==" saltValue="J+3faqHlDqAsTzL4FNpae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8C739-EE39-4053-9F6F-C8AC040B9B1E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8Q4chAToSQ8njRxjJq3mrLIEtnMRov0i1RR/G2D6W9JJtXWW0dgUkZMJhm8J6zhUd17R3M7Y2YfOexWaDzf7pw==" saltValue="FnjYdaj5Q0HmotXI2FTav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6332-C63B-48A6-9084-F5913B39512B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3186</v>
      </c>
      <c r="E8" s="145">
        <f>DatosMenores!C66</f>
        <v>415</v>
      </c>
      <c r="F8" s="146">
        <f>DatosMenores!C67</f>
        <v>1249</v>
      </c>
      <c r="G8" s="147">
        <f>DatosMenores!C68</f>
        <v>35</v>
      </c>
      <c r="H8" s="104"/>
      <c r="I8" s="100"/>
      <c r="L8" s="117">
        <f>DatosMenores!C55</f>
        <v>5</v>
      </c>
      <c r="M8" s="118">
        <f>DatosMenores!C56</f>
        <v>104</v>
      </c>
      <c r="N8" s="118">
        <f>DatosMenores!C57</f>
        <v>557</v>
      </c>
      <c r="O8" s="118">
        <f>DatosMenores!C58</f>
        <v>0</v>
      </c>
      <c r="P8" s="117">
        <f>DatosMenores!C59</f>
        <v>0</v>
      </c>
      <c r="Q8" s="118">
        <f>DatosMenores!C60</f>
        <v>27</v>
      </c>
      <c r="R8" s="117">
        <f>DatosMenores!C61</f>
        <v>1</v>
      </c>
      <c r="U8" s="117">
        <f>DatosMenores!C33</f>
        <v>607</v>
      </c>
      <c r="V8" s="118">
        <f>SUM(DatosMenores!C34:C37)</f>
        <v>154</v>
      </c>
      <c r="W8" s="118">
        <f>DatosMenores!C38</f>
        <v>40</v>
      </c>
      <c r="X8" s="118">
        <f>DatosMenores!C39</f>
        <v>4</v>
      </c>
      <c r="Y8" s="118">
        <f>DatosMenores!C40</f>
        <v>47</v>
      </c>
      <c r="Z8" s="118">
        <f>DatosMenores!D41</f>
        <v>0</v>
      </c>
      <c r="AA8" s="118">
        <f>DatosMenores!C42</f>
        <v>0</v>
      </c>
      <c r="AB8" s="118">
        <f>DatosMenores!C43</f>
        <v>72</v>
      </c>
      <c r="AC8" s="118">
        <f>DatosMenores!C44</f>
        <v>14</v>
      </c>
      <c r="AD8" s="118">
        <f>DatosMenores!C45</f>
        <v>4</v>
      </c>
      <c r="AE8" s="117">
        <f>DatosMenores!C46</f>
        <v>3</v>
      </c>
      <c r="AG8" s="102"/>
      <c r="AI8" s="119">
        <f>DatosMenores!C7</f>
        <v>2</v>
      </c>
      <c r="AJ8" s="118">
        <f>DatosMenores!C8</f>
        <v>161</v>
      </c>
      <c r="AK8" s="118">
        <f>DatosMenores!C9</f>
        <v>204</v>
      </c>
      <c r="AL8" s="118">
        <f>DatosMenores!C10</f>
        <v>6</v>
      </c>
      <c r="AM8" s="118">
        <f>DatosMenores!C11</f>
        <v>196</v>
      </c>
      <c r="AN8" s="117">
        <f>DatosMenores!C12</f>
        <v>101</v>
      </c>
      <c r="AO8" s="118">
        <f>DatosMenores!C13</f>
        <v>89</v>
      </c>
      <c r="AP8" s="118">
        <f>DatosMenores!C14</f>
        <v>50</v>
      </c>
      <c r="AQ8" s="117">
        <f>DatosMenores!C15</f>
        <v>51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38</v>
      </c>
      <c r="BG8" s="118">
        <f>DatosMenores!C107</f>
        <v>8</v>
      </c>
      <c r="BH8" s="118">
        <f>DatosMenores!C108</f>
        <v>2</v>
      </c>
      <c r="BI8" s="118">
        <f>DatosMenores!C109</f>
        <v>0</v>
      </c>
      <c r="BJ8" s="117">
        <f>DatosMenores!C110</f>
        <v>3</v>
      </c>
      <c r="BK8" s="118">
        <f>DatosMenores!C111</f>
        <v>6</v>
      </c>
      <c r="BL8" s="118">
        <f>DatosMenores!C112</f>
        <v>21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2416</v>
      </c>
      <c r="AU9" s="147">
        <f>DatosMenores!C87</f>
        <v>931</v>
      </c>
      <c r="AV9" s="147">
        <f>DatosMenores!C88</f>
        <v>20</v>
      </c>
      <c r="AW9" s="147">
        <f>DatosMenores!C89</f>
        <v>12</v>
      </c>
      <c r="AX9" s="147">
        <f>DatosMenores!C90</f>
        <v>2007</v>
      </c>
      <c r="AY9" s="147">
        <f>DatosMenores!C91</f>
        <v>1402</v>
      </c>
      <c r="AZ9" s="147">
        <f>DatosMenores!C92</f>
        <v>0</v>
      </c>
      <c r="BA9" s="147">
        <f>DatosMenores!C93</f>
        <v>0</v>
      </c>
      <c r="BB9" s="147">
        <f>DatosMenores!C94</f>
        <v>790</v>
      </c>
      <c r="BC9" s="147">
        <f>DatosMenores!C95</f>
        <v>790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0</v>
      </c>
      <c r="E10" s="151">
        <f>DatosMenores!C70</f>
        <v>0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0</v>
      </c>
      <c r="AJ11" s="118">
        <f>DatosMenores!C17</f>
        <v>5</v>
      </c>
      <c r="AK11" s="118">
        <f>DatosMenores!C18</f>
        <v>53</v>
      </c>
      <c r="AL11" s="118">
        <f>DatosMenores!C19</f>
        <v>196</v>
      </c>
      <c r="AM11" s="118">
        <f>DatosMenores!C20</f>
        <v>51</v>
      </c>
      <c r="AN11" s="118">
        <f>DatosMenores!C21</f>
        <v>22</v>
      </c>
      <c r="AO11" s="118">
        <f>DatosMenores!C23</f>
        <v>1</v>
      </c>
      <c r="AP11" s="118">
        <f>DatosMenores!C24</f>
        <v>379</v>
      </c>
      <c r="AQ11" s="118">
        <f>DatosMenores!C25</f>
        <v>77</v>
      </c>
      <c r="AR11" s="117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973</v>
      </c>
      <c r="E13" s="155">
        <f>DatosMenores!C73</f>
        <v>57</v>
      </c>
      <c r="F13" s="121">
        <f>DatosMenores!C74</f>
        <v>34</v>
      </c>
      <c r="G13" s="121">
        <f>DatosMenores!C75</f>
        <v>863</v>
      </c>
      <c r="H13" s="156">
        <f>DatosMenores!C76</f>
        <v>165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49</v>
      </c>
      <c r="AY13" s="147">
        <f>DatosMenores!C101</f>
        <v>0</v>
      </c>
    </row>
  </sheetData>
  <sheetProtection algorithmName="SHA-512" hashValue="LsEkugM9mRcIhQ5pxkWVBH44u2g8f72iKotdLozibHfIn4I67nsT9HHeaVs5MYi52xGZpqinQTNK+zGFgHDPzA==" saltValue="7sW8S0D1jbp9n+hjP9AFg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C80A-495A-4B25-A319-5ED2691DF94A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220</v>
      </c>
      <c r="F4" s="166" t="s">
        <v>1830</v>
      </c>
      <c r="G4" s="168">
        <f>DatosViolenciaDoméstica!E67</f>
        <v>15</v>
      </c>
      <c r="H4" s="169"/>
    </row>
    <row r="5" spans="1:30" x14ac:dyDescent="0.2">
      <c r="C5" s="166" t="s">
        <v>13</v>
      </c>
      <c r="D5" s="167">
        <f>DatosViolenciaDoméstica!C6</f>
        <v>445</v>
      </c>
      <c r="F5" s="166" t="s">
        <v>1831</v>
      </c>
      <c r="G5" s="170">
        <f>DatosViolenciaDoméstica!F67</f>
        <v>53</v>
      </c>
      <c r="H5" s="169"/>
    </row>
    <row r="6" spans="1:30" x14ac:dyDescent="0.2">
      <c r="C6" s="166" t="s">
        <v>1832</v>
      </c>
      <c r="D6" s="167">
        <f>DatosViolenciaDoméstica!C7</f>
        <v>48</v>
      </c>
    </row>
    <row r="7" spans="1:30" x14ac:dyDescent="0.2">
      <c r="C7" s="166" t="s">
        <v>60</v>
      </c>
      <c r="D7" s="167">
        <f>DatosViolenciaDoméstica!C8</f>
        <v>0</v>
      </c>
    </row>
    <row r="8" spans="1:30" x14ac:dyDescent="0.2">
      <c r="C8" s="166" t="s">
        <v>1833</v>
      </c>
      <c r="D8" s="167">
        <f>DatosViolenciaDoméstica!C9</f>
        <v>0</v>
      </c>
    </row>
    <row r="9" spans="1:30" x14ac:dyDescent="0.2">
      <c r="C9" s="166" t="s">
        <v>1834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ZpceKKcX+qVyKxf+0kGY36L2H5IE9ueGAtmM4xtgDY/4o4J7Tsy+Z5bHyHaeSQWYrBejNeBPBkKa5AtrLyX1Sw==" saltValue="8LA0SspX34aeyxmih5ec3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AEA3-63B3-49B4-B6A3-750533D4A397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3646</v>
      </c>
      <c r="F4" s="166" t="s">
        <v>1830</v>
      </c>
      <c r="G4" s="168">
        <f>DatosViolenciaGénero!E82</f>
        <v>108</v>
      </c>
      <c r="H4" s="169"/>
    </row>
    <row r="5" spans="1:30" x14ac:dyDescent="0.2">
      <c r="C5" s="166" t="s">
        <v>40</v>
      </c>
      <c r="D5" s="167">
        <f>DatosViolenciaGénero!C5</f>
        <v>1948</v>
      </c>
      <c r="F5" s="166" t="s">
        <v>1831</v>
      </c>
      <c r="G5" s="168">
        <f>DatosViolenciaGénero!F82</f>
        <v>1659</v>
      </c>
      <c r="H5" s="169"/>
    </row>
    <row r="6" spans="1:30" x14ac:dyDescent="0.2">
      <c r="C6" s="166" t="s">
        <v>1832</v>
      </c>
      <c r="D6" s="176">
        <f>DatosViolenciaGénero!C8</f>
        <v>232</v>
      </c>
    </row>
    <row r="7" spans="1:30" x14ac:dyDescent="0.2">
      <c r="C7" s="166" t="s">
        <v>60</v>
      </c>
      <c r="D7" s="176">
        <f>DatosViolenciaGénero!C9</f>
        <v>17</v>
      </c>
    </row>
    <row r="8" spans="1:30" x14ac:dyDescent="0.2">
      <c r="C8" s="166" t="s">
        <v>1836</v>
      </c>
      <c r="D8" s="167">
        <f>DatosViolenciaGénero!C11</f>
        <v>0</v>
      </c>
    </row>
    <row r="9" spans="1:30" x14ac:dyDescent="0.2">
      <c r="C9" s="166" t="s">
        <v>1837</v>
      </c>
      <c r="D9" s="167">
        <f>DatosViolenciaGénero!C12</f>
        <v>0</v>
      </c>
    </row>
    <row r="10" spans="1:30" x14ac:dyDescent="0.2">
      <c r="C10" s="166" t="s">
        <v>1829</v>
      </c>
      <c r="D10" s="176">
        <f>DatosViolenciaGénero!C6</f>
        <v>1417</v>
      </c>
    </row>
    <row r="11" spans="1:30" x14ac:dyDescent="0.2">
      <c r="C11" s="166" t="s">
        <v>1833</v>
      </c>
      <c r="D11" s="176">
        <f>DatosViolenciaGénero!C10</f>
        <v>0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Av8TP5kYPicroy2AjVJ27I8E7zkDhxOTONUEkUtVslx3cgfuQxN7RRBos+4VYseR7us9+TaT7TBXBwUyNiEwZg==" saltValue="NrrtOdRsXDd4xOAXB+27t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19606</v>
      </c>
      <c r="D7" s="12">
        <v>13027</v>
      </c>
      <c r="E7" s="13">
        <v>0.50502801873032899</v>
      </c>
    </row>
    <row r="8" spans="1:5" x14ac:dyDescent="0.25">
      <c r="A8" s="191"/>
      <c r="B8" s="11" t="s">
        <v>20</v>
      </c>
      <c r="C8" s="12">
        <v>65112</v>
      </c>
      <c r="D8" s="12">
        <v>64971</v>
      </c>
      <c r="E8" s="13">
        <v>2.1701990118668298E-3</v>
      </c>
    </row>
    <row r="9" spans="1:5" x14ac:dyDescent="0.25">
      <c r="A9" s="191"/>
      <c r="B9" s="11" t="s">
        <v>21</v>
      </c>
      <c r="C9" s="12">
        <v>55937</v>
      </c>
      <c r="D9" s="12">
        <v>53992</v>
      </c>
      <c r="E9" s="13">
        <v>3.60238553859831E-2</v>
      </c>
    </row>
    <row r="10" spans="1:5" x14ac:dyDescent="0.25">
      <c r="A10" s="191"/>
      <c r="B10" s="11" t="s">
        <v>22</v>
      </c>
      <c r="C10" s="12">
        <v>1651</v>
      </c>
      <c r="D10" s="12">
        <v>1670</v>
      </c>
      <c r="E10" s="13">
        <v>-1.1377245508982E-2</v>
      </c>
    </row>
    <row r="11" spans="1:5" x14ac:dyDescent="0.25">
      <c r="A11" s="192"/>
      <c r="B11" s="11" t="s">
        <v>23</v>
      </c>
      <c r="C11" s="12">
        <v>7351</v>
      </c>
      <c r="D11" s="12">
        <v>16154</v>
      </c>
      <c r="E11" s="13">
        <v>-0.54494242911972302</v>
      </c>
    </row>
    <row r="12" spans="1:5" x14ac:dyDescent="0.25">
      <c r="A12" s="190" t="s">
        <v>24</v>
      </c>
      <c r="B12" s="11" t="s">
        <v>25</v>
      </c>
      <c r="C12" s="12">
        <v>13588</v>
      </c>
      <c r="D12" s="12">
        <v>13145</v>
      </c>
      <c r="E12" s="13">
        <v>3.3701027006466301E-2</v>
      </c>
    </row>
    <row r="13" spans="1:5" x14ac:dyDescent="0.25">
      <c r="A13" s="191"/>
      <c r="B13" s="11" t="s">
        <v>26</v>
      </c>
      <c r="C13" s="12">
        <v>5365</v>
      </c>
      <c r="D13" s="12">
        <v>5817</v>
      </c>
      <c r="E13" s="13">
        <v>-7.7703283479456806E-2</v>
      </c>
    </row>
    <row r="14" spans="1:5" x14ac:dyDescent="0.25">
      <c r="A14" s="192"/>
      <c r="B14" s="11" t="s">
        <v>27</v>
      </c>
      <c r="C14" s="12">
        <v>36577</v>
      </c>
      <c r="D14" s="12">
        <v>36345</v>
      </c>
      <c r="E14" s="13">
        <v>6.3832714266061404E-3</v>
      </c>
    </row>
    <row r="15" spans="1:5" x14ac:dyDescent="0.25">
      <c r="A15" s="190" t="s">
        <v>28</v>
      </c>
      <c r="B15" s="11" t="s">
        <v>29</v>
      </c>
      <c r="C15" s="12">
        <v>3510</v>
      </c>
      <c r="D15" s="12">
        <v>3821</v>
      </c>
      <c r="E15" s="13">
        <v>-8.1392305679141602E-2</v>
      </c>
    </row>
    <row r="16" spans="1:5" x14ac:dyDescent="0.25">
      <c r="A16" s="191"/>
      <c r="B16" s="11" t="s">
        <v>30</v>
      </c>
      <c r="C16" s="12">
        <v>3803</v>
      </c>
      <c r="D16" s="12">
        <v>3257</v>
      </c>
      <c r="E16" s="13">
        <v>0.16763893153208501</v>
      </c>
    </row>
    <row r="17" spans="1:5" x14ac:dyDescent="0.25">
      <c r="A17" s="191"/>
      <c r="B17" s="11" t="s">
        <v>31</v>
      </c>
      <c r="C17" s="12">
        <v>138</v>
      </c>
      <c r="D17" s="12">
        <v>89</v>
      </c>
      <c r="E17" s="13">
        <v>0.550561797752809</v>
      </c>
    </row>
    <row r="18" spans="1:5" x14ac:dyDescent="0.25">
      <c r="A18" s="191"/>
      <c r="B18" s="11" t="s">
        <v>32</v>
      </c>
      <c r="C18" s="12">
        <v>16</v>
      </c>
      <c r="D18" s="12">
        <v>14</v>
      </c>
      <c r="E18" s="13">
        <v>0.14285714285714299</v>
      </c>
    </row>
    <row r="19" spans="1:5" x14ac:dyDescent="0.25">
      <c r="A19" s="192"/>
      <c r="B19" s="11" t="s">
        <v>33</v>
      </c>
      <c r="C19" s="12">
        <v>1060</v>
      </c>
      <c r="D19" s="12">
        <v>996</v>
      </c>
      <c r="E19" s="13">
        <v>6.4257028112449793E-2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164</v>
      </c>
      <c r="D23" s="12">
        <v>728</v>
      </c>
      <c r="E23" s="13">
        <v>-0.77472527472527497</v>
      </c>
    </row>
    <row r="24" spans="1:5" x14ac:dyDescent="0.25">
      <c r="A24" s="10" t="s">
        <v>36</v>
      </c>
      <c r="B24" s="15"/>
      <c r="C24" s="12">
        <v>165</v>
      </c>
      <c r="D24" s="16"/>
      <c r="E24" s="13">
        <v>0</v>
      </c>
    </row>
    <row r="25" spans="1:5" x14ac:dyDescent="0.25">
      <c r="A25" s="10" t="s">
        <v>37</v>
      </c>
      <c r="B25" s="15"/>
      <c r="C25" s="12">
        <v>70</v>
      </c>
      <c r="D25" s="12">
        <v>77</v>
      </c>
      <c r="E25" s="13">
        <v>-9.0909090909090898E-2</v>
      </c>
    </row>
    <row r="26" spans="1:5" x14ac:dyDescent="0.25">
      <c r="A26" s="10" t="s">
        <v>38</v>
      </c>
      <c r="B26" s="15"/>
      <c r="C26" s="12">
        <v>81</v>
      </c>
      <c r="D26" s="16"/>
      <c r="E26" s="13">
        <v>0</v>
      </c>
    </row>
    <row r="27" spans="1:5" x14ac:dyDescent="0.25">
      <c r="A27" s="10" t="s">
        <v>39</v>
      </c>
      <c r="B27" s="15"/>
      <c r="C27" s="12">
        <v>0</v>
      </c>
      <c r="D27" s="16"/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10019</v>
      </c>
      <c r="D31" s="12">
        <v>9584</v>
      </c>
      <c r="E31" s="13">
        <v>4.5388146911519198E-2</v>
      </c>
    </row>
    <row r="32" spans="1:5" x14ac:dyDescent="0.25">
      <c r="A32" s="190" t="s">
        <v>42</v>
      </c>
      <c r="B32" s="11" t="s">
        <v>43</v>
      </c>
      <c r="C32" s="12">
        <v>1594</v>
      </c>
      <c r="D32" s="12">
        <v>1607</v>
      </c>
      <c r="E32" s="13">
        <v>-8.0896079651524601E-3</v>
      </c>
    </row>
    <row r="33" spans="1:5" x14ac:dyDescent="0.25">
      <c r="A33" s="191"/>
      <c r="B33" s="11" t="s">
        <v>44</v>
      </c>
      <c r="C33" s="12">
        <v>1542</v>
      </c>
      <c r="D33" s="12">
        <v>1384</v>
      </c>
      <c r="E33" s="13">
        <v>0.114161849710983</v>
      </c>
    </row>
    <row r="34" spans="1:5" x14ac:dyDescent="0.25">
      <c r="A34" s="191"/>
      <c r="B34" s="11" t="s">
        <v>45</v>
      </c>
      <c r="C34" s="12">
        <v>813</v>
      </c>
      <c r="D34" s="12">
        <v>730</v>
      </c>
      <c r="E34" s="13">
        <v>0.113698630136986</v>
      </c>
    </row>
    <row r="35" spans="1:5" x14ac:dyDescent="0.25">
      <c r="A35" s="191"/>
      <c r="B35" s="11" t="s">
        <v>46</v>
      </c>
      <c r="C35" s="12">
        <v>27</v>
      </c>
      <c r="D35" s="12">
        <v>33</v>
      </c>
      <c r="E35" s="13">
        <v>-0.18181818181818199</v>
      </c>
    </row>
    <row r="36" spans="1:5" x14ac:dyDescent="0.25">
      <c r="A36" s="192"/>
      <c r="B36" s="11" t="s">
        <v>47</v>
      </c>
      <c r="C36" s="12">
        <v>5359</v>
      </c>
      <c r="D36" s="12">
        <v>5101</v>
      </c>
      <c r="E36" s="13">
        <v>5.05783179768673E-2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14439</v>
      </c>
      <c r="D40" s="12">
        <v>12455</v>
      </c>
      <c r="E40" s="13">
        <v>0.15929345644319601</v>
      </c>
    </row>
    <row r="41" spans="1:5" x14ac:dyDescent="0.25">
      <c r="A41" s="10" t="s">
        <v>50</v>
      </c>
      <c r="B41" s="15"/>
      <c r="C41" s="12">
        <v>6860</v>
      </c>
      <c r="D41" s="12">
        <v>5868</v>
      </c>
      <c r="E41" s="13">
        <v>0.16905248807089299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11266</v>
      </c>
      <c r="D45" s="12">
        <v>5327</v>
      </c>
      <c r="E45" s="13">
        <v>1.1148864276328101</v>
      </c>
    </row>
    <row r="46" spans="1:5" x14ac:dyDescent="0.25">
      <c r="A46" s="191"/>
      <c r="B46" s="11" t="s">
        <v>53</v>
      </c>
      <c r="C46" s="12">
        <v>2237</v>
      </c>
      <c r="D46" s="12">
        <v>2452</v>
      </c>
      <c r="E46" s="13">
        <v>-8.7683523654159906E-2</v>
      </c>
    </row>
    <row r="47" spans="1:5" x14ac:dyDescent="0.25">
      <c r="A47" s="191"/>
      <c r="B47" s="11" t="s">
        <v>54</v>
      </c>
      <c r="C47" s="12">
        <v>3842</v>
      </c>
      <c r="D47" s="12">
        <v>3305</v>
      </c>
      <c r="E47" s="13">
        <v>0.162481089258699</v>
      </c>
    </row>
    <row r="48" spans="1:5" x14ac:dyDescent="0.25">
      <c r="A48" s="192"/>
      <c r="B48" s="11" t="s">
        <v>23</v>
      </c>
      <c r="C48" s="12">
        <v>12900</v>
      </c>
      <c r="D48" s="12">
        <v>7771</v>
      </c>
      <c r="E48" s="13">
        <v>0.660018015699395</v>
      </c>
    </row>
    <row r="49" spans="1:5" x14ac:dyDescent="0.25">
      <c r="A49" s="190" t="s">
        <v>55</v>
      </c>
      <c r="B49" s="11" t="s">
        <v>56</v>
      </c>
      <c r="C49" s="12">
        <v>2720</v>
      </c>
      <c r="D49" s="12">
        <v>2286</v>
      </c>
      <c r="E49" s="13">
        <v>0.18985126859142601</v>
      </c>
    </row>
    <row r="50" spans="1:5" x14ac:dyDescent="0.25">
      <c r="A50" s="191"/>
      <c r="B50" s="11" t="s">
        <v>57</v>
      </c>
      <c r="C50" s="12">
        <v>219</v>
      </c>
      <c r="D50" s="12">
        <v>230</v>
      </c>
      <c r="E50" s="13">
        <v>-4.7826086956521699E-2</v>
      </c>
    </row>
    <row r="51" spans="1:5" x14ac:dyDescent="0.25">
      <c r="A51" s="191"/>
      <c r="B51" s="11" t="s">
        <v>58</v>
      </c>
      <c r="C51" s="12">
        <v>501</v>
      </c>
      <c r="D51" s="12">
        <v>570</v>
      </c>
      <c r="E51" s="13">
        <v>-0.121052631578947</v>
      </c>
    </row>
    <row r="52" spans="1:5" x14ac:dyDescent="0.25">
      <c r="A52" s="192"/>
      <c r="B52" s="11" t="s">
        <v>59</v>
      </c>
      <c r="C52" s="12">
        <v>347</v>
      </c>
      <c r="D52" s="12">
        <v>227</v>
      </c>
      <c r="E52" s="13">
        <v>0.52863436123347995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218</v>
      </c>
      <c r="D56" s="12">
        <v>99</v>
      </c>
      <c r="E56" s="13">
        <v>1.2020202020202</v>
      </c>
    </row>
    <row r="57" spans="1:5" x14ac:dyDescent="0.25">
      <c r="A57" s="191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25</v>
      </c>
      <c r="D58" s="12">
        <v>27</v>
      </c>
      <c r="E58" s="13">
        <v>-7.4074074074074098E-2</v>
      </c>
    </row>
    <row r="59" spans="1:5" x14ac:dyDescent="0.25">
      <c r="A59" s="191"/>
      <c r="B59" s="11" t="s">
        <v>23</v>
      </c>
      <c r="C59" s="12">
        <v>48</v>
      </c>
      <c r="D59" s="12">
        <v>25</v>
      </c>
      <c r="E59" s="13">
        <v>0.92</v>
      </c>
    </row>
    <row r="60" spans="1:5" x14ac:dyDescent="0.25">
      <c r="A60" s="191"/>
      <c r="B60" s="11" t="s">
        <v>62</v>
      </c>
      <c r="C60" s="12">
        <v>96</v>
      </c>
      <c r="D60" s="12">
        <v>107</v>
      </c>
      <c r="E60" s="13">
        <v>-0.10280373831775701</v>
      </c>
    </row>
    <row r="61" spans="1:5" x14ac:dyDescent="0.25">
      <c r="A61" s="192"/>
      <c r="B61" s="11" t="s">
        <v>63</v>
      </c>
      <c r="C61" s="12">
        <v>25</v>
      </c>
      <c r="D61" s="12">
        <v>10</v>
      </c>
      <c r="E61" s="13">
        <v>1.5</v>
      </c>
    </row>
    <row r="62" spans="1:5" x14ac:dyDescent="0.25">
      <c r="A62" s="190" t="s">
        <v>64</v>
      </c>
      <c r="B62" s="11" t="s">
        <v>65</v>
      </c>
      <c r="C62" s="12">
        <v>130</v>
      </c>
      <c r="D62" s="12">
        <v>105</v>
      </c>
      <c r="E62" s="13">
        <v>0.238095238095238</v>
      </c>
    </row>
    <row r="63" spans="1:5" x14ac:dyDescent="0.25">
      <c r="A63" s="191"/>
      <c r="B63" s="11" t="s">
        <v>58</v>
      </c>
      <c r="C63" s="12">
        <v>35</v>
      </c>
      <c r="D63" s="12">
        <v>15</v>
      </c>
      <c r="E63" s="13">
        <v>1.3333333333333299</v>
      </c>
    </row>
    <row r="64" spans="1:5" x14ac:dyDescent="0.25">
      <c r="A64" s="192"/>
      <c r="B64" s="11" t="s">
        <v>66</v>
      </c>
      <c r="C64" s="12">
        <v>2</v>
      </c>
      <c r="D64" s="12">
        <v>4</v>
      </c>
      <c r="E64" s="13">
        <v>-0.5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6"/>
      <c r="E68" s="13">
        <v>0</v>
      </c>
    </row>
    <row r="69" spans="1:5" x14ac:dyDescent="0.25">
      <c r="A69" s="10" t="s">
        <v>36</v>
      </c>
      <c r="B69" s="15"/>
      <c r="C69" s="12">
        <v>0</v>
      </c>
      <c r="D69" s="16"/>
      <c r="E69" s="13">
        <v>0</v>
      </c>
    </row>
    <row r="70" spans="1:5" x14ac:dyDescent="0.25">
      <c r="A70" s="10" t="s">
        <v>37</v>
      </c>
      <c r="B70" s="15"/>
      <c r="C70" s="12">
        <v>0</v>
      </c>
      <c r="D70" s="16"/>
      <c r="E70" s="13">
        <v>0</v>
      </c>
    </row>
    <row r="71" spans="1:5" x14ac:dyDescent="0.25">
      <c r="A71" s="10" t="s">
        <v>38</v>
      </c>
      <c r="B71" s="15"/>
      <c r="C71" s="12">
        <v>0</v>
      </c>
      <c r="D71" s="16"/>
      <c r="E71" s="13">
        <v>0</v>
      </c>
    </row>
    <row r="72" spans="1:5" x14ac:dyDescent="0.25">
      <c r="A72" s="10" t="s">
        <v>39</v>
      </c>
      <c r="B72" s="15"/>
      <c r="C72" s="12">
        <v>0</v>
      </c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18</v>
      </c>
      <c r="D76" s="12">
        <v>16</v>
      </c>
      <c r="E76" s="13">
        <v>0.125</v>
      </c>
    </row>
    <row r="77" spans="1:5" x14ac:dyDescent="0.25">
      <c r="A77" s="195"/>
      <c r="B77" s="11" t="s">
        <v>58</v>
      </c>
      <c r="C77" s="12">
        <v>0</v>
      </c>
      <c r="D77" s="12">
        <v>2</v>
      </c>
      <c r="E77" s="13">
        <v>-1</v>
      </c>
    </row>
    <row r="78" spans="1:5" x14ac:dyDescent="0.25">
      <c r="A78" s="195"/>
      <c r="B78" s="11" t="s">
        <v>65</v>
      </c>
      <c r="C78" s="12">
        <v>12</v>
      </c>
      <c r="D78" s="12">
        <v>15</v>
      </c>
      <c r="E78" s="13">
        <v>-0.2</v>
      </c>
    </row>
    <row r="79" spans="1:5" x14ac:dyDescent="0.25">
      <c r="A79" s="195"/>
      <c r="B79" s="11" t="s">
        <v>69</v>
      </c>
      <c r="C79" s="12">
        <v>14</v>
      </c>
      <c r="D79" s="12">
        <v>13</v>
      </c>
      <c r="E79" s="13">
        <v>7.69230769230769E-2</v>
      </c>
    </row>
    <row r="80" spans="1:5" x14ac:dyDescent="0.25">
      <c r="A80" s="196"/>
      <c r="B80" s="11" t="s">
        <v>70</v>
      </c>
      <c r="C80" s="12">
        <v>2</v>
      </c>
      <c r="D80" s="12">
        <v>1</v>
      </c>
      <c r="E80" s="13">
        <v>1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3362</v>
      </c>
      <c r="D84" s="12">
        <v>2776</v>
      </c>
      <c r="E84" s="13">
        <v>0.21109510086455299</v>
      </c>
    </row>
    <row r="85" spans="1:5" x14ac:dyDescent="0.25">
      <c r="A85" s="192"/>
      <c r="B85" s="11" t="s">
        <v>74</v>
      </c>
      <c r="C85" s="12">
        <v>261</v>
      </c>
      <c r="D85" s="12">
        <v>842</v>
      </c>
      <c r="E85" s="13">
        <v>-0.690023752969121</v>
      </c>
    </row>
    <row r="86" spans="1:5" x14ac:dyDescent="0.25">
      <c r="A86" s="190" t="s">
        <v>75</v>
      </c>
      <c r="B86" s="11" t="s">
        <v>73</v>
      </c>
      <c r="C86" s="12">
        <v>2848</v>
      </c>
      <c r="D86" s="12">
        <v>2411</v>
      </c>
      <c r="E86" s="13">
        <v>0.181252592285359</v>
      </c>
    </row>
    <row r="87" spans="1:5" x14ac:dyDescent="0.25">
      <c r="A87" s="192"/>
      <c r="B87" s="11" t="s">
        <v>74</v>
      </c>
      <c r="C87" s="12">
        <v>269</v>
      </c>
      <c r="D87" s="12">
        <v>646</v>
      </c>
      <c r="E87" s="13">
        <v>-0.58359133126935003</v>
      </c>
    </row>
    <row r="88" spans="1:5" x14ac:dyDescent="0.25">
      <c r="A88" s="190" t="s">
        <v>76</v>
      </c>
      <c r="B88" s="11" t="s">
        <v>73</v>
      </c>
      <c r="C88" s="12">
        <v>321</v>
      </c>
      <c r="D88" s="12">
        <v>279</v>
      </c>
      <c r="E88" s="13">
        <v>0.15053763440860199</v>
      </c>
    </row>
    <row r="89" spans="1:5" x14ac:dyDescent="0.25">
      <c r="A89" s="192"/>
      <c r="B89" s="11" t="s">
        <v>74</v>
      </c>
      <c r="C89" s="12">
        <v>10</v>
      </c>
      <c r="D89" s="12">
        <v>48</v>
      </c>
      <c r="E89" s="13">
        <v>-0.79166666666666696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6583</v>
      </c>
      <c r="D95" s="12">
        <v>6155</v>
      </c>
      <c r="E95" s="13">
        <v>6.9536961819658794E-2</v>
      </c>
    </row>
    <row r="96" spans="1:5" x14ac:dyDescent="0.25">
      <c r="A96" s="10" t="s">
        <v>80</v>
      </c>
      <c r="B96" s="15"/>
      <c r="C96" s="12">
        <v>0</v>
      </c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2664</v>
      </c>
      <c r="D100" s="12">
        <v>2174</v>
      </c>
      <c r="E100" s="13">
        <v>0.22539098436062499</v>
      </c>
    </row>
    <row r="101" spans="1:5" x14ac:dyDescent="0.25">
      <c r="A101" s="10" t="s">
        <v>82</v>
      </c>
      <c r="B101" s="15"/>
      <c r="C101" s="12">
        <v>2002</v>
      </c>
      <c r="D101" s="12">
        <v>1675</v>
      </c>
      <c r="E101" s="13">
        <v>0.19522388059701501</v>
      </c>
    </row>
    <row r="102" spans="1:5" x14ac:dyDescent="0.25">
      <c r="A102" s="10" t="s">
        <v>80</v>
      </c>
      <c r="B102" s="15"/>
      <c r="C102" s="12">
        <v>14</v>
      </c>
      <c r="D102" s="16"/>
      <c r="E102" s="13">
        <v>0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2097</v>
      </c>
      <c r="D106" s="12">
        <v>2030</v>
      </c>
      <c r="E106" s="13">
        <v>3.3004926108374397E-2</v>
      </c>
    </row>
    <row r="107" spans="1:5" x14ac:dyDescent="0.25">
      <c r="A107" s="191"/>
      <c r="B107" s="11" t="s">
        <v>85</v>
      </c>
      <c r="C107" s="12">
        <v>896</v>
      </c>
      <c r="D107" s="12">
        <v>763</v>
      </c>
      <c r="E107" s="13">
        <v>0.17431192660550501</v>
      </c>
    </row>
    <row r="108" spans="1:5" x14ac:dyDescent="0.25">
      <c r="A108" s="192"/>
      <c r="B108" s="11" t="s">
        <v>86</v>
      </c>
      <c r="C108" s="12">
        <v>48</v>
      </c>
      <c r="D108" s="12">
        <v>73</v>
      </c>
      <c r="E108" s="13">
        <v>-0.34246575342465801</v>
      </c>
    </row>
    <row r="109" spans="1:5" x14ac:dyDescent="0.25">
      <c r="A109" s="190" t="s">
        <v>82</v>
      </c>
      <c r="B109" s="11" t="s">
        <v>87</v>
      </c>
      <c r="C109" s="12">
        <v>210</v>
      </c>
      <c r="D109" s="12">
        <v>145</v>
      </c>
      <c r="E109" s="13">
        <v>0.44827586206896503</v>
      </c>
    </row>
    <row r="110" spans="1:5" x14ac:dyDescent="0.25">
      <c r="A110" s="192"/>
      <c r="B110" s="11" t="s">
        <v>86</v>
      </c>
      <c r="C110" s="12">
        <v>381</v>
      </c>
      <c r="D110" s="12">
        <v>299</v>
      </c>
      <c r="E110" s="13">
        <v>0.27424749163879603</v>
      </c>
    </row>
    <row r="111" spans="1:5" x14ac:dyDescent="0.25">
      <c r="A111" s="10" t="s">
        <v>80</v>
      </c>
      <c r="B111" s="15"/>
      <c r="C111" s="12">
        <v>238</v>
      </c>
      <c r="D111" s="12">
        <v>258</v>
      </c>
      <c r="E111" s="13">
        <v>-7.7519379844961198E-2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205</v>
      </c>
      <c r="D115" s="12">
        <v>166</v>
      </c>
      <c r="E115" s="13">
        <v>0.234939759036144</v>
      </c>
    </row>
    <row r="116" spans="1:5" x14ac:dyDescent="0.25">
      <c r="A116" s="191"/>
      <c r="B116" s="11" t="s">
        <v>85</v>
      </c>
      <c r="C116" s="12">
        <v>65</v>
      </c>
      <c r="D116" s="12">
        <v>58</v>
      </c>
      <c r="E116" s="13">
        <v>0.12068965517241401</v>
      </c>
    </row>
    <row r="117" spans="1:5" x14ac:dyDescent="0.25">
      <c r="A117" s="192"/>
      <c r="B117" s="11" t="s">
        <v>86</v>
      </c>
      <c r="C117" s="12">
        <v>38</v>
      </c>
      <c r="D117" s="12">
        <v>14</v>
      </c>
      <c r="E117" s="13">
        <v>1.71428571428571</v>
      </c>
    </row>
    <row r="118" spans="1:5" x14ac:dyDescent="0.25">
      <c r="A118" s="190" t="s">
        <v>82</v>
      </c>
      <c r="B118" s="11" t="s">
        <v>87</v>
      </c>
      <c r="C118" s="12">
        <v>13</v>
      </c>
      <c r="D118" s="12">
        <v>13</v>
      </c>
      <c r="E118" s="13">
        <v>0</v>
      </c>
    </row>
    <row r="119" spans="1:5" x14ac:dyDescent="0.25">
      <c r="A119" s="192"/>
      <c r="B119" s="11" t="s">
        <v>86</v>
      </c>
      <c r="C119" s="12">
        <v>36</v>
      </c>
      <c r="D119" s="12">
        <v>28</v>
      </c>
      <c r="E119" s="13">
        <v>0.28571428571428598</v>
      </c>
    </row>
    <row r="120" spans="1:5" x14ac:dyDescent="0.25">
      <c r="A120" s="10" t="s">
        <v>80</v>
      </c>
      <c r="B120" s="15"/>
      <c r="C120" s="12">
        <v>34</v>
      </c>
      <c r="D120" s="12">
        <v>29</v>
      </c>
      <c r="E120" s="13">
        <v>0.17241379310344801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283</v>
      </c>
      <c r="D126" s="12">
        <v>760</v>
      </c>
      <c r="E126" s="13">
        <v>-0.62763157894736799</v>
      </c>
    </row>
    <row r="127" spans="1:5" x14ac:dyDescent="0.25">
      <c r="A127" s="192"/>
      <c r="B127" s="11" t="s">
        <v>92</v>
      </c>
      <c r="C127" s="12">
        <v>0</v>
      </c>
      <c r="D127" s="12">
        <v>760</v>
      </c>
      <c r="E127" s="13">
        <v>-1</v>
      </c>
    </row>
    <row r="128" spans="1:5" x14ac:dyDescent="0.25">
      <c r="A128" s="190" t="s">
        <v>94</v>
      </c>
      <c r="B128" s="11" t="s">
        <v>91</v>
      </c>
      <c r="C128" s="12">
        <v>9146</v>
      </c>
      <c r="D128" s="12">
        <v>9172</v>
      </c>
      <c r="E128" s="13">
        <v>-2.8347143480156999E-3</v>
      </c>
    </row>
    <row r="129" spans="1:5" x14ac:dyDescent="0.25">
      <c r="A129" s="192"/>
      <c r="B129" s="11" t="s">
        <v>92</v>
      </c>
      <c r="C129" s="12">
        <v>7094</v>
      </c>
      <c r="D129" s="12">
        <v>12527</v>
      </c>
      <c r="E129" s="13">
        <v>-0.43370320108565502</v>
      </c>
    </row>
    <row r="130" spans="1:5" x14ac:dyDescent="0.25">
      <c r="A130" s="190" t="s">
        <v>95</v>
      </c>
      <c r="B130" s="11" t="s">
        <v>91</v>
      </c>
      <c r="C130" s="16"/>
      <c r="D130" s="16"/>
      <c r="E130" s="13">
        <v>0</v>
      </c>
    </row>
    <row r="131" spans="1:5" x14ac:dyDescent="0.25">
      <c r="A131" s="192"/>
      <c r="B131" s="11" t="s">
        <v>92</v>
      </c>
      <c r="C131" s="16"/>
      <c r="D131" s="16"/>
      <c r="E131" s="13">
        <v>0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266</v>
      </c>
      <c r="D135" s="12">
        <v>360</v>
      </c>
      <c r="E135" s="13">
        <v>-0.26111111111111102</v>
      </c>
    </row>
    <row r="136" spans="1:5" x14ac:dyDescent="0.25">
      <c r="A136" s="192"/>
      <c r="B136" s="11" t="s">
        <v>99</v>
      </c>
      <c r="C136" s="12">
        <v>21</v>
      </c>
      <c r="D136" s="12">
        <v>11</v>
      </c>
      <c r="E136" s="13">
        <v>0.90909090909090895</v>
      </c>
    </row>
    <row r="137" spans="1:5" x14ac:dyDescent="0.25">
      <c r="A137" s="190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1</v>
      </c>
      <c r="D139" s="12">
        <v>7</v>
      </c>
      <c r="E139" s="13">
        <v>-0.85714285714285698</v>
      </c>
    </row>
    <row r="140" spans="1:5" x14ac:dyDescent="0.25">
      <c r="A140" s="192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251</v>
      </c>
      <c r="D144" s="12">
        <v>302</v>
      </c>
      <c r="E144" s="13">
        <v>-0.16887417218542999</v>
      </c>
    </row>
    <row r="145" spans="1:5" x14ac:dyDescent="0.25">
      <c r="A145" s="190" t="s">
        <v>105</v>
      </c>
      <c r="B145" s="11" t="s">
        <v>106</v>
      </c>
      <c r="C145" s="12">
        <v>13</v>
      </c>
      <c r="D145" s="12">
        <v>3</v>
      </c>
      <c r="E145" s="13">
        <v>3.3333333333333299</v>
      </c>
    </row>
    <row r="146" spans="1:5" x14ac:dyDescent="0.25">
      <c r="A146" s="191"/>
      <c r="B146" s="11" t="s">
        <v>107</v>
      </c>
      <c r="C146" s="12">
        <v>102</v>
      </c>
      <c r="D146" s="12">
        <v>130</v>
      </c>
      <c r="E146" s="13">
        <v>-0.21538461538461501</v>
      </c>
    </row>
    <row r="147" spans="1:5" x14ac:dyDescent="0.25">
      <c r="A147" s="191"/>
      <c r="B147" s="11" t="s">
        <v>108</v>
      </c>
      <c r="C147" s="12">
        <v>28</v>
      </c>
      <c r="D147" s="12">
        <v>16</v>
      </c>
      <c r="E147" s="13">
        <v>0.75</v>
      </c>
    </row>
    <row r="148" spans="1:5" x14ac:dyDescent="0.25">
      <c r="A148" s="191"/>
      <c r="B148" s="11" t="s">
        <v>109</v>
      </c>
      <c r="C148" s="12">
        <v>3</v>
      </c>
      <c r="D148" s="12">
        <v>1</v>
      </c>
      <c r="E148" s="13">
        <v>2</v>
      </c>
    </row>
    <row r="149" spans="1:5" x14ac:dyDescent="0.25">
      <c r="A149" s="191"/>
      <c r="B149" s="11" t="s">
        <v>110</v>
      </c>
      <c r="C149" s="12">
        <v>102</v>
      </c>
      <c r="D149" s="12">
        <v>142</v>
      </c>
      <c r="E149" s="13">
        <v>-0.28169014084506999</v>
      </c>
    </row>
    <row r="150" spans="1:5" x14ac:dyDescent="0.25">
      <c r="A150" s="192"/>
      <c r="B150" s="11" t="s">
        <v>111</v>
      </c>
      <c r="C150" s="12">
        <v>3</v>
      </c>
      <c r="D150" s="12">
        <v>10</v>
      </c>
      <c r="E150" s="13">
        <v>-0.7</v>
      </c>
    </row>
    <row r="151" spans="1:5" x14ac:dyDescent="0.25">
      <c r="A151" s="190" t="s">
        <v>112</v>
      </c>
      <c r="B151" s="11" t="s">
        <v>113</v>
      </c>
      <c r="C151" s="12">
        <v>90</v>
      </c>
      <c r="D151" s="12">
        <v>99</v>
      </c>
      <c r="E151" s="13">
        <v>-9.0909090909090898E-2</v>
      </c>
    </row>
    <row r="152" spans="1:5" x14ac:dyDescent="0.25">
      <c r="A152" s="192"/>
      <c r="B152" s="11" t="s">
        <v>114</v>
      </c>
      <c r="C152" s="12">
        <v>157</v>
      </c>
      <c r="D152" s="12">
        <v>286</v>
      </c>
      <c r="E152" s="13">
        <v>-0.45104895104895099</v>
      </c>
    </row>
    <row r="153" spans="1:5" x14ac:dyDescent="0.25">
      <c r="A153" s="190" t="s">
        <v>115</v>
      </c>
      <c r="B153" s="11" t="s">
        <v>19</v>
      </c>
      <c r="C153" s="12">
        <v>53</v>
      </c>
      <c r="D153" s="12">
        <v>102</v>
      </c>
      <c r="E153" s="13">
        <v>-0.480392156862745</v>
      </c>
    </row>
    <row r="154" spans="1:5" x14ac:dyDescent="0.25">
      <c r="A154" s="192"/>
      <c r="B154" s="11" t="s">
        <v>23</v>
      </c>
      <c r="C154" s="12">
        <v>57</v>
      </c>
      <c r="D154" s="12">
        <v>53</v>
      </c>
      <c r="E154" s="13">
        <v>7.5471698113207503E-2</v>
      </c>
    </row>
    <row r="155" spans="1:5" x14ac:dyDescent="0.25">
      <c r="A155" s="10" t="s">
        <v>116</v>
      </c>
      <c r="B155" s="15"/>
      <c r="C155" s="12">
        <v>0</v>
      </c>
      <c r="D155" s="12">
        <v>1</v>
      </c>
      <c r="E155" s="13">
        <v>-1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1346</v>
      </c>
      <c r="D159" s="12">
        <v>990</v>
      </c>
      <c r="E159" s="13">
        <v>0.35959595959596002</v>
      </c>
    </row>
    <row r="160" spans="1:5" x14ac:dyDescent="0.25">
      <c r="A160" s="191"/>
      <c r="B160" s="11" t="s">
        <v>120</v>
      </c>
      <c r="C160" s="12">
        <v>612</v>
      </c>
      <c r="D160" s="12">
        <v>650</v>
      </c>
      <c r="E160" s="13">
        <v>-5.8461538461538502E-2</v>
      </c>
    </row>
    <row r="161" spans="1:5" x14ac:dyDescent="0.25">
      <c r="A161" s="191"/>
      <c r="B161" s="11" t="s">
        <v>121</v>
      </c>
      <c r="C161" s="12">
        <v>576</v>
      </c>
      <c r="D161" s="12">
        <v>777</v>
      </c>
      <c r="E161" s="13">
        <v>-0.258687258687259</v>
      </c>
    </row>
    <row r="162" spans="1:5" x14ac:dyDescent="0.25">
      <c r="A162" s="191"/>
      <c r="B162" s="11" t="s">
        <v>122</v>
      </c>
      <c r="C162" s="12">
        <v>0</v>
      </c>
      <c r="D162" s="12">
        <v>2</v>
      </c>
      <c r="E162" s="13">
        <v>-1</v>
      </c>
    </row>
    <row r="163" spans="1:5" x14ac:dyDescent="0.2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2">
        <v>22</v>
      </c>
      <c r="D164" s="12">
        <v>5</v>
      </c>
      <c r="E164" s="13">
        <v>3.4</v>
      </c>
    </row>
    <row r="165" spans="1:5" x14ac:dyDescent="0.25">
      <c r="A165" s="191"/>
      <c r="B165" s="11" t="s">
        <v>125</v>
      </c>
      <c r="C165" s="12">
        <v>2274</v>
      </c>
      <c r="D165" s="12">
        <v>163</v>
      </c>
      <c r="E165" s="13">
        <v>12.9509202453988</v>
      </c>
    </row>
    <row r="166" spans="1:5" x14ac:dyDescent="0.25">
      <c r="A166" s="191"/>
      <c r="B166" s="11" t="s">
        <v>126</v>
      </c>
      <c r="C166" s="12">
        <v>0</v>
      </c>
      <c r="D166" s="12">
        <v>1</v>
      </c>
      <c r="E166" s="13">
        <v>-1</v>
      </c>
    </row>
    <row r="167" spans="1:5" x14ac:dyDescent="0.25">
      <c r="A167" s="191"/>
      <c r="B167" s="11" t="s">
        <v>127</v>
      </c>
      <c r="C167" s="12">
        <v>491</v>
      </c>
      <c r="D167" s="12">
        <v>587</v>
      </c>
      <c r="E167" s="13">
        <v>-0.16354344122657599</v>
      </c>
    </row>
    <row r="168" spans="1:5" x14ac:dyDescent="0.25">
      <c r="A168" s="191"/>
      <c r="B168" s="11" t="s">
        <v>128</v>
      </c>
      <c r="C168" s="12">
        <v>857</v>
      </c>
      <c r="D168" s="12">
        <v>558</v>
      </c>
      <c r="E168" s="13">
        <v>0.53584229390681004</v>
      </c>
    </row>
    <row r="169" spans="1:5" x14ac:dyDescent="0.25">
      <c r="A169" s="191"/>
      <c r="B169" s="11" t="s">
        <v>129</v>
      </c>
      <c r="C169" s="12">
        <v>79</v>
      </c>
      <c r="D169" s="12">
        <v>79</v>
      </c>
      <c r="E169" s="13">
        <v>0</v>
      </c>
    </row>
    <row r="170" spans="1:5" x14ac:dyDescent="0.25">
      <c r="A170" s="191"/>
      <c r="B170" s="11" t="s">
        <v>130</v>
      </c>
      <c r="C170" s="12">
        <v>445</v>
      </c>
      <c r="D170" s="12">
        <v>17</v>
      </c>
      <c r="E170" s="13">
        <v>25.176470588235301</v>
      </c>
    </row>
    <row r="171" spans="1:5" x14ac:dyDescent="0.25">
      <c r="A171" s="191"/>
      <c r="B171" s="11" t="s">
        <v>131</v>
      </c>
      <c r="C171" s="12">
        <v>8</v>
      </c>
      <c r="D171" s="12">
        <v>9</v>
      </c>
      <c r="E171" s="13">
        <v>-0.11111111111111099</v>
      </c>
    </row>
    <row r="172" spans="1:5" x14ac:dyDescent="0.25">
      <c r="A172" s="191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1"/>
      <c r="B173" s="11" t="s">
        <v>133</v>
      </c>
      <c r="C173" s="12">
        <v>14</v>
      </c>
      <c r="D173" s="12">
        <v>4</v>
      </c>
      <c r="E173" s="13">
        <v>2.5</v>
      </c>
    </row>
    <row r="174" spans="1:5" x14ac:dyDescent="0.25">
      <c r="A174" s="191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1"/>
      <c r="B175" s="11" t="s">
        <v>135</v>
      </c>
      <c r="C175" s="12">
        <v>35</v>
      </c>
      <c r="D175" s="12">
        <v>7</v>
      </c>
      <c r="E175" s="13">
        <v>4</v>
      </c>
    </row>
    <row r="176" spans="1:5" x14ac:dyDescent="0.25">
      <c r="A176" s="191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1"/>
      <c r="B177" s="11" t="s">
        <v>137</v>
      </c>
      <c r="C177" s="12">
        <v>0</v>
      </c>
      <c r="D177" s="12">
        <v>277</v>
      </c>
      <c r="E177" s="13">
        <v>-1</v>
      </c>
    </row>
    <row r="178" spans="1:5" x14ac:dyDescent="0.25">
      <c r="A178" s="191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1"/>
      <c r="B179" s="11" t="s">
        <v>139</v>
      </c>
      <c r="C179" s="12">
        <v>1171</v>
      </c>
      <c r="D179" s="12">
        <v>897</v>
      </c>
      <c r="E179" s="13">
        <v>0.30546265328874</v>
      </c>
    </row>
    <row r="180" spans="1:5" x14ac:dyDescent="0.25">
      <c r="A180" s="191"/>
      <c r="B180" s="11" t="s">
        <v>140</v>
      </c>
      <c r="C180" s="12">
        <v>0</v>
      </c>
      <c r="D180" s="12">
        <v>76</v>
      </c>
      <c r="E180" s="13">
        <v>-1</v>
      </c>
    </row>
    <row r="181" spans="1:5" x14ac:dyDescent="0.25">
      <c r="A181" s="191"/>
      <c r="B181" s="11" t="s">
        <v>141</v>
      </c>
      <c r="C181" s="12">
        <v>10</v>
      </c>
      <c r="D181" s="12">
        <v>18</v>
      </c>
      <c r="E181" s="13">
        <v>-0.44444444444444398</v>
      </c>
    </row>
    <row r="182" spans="1:5" x14ac:dyDescent="0.25">
      <c r="A182" s="191"/>
      <c r="B182" s="11" t="s">
        <v>142</v>
      </c>
      <c r="C182" s="12">
        <v>0</v>
      </c>
      <c r="D182" s="12">
        <v>5</v>
      </c>
      <c r="E182" s="13">
        <v>-1</v>
      </c>
    </row>
    <row r="183" spans="1:5" x14ac:dyDescent="0.25">
      <c r="A183" s="191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1"/>
      <c r="B184" s="11" t="s">
        <v>144</v>
      </c>
      <c r="C184" s="12">
        <v>10</v>
      </c>
      <c r="D184" s="12">
        <v>15</v>
      </c>
      <c r="E184" s="13">
        <v>-0.33333333333333298</v>
      </c>
    </row>
    <row r="185" spans="1:5" x14ac:dyDescent="0.25">
      <c r="A185" s="191"/>
      <c r="B185" s="11" t="s">
        <v>145</v>
      </c>
      <c r="C185" s="12">
        <v>28</v>
      </c>
      <c r="D185" s="12">
        <v>17</v>
      </c>
      <c r="E185" s="13">
        <v>0.64705882352941202</v>
      </c>
    </row>
    <row r="186" spans="1:5" x14ac:dyDescent="0.25">
      <c r="A186" s="191"/>
      <c r="B186" s="11" t="s">
        <v>146</v>
      </c>
      <c r="C186" s="12">
        <v>40</v>
      </c>
      <c r="D186" s="12">
        <v>10</v>
      </c>
      <c r="E186" s="13">
        <v>3</v>
      </c>
    </row>
    <row r="187" spans="1:5" x14ac:dyDescent="0.25">
      <c r="A187" s="191"/>
      <c r="B187" s="11" t="s">
        <v>147</v>
      </c>
      <c r="C187" s="12">
        <v>37</v>
      </c>
      <c r="D187" s="12">
        <v>127</v>
      </c>
      <c r="E187" s="13">
        <v>-0.70866141732283405</v>
      </c>
    </row>
    <row r="188" spans="1:5" x14ac:dyDescent="0.25">
      <c r="A188" s="191"/>
      <c r="B188" s="11" t="s">
        <v>148</v>
      </c>
      <c r="C188" s="12">
        <v>13</v>
      </c>
      <c r="D188" s="12">
        <v>21</v>
      </c>
      <c r="E188" s="13">
        <v>-0.38095238095238099</v>
      </c>
    </row>
    <row r="189" spans="1:5" x14ac:dyDescent="0.25">
      <c r="A189" s="191"/>
      <c r="B189" s="11" t="s">
        <v>149</v>
      </c>
      <c r="C189" s="12">
        <v>0</v>
      </c>
      <c r="D189" s="12">
        <v>1</v>
      </c>
      <c r="E189" s="13">
        <v>-1</v>
      </c>
    </row>
    <row r="190" spans="1:5" x14ac:dyDescent="0.25">
      <c r="A190" s="191"/>
      <c r="B190" s="11" t="s">
        <v>150</v>
      </c>
      <c r="C190" s="12">
        <v>0</v>
      </c>
      <c r="D190" s="12">
        <v>30</v>
      </c>
      <c r="E190" s="13">
        <v>-1</v>
      </c>
    </row>
    <row r="191" spans="1:5" x14ac:dyDescent="0.25">
      <c r="A191" s="191"/>
      <c r="B191" s="11" t="s">
        <v>151</v>
      </c>
      <c r="C191" s="12">
        <v>151</v>
      </c>
      <c r="D191" s="12">
        <v>71</v>
      </c>
      <c r="E191" s="13">
        <v>1.12676056338028</v>
      </c>
    </row>
    <row r="192" spans="1:5" x14ac:dyDescent="0.25">
      <c r="A192" s="191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1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1"/>
      <c r="B194" s="11" t="s">
        <v>154</v>
      </c>
      <c r="C194" s="12">
        <v>0</v>
      </c>
      <c r="D194" s="12">
        <v>7</v>
      </c>
      <c r="E194" s="13">
        <v>-1</v>
      </c>
    </row>
    <row r="195" spans="1:5" x14ac:dyDescent="0.25">
      <c r="A195" s="191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1"/>
      <c r="B196" s="11" t="s">
        <v>156</v>
      </c>
      <c r="C196" s="12">
        <v>0</v>
      </c>
      <c r="D196" s="12">
        <v>4</v>
      </c>
      <c r="E196" s="13">
        <v>-1</v>
      </c>
    </row>
    <row r="197" spans="1:5" x14ac:dyDescent="0.25">
      <c r="A197" s="191"/>
      <c r="B197" s="11" t="s">
        <v>157</v>
      </c>
      <c r="C197" s="12">
        <v>93</v>
      </c>
      <c r="D197" s="12">
        <v>50</v>
      </c>
      <c r="E197" s="13">
        <v>0.86</v>
      </c>
    </row>
    <row r="198" spans="1:5" x14ac:dyDescent="0.25">
      <c r="A198" s="191"/>
      <c r="B198" s="11" t="s">
        <v>158</v>
      </c>
      <c r="C198" s="12">
        <v>138</v>
      </c>
      <c r="D198" s="12">
        <v>50</v>
      </c>
      <c r="E198" s="13">
        <v>1.76</v>
      </c>
    </row>
    <row r="199" spans="1:5" x14ac:dyDescent="0.25">
      <c r="A199" s="191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598</v>
      </c>
      <c r="D201" s="12">
        <v>1446</v>
      </c>
      <c r="E201" s="13">
        <v>-0.586445366528354</v>
      </c>
    </row>
    <row r="202" spans="1:5" x14ac:dyDescent="0.25">
      <c r="A202" s="191"/>
      <c r="B202" s="11" t="s">
        <v>120</v>
      </c>
      <c r="C202" s="12">
        <v>529</v>
      </c>
      <c r="D202" s="12">
        <v>524</v>
      </c>
      <c r="E202" s="13">
        <v>9.5419847328244295E-3</v>
      </c>
    </row>
    <row r="203" spans="1:5" x14ac:dyDescent="0.25">
      <c r="A203" s="191"/>
      <c r="B203" s="11" t="s">
        <v>163</v>
      </c>
      <c r="C203" s="12">
        <v>567</v>
      </c>
      <c r="D203" s="12">
        <v>752</v>
      </c>
      <c r="E203" s="13">
        <v>-0.24601063829787201</v>
      </c>
    </row>
    <row r="204" spans="1:5" x14ac:dyDescent="0.25">
      <c r="A204" s="191"/>
      <c r="B204" s="11" t="s">
        <v>122</v>
      </c>
      <c r="C204" s="12">
        <v>5</v>
      </c>
      <c r="D204" s="12">
        <v>0</v>
      </c>
      <c r="E204" s="13">
        <v>0</v>
      </c>
    </row>
    <row r="205" spans="1:5" x14ac:dyDescent="0.25">
      <c r="A205" s="191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5</v>
      </c>
      <c r="D206" s="12">
        <v>0</v>
      </c>
      <c r="E206" s="13">
        <v>0</v>
      </c>
    </row>
    <row r="207" spans="1:5" x14ac:dyDescent="0.25">
      <c r="A207" s="191"/>
      <c r="B207" s="11" t="s">
        <v>125</v>
      </c>
      <c r="C207" s="12">
        <v>114</v>
      </c>
      <c r="D207" s="12">
        <v>2125</v>
      </c>
      <c r="E207" s="13">
        <v>-0.94635294117647095</v>
      </c>
    </row>
    <row r="208" spans="1:5" x14ac:dyDescent="0.25">
      <c r="A208" s="191"/>
      <c r="B208" s="11" t="s">
        <v>164</v>
      </c>
      <c r="C208" s="12">
        <v>2</v>
      </c>
      <c r="D208" s="12">
        <v>0</v>
      </c>
      <c r="E208" s="13">
        <v>0</v>
      </c>
    </row>
    <row r="209" spans="1:5" x14ac:dyDescent="0.25">
      <c r="A209" s="191"/>
      <c r="B209" s="11" t="s">
        <v>127</v>
      </c>
      <c r="C209" s="12">
        <v>672</v>
      </c>
      <c r="D209" s="12">
        <v>360</v>
      </c>
      <c r="E209" s="13">
        <v>0.86666666666666703</v>
      </c>
    </row>
    <row r="210" spans="1:5" x14ac:dyDescent="0.25">
      <c r="A210" s="191"/>
      <c r="B210" s="11" t="s">
        <v>165</v>
      </c>
      <c r="C210" s="12">
        <v>394</v>
      </c>
      <c r="D210" s="12">
        <v>751</v>
      </c>
      <c r="E210" s="13">
        <v>-0.475366178428762</v>
      </c>
    </row>
    <row r="211" spans="1:5" x14ac:dyDescent="0.25">
      <c r="A211" s="191"/>
      <c r="B211" s="11" t="s">
        <v>129</v>
      </c>
      <c r="C211" s="12">
        <v>70</v>
      </c>
      <c r="D211" s="12">
        <v>60</v>
      </c>
      <c r="E211" s="13">
        <v>0.16666666666666699</v>
      </c>
    </row>
    <row r="212" spans="1:5" x14ac:dyDescent="0.25">
      <c r="A212" s="191"/>
      <c r="B212" s="11" t="s">
        <v>130</v>
      </c>
      <c r="C212" s="12">
        <v>2</v>
      </c>
      <c r="D212" s="12">
        <v>635</v>
      </c>
      <c r="E212" s="13">
        <v>-0.99685039370078699</v>
      </c>
    </row>
    <row r="213" spans="1:5" x14ac:dyDescent="0.25">
      <c r="A213" s="191"/>
      <c r="B213" s="11" t="s">
        <v>131</v>
      </c>
      <c r="C213" s="12">
        <v>4</v>
      </c>
      <c r="D213" s="12">
        <v>4</v>
      </c>
      <c r="E213" s="13">
        <v>0</v>
      </c>
    </row>
    <row r="214" spans="1:5" x14ac:dyDescent="0.25">
      <c r="A214" s="191"/>
      <c r="B214" s="11" t="s">
        <v>132</v>
      </c>
      <c r="C214" s="12">
        <v>0</v>
      </c>
      <c r="D214" s="12">
        <v>1</v>
      </c>
      <c r="E214" s="13">
        <v>-1</v>
      </c>
    </row>
    <row r="215" spans="1:5" x14ac:dyDescent="0.25">
      <c r="A215" s="191"/>
      <c r="B215" s="11" t="s">
        <v>133</v>
      </c>
      <c r="C215" s="12">
        <v>0</v>
      </c>
      <c r="D215" s="12">
        <v>5</v>
      </c>
      <c r="E215" s="13">
        <v>-1</v>
      </c>
    </row>
    <row r="216" spans="1:5" x14ac:dyDescent="0.25">
      <c r="A216" s="191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2">
        <v>9</v>
      </c>
      <c r="D217" s="12">
        <v>20</v>
      </c>
      <c r="E217" s="13">
        <v>-0.55000000000000004</v>
      </c>
    </row>
    <row r="218" spans="1:5" x14ac:dyDescent="0.25">
      <c r="A218" s="191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1"/>
      <c r="B219" s="11" t="s">
        <v>137</v>
      </c>
      <c r="C219" s="12">
        <v>81</v>
      </c>
      <c r="D219" s="12">
        <v>0</v>
      </c>
      <c r="E219" s="13">
        <v>0</v>
      </c>
    </row>
    <row r="220" spans="1:5" x14ac:dyDescent="0.25">
      <c r="A220" s="191"/>
      <c r="B220" s="11" t="s">
        <v>138</v>
      </c>
      <c r="C220" s="12">
        <v>1</v>
      </c>
      <c r="D220" s="12">
        <v>0</v>
      </c>
      <c r="E220" s="13">
        <v>0</v>
      </c>
    </row>
    <row r="221" spans="1:5" x14ac:dyDescent="0.25">
      <c r="A221" s="191"/>
      <c r="B221" s="11" t="s">
        <v>139</v>
      </c>
      <c r="C221" s="12">
        <v>1134</v>
      </c>
      <c r="D221" s="12">
        <v>883</v>
      </c>
      <c r="E221" s="13">
        <v>0.28425821064552698</v>
      </c>
    </row>
    <row r="222" spans="1:5" x14ac:dyDescent="0.25">
      <c r="A222" s="191"/>
      <c r="B222" s="11" t="s">
        <v>166</v>
      </c>
      <c r="C222" s="12">
        <v>153</v>
      </c>
      <c r="D222" s="12">
        <v>0</v>
      </c>
      <c r="E222" s="13">
        <v>0</v>
      </c>
    </row>
    <row r="223" spans="1:5" x14ac:dyDescent="0.25">
      <c r="A223" s="191"/>
      <c r="B223" s="11" t="s">
        <v>141</v>
      </c>
      <c r="C223" s="12">
        <v>13</v>
      </c>
      <c r="D223" s="12">
        <v>20</v>
      </c>
      <c r="E223" s="13">
        <v>-0.35</v>
      </c>
    </row>
    <row r="224" spans="1:5" x14ac:dyDescent="0.25">
      <c r="A224" s="191"/>
      <c r="B224" s="11" t="s">
        <v>142</v>
      </c>
      <c r="C224" s="12">
        <v>8</v>
      </c>
      <c r="D224" s="12">
        <v>2</v>
      </c>
      <c r="E224" s="13">
        <v>3</v>
      </c>
    </row>
    <row r="225" spans="1:5" x14ac:dyDescent="0.2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1"/>
      <c r="B226" s="11" t="s">
        <v>144</v>
      </c>
      <c r="C226" s="12">
        <v>8</v>
      </c>
      <c r="D226" s="12">
        <v>0</v>
      </c>
      <c r="E226" s="13">
        <v>0</v>
      </c>
    </row>
    <row r="227" spans="1:5" x14ac:dyDescent="0.25">
      <c r="A227" s="191"/>
      <c r="B227" s="11" t="s">
        <v>167</v>
      </c>
      <c r="C227" s="12">
        <v>13</v>
      </c>
      <c r="D227" s="12">
        <v>39</v>
      </c>
      <c r="E227" s="13">
        <v>-0.66666666666666696</v>
      </c>
    </row>
    <row r="228" spans="1:5" x14ac:dyDescent="0.25">
      <c r="A228" s="191"/>
      <c r="B228" s="11" t="s">
        <v>146</v>
      </c>
      <c r="C228" s="12">
        <v>26</v>
      </c>
      <c r="D228" s="12">
        <v>17</v>
      </c>
      <c r="E228" s="13">
        <v>0.52941176470588203</v>
      </c>
    </row>
    <row r="229" spans="1:5" x14ac:dyDescent="0.25">
      <c r="A229" s="191"/>
      <c r="B229" s="11" t="s">
        <v>147</v>
      </c>
      <c r="C229" s="12">
        <v>184</v>
      </c>
      <c r="D229" s="12">
        <v>123</v>
      </c>
      <c r="E229" s="13">
        <v>0.49593495934959297</v>
      </c>
    </row>
    <row r="230" spans="1:5" x14ac:dyDescent="0.25">
      <c r="A230" s="191"/>
      <c r="B230" s="11" t="s">
        <v>148</v>
      </c>
      <c r="C230" s="12">
        <v>4</v>
      </c>
      <c r="D230" s="12">
        <v>20</v>
      </c>
      <c r="E230" s="13">
        <v>-0.8</v>
      </c>
    </row>
    <row r="231" spans="1:5" x14ac:dyDescent="0.25">
      <c r="A231" s="191"/>
      <c r="B231" s="11" t="s">
        <v>149</v>
      </c>
      <c r="C231" s="12">
        <v>4</v>
      </c>
      <c r="D231" s="12">
        <v>0</v>
      </c>
      <c r="E231" s="13">
        <v>0</v>
      </c>
    </row>
    <row r="232" spans="1:5" x14ac:dyDescent="0.25">
      <c r="A232" s="191"/>
      <c r="B232" s="11" t="s">
        <v>150</v>
      </c>
      <c r="C232" s="12">
        <v>17</v>
      </c>
      <c r="D232" s="12">
        <v>0</v>
      </c>
      <c r="E232" s="13">
        <v>0</v>
      </c>
    </row>
    <row r="233" spans="1:5" x14ac:dyDescent="0.25">
      <c r="A233" s="191"/>
      <c r="B233" s="11" t="s">
        <v>151</v>
      </c>
      <c r="C233" s="12">
        <v>33</v>
      </c>
      <c r="D233" s="12">
        <v>211</v>
      </c>
      <c r="E233" s="13">
        <v>-0.84360189573459698</v>
      </c>
    </row>
    <row r="234" spans="1:5" x14ac:dyDescent="0.25">
      <c r="A234" s="191"/>
      <c r="B234" s="11" t="s">
        <v>152</v>
      </c>
      <c r="C234" s="12">
        <v>4</v>
      </c>
      <c r="D234" s="12">
        <v>0</v>
      </c>
      <c r="E234" s="13">
        <v>0</v>
      </c>
    </row>
    <row r="235" spans="1:5" x14ac:dyDescent="0.25">
      <c r="A235" s="191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1"/>
      <c r="B236" s="11" t="s">
        <v>154</v>
      </c>
      <c r="C236" s="12">
        <v>6</v>
      </c>
      <c r="D236" s="12">
        <v>0</v>
      </c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1"/>
      <c r="B238" s="11" t="s">
        <v>156</v>
      </c>
      <c r="C238" s="12">
        <v>1</v>
      </c>
      <c r="D238" s="12">
        <v>0</v>
      </c>
      <c r="E238" s="13">
        <v>0</v>
      </c>
    </row>
    <row r="239" spans="1:5" x14ac:dyDescent="0.25">
      <c r="A239" s="191"/>
      <c r="B239" s="11" t="s">
        <v>157</v>
      </c>
      <c r="C239" s="12">
        <v>64</v>
      </c>
      <c r="D239" s="12">
        <v>119</v>
      </c>
      <c r="E239" s="13">
        <v>-0.46218487394958002</v>
      </c>
    </row>
    <row r="240" spans="1:5" x14ac:dyDescent="0.25">
      <c r="A240" s="191"/>
      <c r="B240" s="11" t="s">
        <v>158</v>
      </c>
      <c r="C240" s="12">
        <v>131</v>
      </c>
      <c r="D240" s="12">
        <v>0</v>
      </c>
      <c r="E240" s="13">
        <v>0</v>
      </c>
    </row>
    <row r="241" spans="1:5" x14ac:dyDescent="0.25">
      <c r="A241" s="191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23</v>
      </c>
      <c r="D246" s="12">
        <v>15</v>
      </c>
      <c r="E246" s="13">
        <v>0.53333333333333299</v>
      </c>
    </row>
    <row r="247" spans="1:5" x14ac:dyDescent="0.25">
      <c r="A247" s="10" t="s">
        <v>170</v>
      </c>
      <c r="B247" s="15"/>
      <c r="C247" s="12">
        <v>25</v>
      </c>
      <c r="D247" s="12">
        <v>32</v>
      </c>
      <c r="E247" s="13">
        <v>-0.21875</v>
      </c>
    </row>
    <row r="248" spans="1:5" x14ac:dyDescent="0.25">
      <c r="A248" s="10" t="s">
        <v>171</v>
      </c>
      <c r="B248" s="15"/>
      <c r="C248" s="12">
        <v>17</v>
      </c>
      <c r="D248" s="12">
        <v>48</v>
      </c>
      <c r="E248" s="13">
        <v>-0.64583333333333304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173</v>
      </c>
      <c r="D252" s="12">
        <v>160</v>
      </c>
      <c r="E252" s="13">
        <v>8.1250000000000003E-2</v>
      </c>
    </row>
    <row r="253" spans="1:5" x14ac:dyDescent="0.25">
      <c r="A253" s="190" t="s">
        <v>174</v>
      </c>
      <c r="B253" s="11" t="s">
        <v>175</v>
      </c>
      <c r="C253" s="12">
        <v>9</v>
      </c>
      <c r="D253" s="12">
        <v>14</v>
      </c>
      <c r="E253" s="13">
        <v>-0.35714285714285698</v>
      </c>
    </row>
    <row r="254" spans="1:5" x14ac:dyDescent="0.25">
      <c r="A254" s="191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2</v>
      </c>
      <c r="E256" s="13">
        <v>-1</v>
      </c>
    </row>
    <row r="257" spans="1:5" x14ac:dyDescent="0.25">
      <c r="A257" s="10" t="s">
        <v>179</v>
      </c>
      <c r="B257" s="15"/>
      <c r="C257" s="12">
        <v>0</v>
      </c>
      <c r="D257" s="12">
        <v>0</v>
      </c>
      <c r="E257" s="13">
        <v>0</v>
      </c>
    </row>
    <row r="258" spans="1:5" x14ac:dyDescent="0.25">
      <c r="A258" s="10" t="s">
        <v>111</v>
      </c>
      <c r="B258" s="15"/>
      <c r="C258" s="12">
        <v>2</v>
      </c>
      <c r="D258" s="12">
        <v>7</v>
      </c>
      <c r="E258" s="13">
        <v>-0.71428571428571397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66</v>
      </c>
      <c r="D262" s="12">
        <v>85</v>
      </c>
      <c r="E262" s="13">
        <v>-0.223529411764706</v>
      </c>
    </row>
    <row r="263" spans="1:5" x14ac:dyDescent="0.25">
      <c r="A263" s="190" t="s">
        <v>69</v>
      </c>
      <c r="B263" s="11" t="s">
        <v>182</v>
      </c>
      <c r="C263" s="12">
        <v>88</v>
      </c>
      <c r="D263" s="12">
        <v>146</v>
      </c>
      <c r="E263" s="13">
        <v>-0.397260273972603</v>
      </c>
    </row>
    <row r="264" spans="1:5" x14ac:dyDescent="0.25">
      <c r="A264" s="192"/>
      <c r="B264" s="11" t="s">
        <v>111</v>
      </c>
      <c r="C264" s="12">
        <v>264</v>
      </c>
      <c r="D264" s="12">
        <v>377</v>
      </c>
      <c r="E264" s="13">
        <v>-0.29973474801061001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6"/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36</v>
      </c>
      <c r="D272" s="12">
        <v>61</v>
      </c>
      <c r="E272" s="13">
        <v>-0.40983606557377</v>
      </c>
    </row>
    <row r="273" spans="1:5" x14ac:dyDescent="0.25">
      <c r="A273" s="10" t="s">
        <v>190</v>
      </c>
      <c r="B273" s="15"/>
      <c r="C273" s="12">
        <v>3</v>
      </c>
      <c r="D273" s="12">
        <v>1</v>
      </c>
      <c r="E273" s="13">
        <v>2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6"/>
      <c r="D283" s="16"/>
      <c r="E283" s="21"/>
    </row>
    <row r="284" spans="1:5" x14ac:dyDescent="0.25">
      <c r="A284" s="188"/>
      <c r="B284" s="11" t="s">
        <v>200</v>
      </c>
      <c r="C284" s="12">
        <v>2684</v>
      </c>
      <c r="D284" s="12">
        <v>2905</v>
      </c>
      <c r="E284" s="22">
        <v>9958</v>
      </c>
    </row>
    <row r="285" spans="1:5" x14ac:dyDescent="0.25">
      <c r="A285" s="189"/>
      <c r="B285" s="11" t="s">
        <v>201</v>
      </c>
      <c r="C285" s="12">
        <v>0</v>
      </c>
      <c r="D285" s="12">
        <v>0</v>
      </c>
      <c r="E285" s="22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22">
        <v>0</v>
      </c>
    </row>
    <row r="287" spans="1:5" x14ac:dyDescent="0.25">
      <c r="A287" s="188"/>
      <c r="B287" s="11" t="s">
        <v>204</v>
      </c>
      <c r="C287" s="12">
        <v>0</v>
      </c>
      <c r="D287" s="12">
        <v>0</v>
      </c>
      <c r="E287" s="22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2">
        <v>0</v>
      </c>
    </row>
    <row r="289" spans="1:5" x14ac:dyDescent="0.25">
      <c r="A289" s="20" t="s">
        <v>206</v>
      </c>
      <c r="B289" s="11" t="s">
        <v>207</v>
      </c>
      <c r="C289" s="12">
        <v>0</v>
      </c>
      <c r="D289" s="12">
        <v>0</v>
      </c>
      <c r="E289" s="22">
        <v>0</v>
      </c>
    </row>
    <row r="290" spans="1:5" x14ac:dyDescent="0.25">
      <c r="A290" s="187" t="s">
        <v>208</v>
      </c>
      <c r="B290" s="11" t="s">
        <v>209</v>
      </c>
      <c r="C290" s="12">
        <v>54</v>
      </c>
      <c r="D290" s="12">
        <v>80</v>
      </c>
      <c r="E290" s="22">
        <v>3105</v>
      </c>
    </row>
    <row r="291" spans="1:5" x14ac:dyDescent="0.25">
      <c r="A291" s="188"/>
      <c r="B291" s="11" t="s">
        <v>210</v>
      </c>
      <c r="C291" s="12">
        <v>53</v>
      </c>
      <c r="D291" s="12">
        <v>64</v>
      </c>
      <c r="E291" s="22">
        <v>0</v>
      </c>
    </row>
    <row r="292" spans="1:5" x14ac:dyDescent="0.25">
      <c r="A292" s="189"/>
      <c r="B292" s="11" t="s">
        <v>211</v>
      </c>
      <c r="C292" s="16"/>
      <c r="D292" s="16"/>
      <c r="E292" s="21"/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87" t="s">
        <v>214</v>
      </c>
      <c r="B294" s="11" t="s">
        <v>205</v>
      </c>
      <c r="C294" s="12">
        <v>0</v>
      </c>
      <c r="D294" s="12">
        <v>0</v>
      </c>
      <c r="E294" s="22">
        <v>0</v>
      </c>
    </row>
    <row r="295" spans="1:5" x14ac:dyDescent="0.25">
      <c r="A295" s="188"/>
      <c r="B295" s="11" t="s">
        <v>215</v>
      </c>
      <c r="C295" s="12">
        <v>169</v>
      </c>
      <c r="D295" s="12">
        <v>233</v>
      </c>
      <c r="E295" s="22">
        <v>153</v>
      </c>
    </row>
    <row r="296" spans="1:5" x14ac:dyDescent="0.25">
      <c r="A296" s="189"/>
      <c r="B296" s="11" t="s">
        <v>216</v>
      </c>
      <c r="C296" s="16"/>
      <c r="D296" s="16"/>
      <c r="E296" s="21"/>
    </row>
    <row r="297" spans="1:5" x14ac:dyDescent="0.25">
      <c r="A297" s="187" t="s">
        <v>217</v>
      </c>
      <c r="B297" s="11" t="s">
        <v>218</v>
      </c>
      <c r="C297" s="16"/>
      <c r="D297" s="16"/>
      <c r="E297" s="21"/>
    </row>
    <row r="298" spans="1:5" x14ac:dyDescent="0.25">
      <c r="A298" s="188"/>
      <c r="B298" s="11" t="s">
        <v>219</v>
      </c>
      <c r="C298" s="16"/>
      <c r="D298" s="16"/>
      <c r="E298" s="21"/>
    </row>
    <row r="299" spans="1:5" x14ac:dyDescent="0.25">
      <c r="A299" s="188"/>
      <c r="B299" s="11" t="s">
        <v>220</v>
      </c>
      <c r="C299" s="12">
        <v>757</v>
      </c>
      <c r="D299" s="12">
        <v>1106</v>
      </c>
      <c r="E299" s="22">
        <v>2174</v>
      </c>
    </row>
    <row r="300" spans="1:5" x14ac:dyDescent="0.25">
      <c r="A300" s="188"/>
      <c r="B300" s="11" t="s">
        <v>221</v>
      </c>
      <c r="C300" s="12">
        <v>824</v>
      </c>
      <c r="D300" s="12">
        <v>911</v>
      </c>
      <c r="E300" s="22">
        <v>42</v>
      </c>
    </row>
    <row r="301" spans="1:5" x14ac:dyDescent="0.25">
      <c r="A301" s="188"/>
      <c r="B301" s="11" t="s">
        <v>222</v>
      </c>
      <c r="C301" s="12">
        <v>44</v>
      </c>
      <c r="D301" s="12">
        <v>48</v>
      </c>
      <c r="E301" s="22">
        <v>630</v>
      </c>
    </row>
    <row r="302" spans="1:5" x14ac:dyDescent="0.25">
      <c r="A302" s="188"/>
      <c r="B302" s="11" t="s">
        <v>223</v>
      </c>
      <c r="C302" s="12">
        <v>1428</v>
      </c>
      <c r="D302" s="12">
        <v>2081</v>
      </c>
      <c r="E302" s="22">
        <v>3005</v>
      </c>
    </row>
    <row r="303" spans="1:5" x14ac:dyDescent="0.25">
      <c r="A303" s="188"/>
      <c r="B303" s="11" t="s">
        <v>224</v>
      </c>
      <c r="C303" s="12">
        <v>313</v>
      </c>
      <c r="D303" s="12">
        <v>387</v>
      </c>
      <c r="E303" s="22">
        <v>94</v>
      </c>
    </row>
    <row r="304" spans="1:5" x14ac:dyDescent="0.25">
      <c r="A304" s="188"/>
      <c r="B304" s="11" t="s">
        <v>225</v>
      </c>
      <c r="C304" s="12">
        <v>2</v>
      </c>
      <c r="D304" s="12">
        <v>2</v>
      </c>
      <c r="E304" s="22">
        <v>96</v>
      </c>
    </row>
    <row r="305" spans="1:5" x14ac:dyDescent="0.25">
      <c r="A305" s="188"/>
      <c r="B305" s="11" t="s">
        <v>226</v>
      </c>
      <c r="C305" s="12">
        <v>59</v>
      </c>
      <c r="D305" s="12">
        <v>77</v>
      </c>
      <c r="E305" s="22">
        <v>210</v>
      </c>
    </row>
    <row r="306" spans="1:5" x14ac:dyDescent="0.25">
      <c r="A306" s="188"/>
      <c r="B306" s="11" t="s">
        <v>227</v>
      </c>
      <c r="C306" s="12">
        <v>6</v>
      </c>
      <c r="D306" s="12">
        <v>8</v>
      </c>
      <c r="E306" s="22">
        <v>4</v>
      </c>
    </row>
    <row r="307" spans="1:5" x14ac:dyDescent="0.25">
      <c r="A307" s="188"/>
      <c r="B307" s="11" t="s">
        <v>228</v>
      </c>
      <c r="C307" s="12">
        <v>1</v>
      </c>
      <c r="D307" s="12">
        <v>2</v>
      </c>
      <c r="E307" s="22">
        <v>1</v>
      </c>
    </row>
    <row r="308" spans="1:5" x14ac:dyDescent="0.25">
      <c r="A308" s="188"/>
      <c r="B308" s="11" t="s">
        <v>229</v>
      </c>
      <c r="C308" s="12">
        <v>1339</v>
      </c>
      <c r="D308" s="12">
        <v>1943</v>
      </c>
      <c r="E308" s="22">
        <v>2524</v>
      </c>
    </row>
    <row r="309" spans="1:5" x14ac:dyDescent="0.25">
      <c r="A309" s="188"/>
      <c r="B309" s="11" t="s">
        <v>230</v>
      </c>
      <c r="C309" s="12">
        <v>1033</v>
      </c>
      <c r="D309" s="12">
        <v>1184</v>
      </c>
      <c r="E309" s="22">
        <v>105</v>
      </c>
    </row>
    <row r="310" spans="1:5" x14ac:dyDescent="0.25">
      <c r="A310" s="188"/>
      <c r="B310" s="11" t="s">
        <v>231</v>
      </c>
      <c r="C310" s="12">
        <v>9</v>
      </c>
      <c r="D310" s="12">
        <v>9</v>
      </c>
      <c r="E310" s="22">
        <v>32</v>
      </c>
    </row>
    <row r="311" spans="1:5" x14ac:dyDescent="0.25">
      <c r="A311" s="189"/>
      <c r="B311" s="11" t="s">
        <v>232</v>
      </c>
      <c r="C311" s="12">
        <v>21</v>
      </c>
      <c r="D311" s="12">
        <v>22</v>
      </c>
      <c r="E311" s="22">
        <v>3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2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2">
        <v>11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2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2">
        <v>0</v>
      </c>
    </row>
    <row r="316" spans="1:5" x14ac:dyDescent="0.25">
      <c r="A316" s="188"/>
      <c r="B316" s="11" t="s">
        <v>238</v>
      </c>
      <c r="C316" s="12">
        <v>54</v>
      </c>
      <c r="D316" s="12">
        <v>73</v>
      </c>
      <c r="E316" s="22">
        <v>31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22">
        <v>0</v>
      </c>
    </row>
    <row r="318" spans="1:5" x14ac:dyDescent="0.25">
      <c r="A318" s="188"/>
      <c r="B318" s="11" t="s">
        <v>240</v>
      </c>
      <c r="C318" s="16"/>
      <c r="D318" s="16"/>
      <c r="E318" s="21"/>
    </row>
    <row r="319" spans="1:5" x14ac:dyDescent="0.25">
      <c r="A319" s="188"/>
      <c r="B319" s="11" t="s">
        <v>241</v>
      </c>
      <c r="C319" s="12">
        <v>3</v>
      </c>
      <c r="D319" s="12">
        <v>6</v>
      </c>
      <c r="E319" s="22">
        <v>3</v>
      </c>
    </row>
    <row r="320" spans="1:5" x14ac:dyDescent="0.25">
      <c r="A320" s="188"/>
      <c r="B320" s="11" t="s">
        <v>242</v>
      </c>
      <c r="C320" s="16"/>
      <c r="D320" s="16"/>
      <c r="E320" s="21"/>
    </row>
    <row r="321" spans="1:5" x14ac:dyDescent="0.25">
      <c r="A321" s="188"/>
      <c r="B321" s="11" t="s">
        <v>243</v>
      </c>
      <c r="C321" s="16"/>
      <c r="D321" s="16"/>
      <c r="E321" s="21"/>
    </row>
    <row r="322" spans="1:5" x14ac:dyDescent="0.25">
      <c r="A322" s="188"/>
      <c r="B322" s="11" t="s">
        <v>244</v>
      </c>
      <c r="C322" s="16"/>
      <c r="D322" s="16"/>
      <c r="E322" s="21"/>
    </row>
    <row r="323" spans="1:5" x14ac:dyDescent="0.25">
      <c r="A323" s="188"/>
      <c r="B323" s="11" t="s">
        <v>245</v>
      </c>
      <c r="C323" s="16"/>
      <c r="D323" s="16"/>
      <c r="E323" s="21"/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2">
        <v>0</v>
      </c>
    </row>
    <row r="325" spans="1:5" x14ac:dyDescent="0.25">
      <c r="A325" s="188"/>
      <c r="B325" s="11" t="s">
        <v>247</v>
      </c>
      <c r="C325" s="12">
        <v>0</v>
      </c>
      <c r="D325" s="12">
        <v>0</v>
      </c>
      <c r="E325" s="22">
        <v>0</v>
      </c>
    </row>
    <row r="326" spans="1:5" x14ac:dyDescent="0.25">
      <c r="A326" s="188"/>
      <c r="B326" s="11" t="s">
        <v>248</v>
      </c>
      <c r="C326" s="16"/>
      <c r="D326" s="16"/>
      <c r="E326" s="21"/>
    </row>
    <row r="327" spans="1:5" x14ac:dyDescent="0.25">
      <c r="A327" s="188"/>
      <c r="B327" s="11" t="s">
        <v>249</v>
      </c>
      <c r="C327" s="16"/>
      <c r="D327" s="16"/>
      <c r="E327" s="21"/>
    </row>
    <row r="328" spans="1:5" x14ac:dyDescent="0.25">
      <c r="A328" s="188"/>
      <c r="B328" s="11" t="s">
        <v>250</v>
      </c>
      <c r="C328" s="16"/>
      <c r="D328" s="16"/>
      <c r="E328" s="21"/>
    </row>
    <row r="329" spans="1:5" x14ac:dyDescent="0.25">
      <c r="A329" s="188"/>
      <c r="B329" s="11" t="s">
        <v>251</v>
      </c>
      <c r="C329" s="16"/>
      <c r="D329" s="16"/>
      <c r="E329" s="21"/>
    </row>
    <row r="330" spans="1:5" x14ac:dyDescent="0.25">
      <c r="A330" s="188"/>
      <c r="B330" s="11" t="s">
        <v>252</v>
      </c>
      <c r="C330" s="16"/>
      <c r="D330" s="16"/>
      <c r="E330" s="21"/>
    </row>
    <row r="331" spans="1:5" x14ac:dyDescent="0.25">
      <c r="A331" s="188"/>
      <c r="B331" s="11" t="s">
        <v>253</v>
      </c>
      <c r="C331" s="16"/>
      <c r="D331" s="16"/>
      <c r="E331" s="21"/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2">
        <v>0</v>
      </c>
    </row>
    <row r="333" spans="1:5" x14ac:dyDescent="0.25">
      <c r="A333" s="188"/>
      <c r="B333" s="11" t="s">
        <v>255</v>
      </c>
      <c r="C333" s="12">
        <v>33</v>
      </c>
      <c r="D333" s="12">
        <v>47</v>
      </c>
      <c r="E333" s="22">
        <v>44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22">
        <v>0</v>
      </c>
    </row>
    <row r="335" spans="1:5" x14ac:dyDescent="0.25">
      <c r="A335" s="188"/>
      <c r="B335" s="11" t="s">
        <v>257</v>
      </c>
      <c r="C335" s="12">
        <v>0</v>
      </c>
      <c r="D335" s="12">
        <v>0</v>
      </c>
      <c r="E335" s="22">
        <v>0</v>
      </c>
    </row>
    <row r="336" spans="1:5" x14ac:dyDescent="0.25">
      <c r="A336" s="188"/>
      <c r="B336" s="11" t="s">
        <v>258</v>
      </c>
      <c r="C336" s="16"/>
      <c r="D336" s="16"/>
      <c r="E336" s="21"/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22">
        <v>0</v>
      </c>
    </row>
    <row r="338" spans="1:5" x14ac:dyDescent="0.25">
      <c r="A338" s="188"/>
      <c r="B338" s="11" t="s">
        <v>260</v>
      </c>
      <c r="C338" s="12">
        <v>0</v>
      </c>
      <c r="D338" s="12">
        <v>0</v>
      </c>
      <c r="E338" s="22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22">
        <v>0</v>
      </c>
    </row>
    <row r="340" spans="1:5" x14ac:dyDescent="0.25">
      <c r="A340" s="188"/>
      <c r="B340" s="11" t="s">
        <v>262</v>
      </c>
      <c r="C340" s="16"/>
      <c r="D340" s="16"/>
      <c r="E340" s="21"/>
    </row>
    <row r="341" spans="1:5" x14ac:dyDescent="0.25">
      <c r="A341" s="188"/>
      <c r="B341" s="11" t="s">
        <v>263</v>
      </c>
      <c r="C341" s="16"/>
      <c r="D341" s="16"/>
      <c r="E341" s="21"/>
    </row>
    <row r="342" spans="1:5" x14ac:dyDescent="0.25">
      <c r="A342" s="188"/>
      <c r="B342" s="11" t="s">
        <v>264</v>
      </c>
      <c r="C342" s="16"/>
      <c r="D342" s="16"/>
      <c r="E342" s="21"/>
    </row>
    <row r="343" spans="1:5" x14ac:dyDescent="0.25">
      <c r="A343" s="188"/>
      <c r="B343" s="11" t="s">
        <v>265</v>
      </c>
      <c r="C343" s="12">
        <v>4</v>
      </c>
      <c r="D343" s="12">
        <v>6</v>
      </c>
      <c r="E343" s="22">
        <v>11</v>
      </c>
    </row>
    <row r="344" spans="1:5" x14ac:dyDescent="0.25">
      <c r="A344" s="189"/>
      <c r="B344" s="11" t="s">
        <v>266</v>
      </c>
      <c r="C344" s="16"/>
      <c r="D344" s="16"/>
      <c r="E344" s="21"/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2">
        <v>0</v>
      </c>
    </row>
    <row r="346" spans="1:5" x14ac:dyDescent="0.25">
      <c r="A346" s="188"/>
      <c r="B346" s="11" t="s">
        <v>269</v>
      </c>
      <c r="C346" s="12">
        <v>3</v>
      </c>
      <c r="D346" s="12">
        <v>3</v>
      </c>
      <c r="E346" s="22">
        <v>3</v>
      </c>
    </row>
    <row r="347" spans="1:5" x14ac:dyDescent="0.25">
      <c r="A347" s="188"/>
      <c r="B347" s="11" t="s">
        <v>270</v>
      </c>
      <c r="C347" s="12">
        <v>0</v>
      </c>
      <c r="D347" s="12">
        <v>0</v>
      </c>
      <c r="E347" s="22">
        <v>0</v>
      </c>
    </row>
    <row r="348" spans="1:5" x14ac:dyDescent="0.25">
      <c r="A348" s="188"/>
      <c r="B348" s="11" t="s">
        <v>271</v>
      </c>
      <c r="C348" s="16"/>
      <c r="D348" s="16"/>
      <c r="E348" s="21"/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2">
        <v>0</v>
      </c>
    </row>
    <row r="350" spans="1:5" x14ac:dyDescent="0.25">
      <c r="A350" s="188"/>
      <c r="B350" s="11" t="s">
        <v>273</v>
      </c>
      <c r="C350" s="12">
        <v>0</v>
      </c>
      <c r="D350" s="12">
        <v>0</v>
      </c>
      <c r="E350" s="22">
        <v>1</v>
      </c>
    </row>
    <row r="351" spans="1:5" x14ac:dyDescent="0.25">
      <c r="A351" s="188"/>
      <c r="B351" s="11" t="s">
        <v>274</v>
      </c>
      <c r="C351" s="16"/>
      <c r="D351" s="16"/>
      <c r="E351" s="21"/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2">
        <v>0</v>
      </c>
    </row>
    <row r="353" spans="1:5" x14ac:dyDescent="0.25">
      <c r="A353" s="188"/>
      <c r="B353" s="11" t="s">
        <v>276</v>
      </c>
      <c r="C353" s="12">
        <v>11</v>
      </c>
      <c r="D353" s="12">
        <v>16</v>
      </c>
      <c r="E353" s="22">
        <v>35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2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2">
        <v>0</v>
      </c>
    </row>
    <row r="356" spans="1:5" x14ac:dyDescent="0.25">
      <c r="A356" s="187" t="s">
        <v>279</v>
      </c>
      <c r="B356" s="11" t="s">
        <v>280</v>
      </c>
      <c r="C356" s="16"/>
      <c r="D356" s="16"/>
      <c r="E356" s="21"/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2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2">
        <v>0</v>
      </c>
    </row>
    <row r="359" spans="1:5" x14ac:dyDescent="0.25">
      <c r="A359" s="188"/>
      <c r="B359" s="11" t="s">
        <v>283</v>
      </c>
      <c r="C359" s="12">
        <v>6</v>
      </c>
      <c r="D359" s="12">
        <v>7</v>
      </c>
      <c r="E359" s="22">
        <v>684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22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2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2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2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2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2">
        <v>0</v>
      </c>
    </row>
    <row r="366" spans="1:5" x14ac:dyDescent="0.25">
      <c r="A366" s="188"/>
      <c r="B366" s="11" t="s">
        <v>291</v>
      </c>
      <c r="C366" s="12">
        <v>0</v>
      </c>
      <c r="D366" s="12">
        <v>1</v>
      </c>
      <c r="E366" s="22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22">
        <v>0</v>
      </c>
    </row>
    <row r="368" spans="1:5" x14ac:dyDescent="0.25">
      <c r="A368" s="188"/>
      <c r="B368" s="11" t="s">
        <v>293</v>
      </c>
      <c r="C368" s="12">
        <v>0</v>
      </c>
      <c r="D368" s="12">
        <v>22</v>
      </c>
      <c r="E368" s="22">
        <v>0</v>
      </c>
    </row>
    <row r="369" spans="1:5" x14ac:dyDescent="0.25">
      <c r="A369" s="188"/>
      <c r="B369" s="11" t="s">
        <v>209</v>
      </c>
      <c r="C369" s="12">
        <v>42</v>
      </c>
      <c r="D369" s="12">
        <v>58</v>
      </c>
      <c r="E369" s="22">
        <v>2567</v>
      </c>
    </row>
    <row r="370" spans="1:5" x14ac:dyDescent="0.25">
      <c r="A370" s="188"/>
      <c r="B370" s="11" t="s">
        <v>294</v>
      </c>
      <c r="C370" s="12">
        <v>0</v>
      </c>
      <c r="D370" s="12">
        <v>0</v>
      </c>
      <c r="E370" s="22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2">
        <v>0</v>
      </c>
    </row>
    <row r="372" spans="1:5" x14ac:dyDescent="0.25">
      <c r="A372" s="188"/>
      <c r="B372" s="11" t="s">
        <v>296</v>
      </c>
      <c r="C372" s="12">
        <v>0</v>
      </c>
      <c r="D372" s="12">
        <v>0</v>
      </c>
      <c r="E372" s="22">
        <v>0</v>
      </c>
    </row>
    <row r="373" spans="1:5" x14ac:dyDescent="0.25">
      <c r="A373" s="188"/>
      <c r="B373" s="11" t="s">
        <v>297</v>
      </c>
      <c r="C373" s="12">
        <v>0</v>
      </c>
      <c r="D373" s="12">
        <v>0</v>
      </c>
      <c r="E373" s="22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2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2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2">
        <v>0</v>
      </c>
    </row>
    <row r="377" spans="1:5" x14ac:dyDescent="0.25">
      <c r="A377" s="189"/>
      <c r="B377" s="11" t="s">
        <v>301</v>
      </c>
      <c r="C377" s="12">
        <v>0</v>
      </c>
      <c r="D377" s="12">
        <v>0</v>
      </c>
      <c r="E377" s="22">
        <v>0</v>
      </c>
    </row>
  </sheetData>
  <sheetProtection algorithmName="SHA-512" hashValue="j+EpsLYZpFDT3PP0x6EnAjOwdLej4OtMoL6NvEfjOdZTWUDNJ7plp4GxA07L2dKV6Q2Nn9Wp5zIMp9g9RIRISA==" saltValue="S3gyam8Rgp02ntfUnKS1M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FCF3-8FCE-4BF1-91F9-36CF9314F45F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ncbASKwKJERL4/eTKrr6S5ttihz3YqpQh+biBc7DmJoHTu/zcqdEpvv9EiqeD6rkGmt2wC78v81HKF8MkI3QvQ==" saltValue="c0pzDbX4xzbas6GXRju7N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BD24-1628-463F-8F97-ECA0E79715DF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P2Dbefl92PX9NyTDbotn0Xry6pD2tbH6JdfFP0U86ko2m3fJV2j+CsxCWMVEj/vTgqldZv011OT0vwhw8F5+QQ==" saltValue="sUG8Y2TaLZHCNJQtxxJd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CACF-FF11-4A87-B4FE-4DCE96F64EAA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1</v>
      </c>
      <c r="N6" s="181">
        <f>DatosMedioAmbiente!C55</f>
        <v>23</v>
      </c>
      <c r="O6" s="181">
        <f>DatosMedioAmbiente!C57</f>
        <v>0</v>
      </c>
      <c r="P6" s="181">
        <f>DatosMedioAmbiente!C59</f>
        <v>1</v>
      </c>
      <c r="Q6" s="181">
        <f>DatosMedioAmbiente!C61</f>
        <v>1</v>
      </c>
      <c r="R6" s="181">
        <f>DatosMedioAmbiente!C63</f>
        <v>11</v>
      </c>
      <c r="S6" s="179"/>
      <c r="U6" s="182">
        <f>DatosMedioAmbiente!C54</f>
        <v>1</v>
      </c>
      <c r="V6" s="182">
        <f>DatosMedioAmbiente!C56</f>
        <v>1</v>
      </c>
      <c r="W6" s="182">
        <f>DatosMedioAmbiente!C58</f>
        <v>0</v>
      </c>
      <c r="X6" s="182">
        <f>DatosMedioAmbiente!C60</f>
        <v>0</v>
      </c>
      <c r="Y6" s="182">
        <f>DatosMedioAmbiente!C62</f>
        <v>0</v>
      </c>
      <c r="Z6" s="182">
        <f>DatosMedioAmbiente!C64</f>
        <v>0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OgUjfJUw8drB1euCiyRHJ4KoV4fl7PwmfM1yD9Zef0V/MZnT+Z5ZHop4Uj0Y8zTcVa9VaXDjkpAe43kgkplL6g==" saltValue="qtvxGrTkDv2jkfl3HLtvx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566A-7BA0-4679-BC2C-74EAD8B536A9}">
  <sheetPr codeName="Hoja20"/>
  <dimension ref="A1:BI19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1628</v>
      </c>
      <c r="G2" s="75" t="s">
        <v>1657</v>
      </c>
      <c r="H2" s="75" t="s">
        <v>1657</v>
      </c>
      <c r="I2" s="75" t="s">
        <v>1628</v>
      </c>
      <c r="J2" s="75" t="s">
        <v>1628</v>
      </c>
      <c r="K2" s="75" t="s">
        <v>1628</v>
      </c>
      <c r="M2" s="75" t="s">
        <v>1628</v>
      </c>
      <c r="N2" s="75" t="s">
        <v>1628</v>
      </c>
      <c r="O2" s="75" t="s">
        <v>1629</v>
      </c>
      <c r="P2" s="75" t="s">
        <v>1681</v>
      </c>
      <c r="Q2" s="75" t="s">
        <v>1681</v>
      </c>
      <c r="R2" s="75" t="s">
        <v>1061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649</v>
      </c>
      <c r="AT2" s="75" t="s">
        <v>657</v>
      </c>
      <c r="AV2" s="75" t="s">
        <v>647</v>
      </c>
      <c r="AW2" s="75" t="s">
        <v>1204</v>
      </c>
      <c r="AX2" s="75" t="s">
        <v>1204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1167</v>
      </c>
    </row>
    <row r="3" spans="1:61" x14ac:dyDescent="0.2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1662</v>
      </c>
      <c r="G3" s="75" t="s">
        <v>1629</v>
      </c>
      <c r="H3" s="75" t="s">
        <v>1629</v>
      </c>
      <c r="I3" s="75" t="s">
        <v>1629</v>
      </c>
      <c r="J3" s="75" t="s">
        <v>1629</v>
      </c>
      <c r="K3" s="75" t="s">
        <v>1629</v>
      </c>
      <c r="M3" s="75" t="s">
        <v>1645</v>
      </c>
      <c r="N3" s="75" t="s">
        <v>1634</v>
      </c>
      <c r="O3" s="75" t="s">
        <v>1630</v>
      </c>
      <c r="P3" s="75" t="s">
        <v>1630</v>
      </c>
      <c r="Q3" s="75" t="s">
        <v>1630</v>
      </c>
      <c r="R3" s="75" t="s">
        <v>1062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1049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651</v>
      </c>
      <c r="AV3" s="75" t="s">
        <v>649</v>
      </c>
      <c r="AW3" s="75" t="s">
        <v>1205</v>
      </c>
      <c r="AX3" s="75" t="s">
        <v>1205</v>
      </c>
      <c r="BA3" s="75" t="s">
        <v>1812</v>
      </c>
      <c r="BC3" s="75" t="s">
        <v>1814</v>
      </c>
      <c r="BD3" s="75" t="s">
        <v>334</v>
      </c>
      <c r="BF3" s="75" t="s">
        <v>114</v>
      </c>
      <c r="BG3" s="75" t="s">
        <v>114</v>
      </c>
      <c r="BH3" s="75" t="s">
        <v>1164</v>
      </c>
      <c r="BI3" s="75" t="s">
        <v>1168</v>
      </c>
    </row>
    <row r="4" spans="1:61" x14ac:dyDescent="0.2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1630</v>
      </c>
      <c r="F4" s="75" t="s">
        <v>1630</v>
      </c>
      <c r="G4" s="75" t="s">
        <v>1630</v>
      </c>
      <c r="H4" s="75" t="s">
        <v>1630</v>
      </c>
      <c r="I4" s="75" t="s">
        <v>1630</v>
      </c>
      <c r="J4" s="75" t="s">
        <v>1630</v>
      </c>
      <c r="K4" s="75" t="s">
        <v>1630</v>
      </c>
      <c r="M4" s="75" t="s">
        <v>1652</v>
      </c>
      <c r="N4" s="75" t="s">
        <v>1636</v>
      </c>
      <c r="O4" s="75" t="s">
        <v>978</v>
      </c>
      <c r="P4" s="75" t="s">
        <v>1682</v>
      </c>
      <c r="Q4" s="75" t="s">
        <v>1686</v>
      </c>
      <c r="R4" s="75" t="s">
        <v>1063</v>
      </c>
      <c r="S4" s="75" t="s">
        <v>1682</v>
      </c>
      <c r="T4" s="75" t="s">
        <v>1684</v>
      </c>
      <c r="V4" s="75" t="s">
        <v>31</v>
      </c>
      <c r="W4" s="75" t="s">
        <v>1777</v>
      </c>
      <c r="AA4" s="75" t="s">
        <v>1153</v>
      </c>
      <c r="AB4" s="75" t="s">
        <v>1157</v>
      </c>
      <c r="AC4" s="75" t="s">
        <v>1160</v>
      </c>
      <c r="AD4" s="75" t="s">
        <v>651</v>
      </c>
      <c r="AE4" s="75" t="s">
        <v>1207</v>
      </c>
      <c r="AF4" s="75" t="s">
        <v>1214</v>
      </c>
      <c r="AI4" s="75" t="s">
        <v>232</v>
      </c>
      <c r="AL4" s="75" t="s">
        <v>651</v>
      </c>
      <c r="AM4" s="75" t="s">
        <v>651</v>
      </c>
      <c r="AN4" s="75" t="s">
        <v>651</v>
      </c>
      <c r="AO4" s="75" t="s">
        <v>653</v>
      </c>
      <c r="AV4" s="75" t="s">
        <v>651</v>
      </c>
      <c r="AW4" s="75" t="s">
        <v>1207</v>
      </c>
      <c r="BA4" s="75" t="s">
        <v>1813</v>
      </c>
      <c r="BC4" s="75" t="s">
        <v>989</v>
      </c>
      <c r="BD4" s="75" t="s">
        <v>962</v>
      </c>
      <c r="BG4" s="75" t="s">
        <v>1080</v>
      </c>
      <c r="BI4" s="75" t="s">
        <v>1169</v>
      </c>
    </row>
    <row r="5" spans="1:61" x14ac:dyDescent="0.2">
      <c r="A5" s="75" t="s">
        <v>1051</v>
      </c>
      <c r="B5" s="75" t="s">
        <v>109</v>
      </c>
      <c r="C5" s="75" t="s">
        <v>1754</v>
      </c>
      <c r="D5" s="75" t="s">
        <v>1632</v>
      </c>
      <c r="E5" s="75" t="s">
        <v>1632</v>
      </c>
      <c r="F5" s="75" t="s">
        <v>978</v>
      </c>
      <c r="G5" s="75" t="s">
        <v>1632</v>
      </c>
      <c r="H5" s="75" t="s">
        <v>1632</v>
      </c>
      <c r="I5" s="75" t="s">
        <v>1632</v>
      </c>
      <c r="J5" s="75" t="s">
        <v>1632</v>
      </c>
      <c r="K5" s="75" t="s">
        <v>1632</v>
      </c>
      <c r="O5" s="75" t="s">
        <v>1643</v>
      </c>
      <c r="P5" s="75" t="s">
        <v>1683</v>
      </c>
      <c r="R5" s="75" t="s">
        <v>1064</v>
      </c>
      <c r="S5" s="75" t="s">
        <v>1683</v>
      </c>
      <c r="T5" s="75" t="s">
        <v>1686</v>
      </c>
      <c r="V5" s="75" t="s">
        <v>32</v>
      </c>
      <c r="AD5" s="75" t="s">
        <v>653</v>
      </c>
      <c r="AE5" s="75" t="s">
        <v>615</v>
      </c>
      <c r="AF5" s="75" t="s">
        <v>1147</v>
      </c>
      <c r="AI5" s="75" t="s">
        <v>238</v>
      </c>
      <c r="AL5" s="75" t="s">
        <v>653</v>
      </c>
      <c r="AM5" s="75" t="s">
        <v>653</v>
      </c>
      <c r="AN5" s="75" t="s">
        <v>655</v>
      </c>
      <c r="AO5" s="75" t="s">
        <v>655</v>
      </c>
      <c r="AV5" s="75" t="s">
        <v>655</v>
      </c>
      <c r="AW5" s="75" t="s">
        <v>615</v>
      </c>
      <c r="BC5" s="75" t="s">
        <v>990</v>
      </c>
      <c r="BD5" s="75" t="s">
        <v>963</v>
      </c>
    </row>
    <row r="6" spans="1:61" x14ac:dyDescent="0.2">
      <c r="A6" s="75" t="s">
        <v>1771</v>
      </c>
      <c r="B6" s="75" t="s">
        <v>110</v>
      </c>
      <c r="C6" s="75" t="s">
        <v>1756</v>
      </c>
      <c r="D6" s="75" t="s">
        <v>1634</v>
      </c>
      <c r="E6" s="75" t="s">
        <v>1634</v>
      </c>
      <c r="F6" s="75" t="s">
        <v>1663</v>
      </c>
      <c r="G6" s="75" t="s">
        <v>1635</v>
      </c>
      <c r="H6" s="75" t="s">
        <v>1635</v>
      </c>
      <c r="I6" s="75" t="s">
        <v>1636</v>
      </c>
      <c r="J6" s="75" t="s">
        <v>1636</v>
      </c>
      <c r="K6" s="75" t="s">
        <v>978</v>
      </c>
      <c r="O6" s="75" t="s">
        <v>1644</v>
      </c>
      <c r="P6" s="75" t="s">
        <v>1684</v>
      </c>
      <c r="R6" s="75" t="s">
        <v>1065</v>
      </c>
      <c r="S6" s="75" t="s">
        <v>1684</v>
      </c>
      <c r="V6" s="75" t="s">
        <v>33</v>
      </c>
      <c r="AD6" s="75" t="s">
        <v>655</v>
      </c>
      <c r="AE6" s="75" t="s">
        <v>1208</v>
      </c>
      <c r="AF6" s="75" t="s">
        <v>1215</v>
      </c>
      <c r="AI6" s="75" t="s">
        <v>111</v>
      </c>
      <c r="AL6" s="75" t="s">
        <v>655</v>
      </c>
      <c r="AM6" s="75" t="s">
        <v>655</v>
      </c>
      <c r="AN6" s="75" t="s">
        <v>657</v>
      </c>
      <c r="AO6" s="75" t="s">
        <v>657</v>
      </c>
      <c r="AV6" s="75" t="s">
        <v>657</v>
      </c>
      <c r="AW6" s="75" t="s">
        <v>1208</v>
      </c>
      <c r="BC6" s="75" t="s">
        <v>993</v>
      </c>
      <c r="BD6" s="75" t="s">
        <v>964</v>
      </c>
    </row>
    <row r="7" spans="1:61" x14ac:dyDescent="0.2">
      <c r="B7" s="75" t="s">
        <v>111</v>
      </c>
      <c r="C7" s="75" t="s">
        <v>209</v>
      </c>
      <c r="D7" s="75" t="s">
        <v>1636</v>
      </c>
      <c r="E7" s="75" t="s">
        <v>978</v>
      </c>
      <c r="F7" s="75" t="s">
        <v>1204</v>
      </c>
      <c r="G7" s="75" t="s">
        <v>1636</v>
      </c>
      <c r="H7" s="75" t="s">
        <v>1636</v>
      </c>
      <c r="I7" s="75" t="s">
        <v>978</v>
      </c>
      <c r="J7" s="75" t="s">
        <v>978</v>
      </c>
      <c r="K7" s="75" t="s">
        <v>1642</v>
      </c>
      <c r="O7" s="75" t="s">
        <v>1646</v>
      </c>
      <c r="P7" s="75" t="s">
        <v>1686</v>
      </c>
      <c r="R7" s="75" t="s">
        <v>1066</v>
      </c>
      <c r="S7" s="75" t="s">
        <v>1685</v>
      </c>
      <c r="AD7" s="75" t="s">
        <v>657</v>
      </c>
      <c r="AL7" s="75" t="s">
        <v>657</v>
      </c>
      <c r="AM7" s="75" t="s">
        <v>657</v>
      </c>
      <c r="AN7" s="75" t="s">
        <v>659</v>
      </c>
      <c r="BC7" s="75" t="s">
        <v>1815</v>
      </c>
      <c r="BD7" s="75" t="s">
        <v>965</v>
      </c>
    </row>
    <row r="8" spans="1:61" x14ac:dyDescent="0.2">
      <c r="C8" s="75" t="s">
        <v>1757</v>
      </c>
      <c r="D8" s="75" t="s">
        <v>978</v>
      </c>
      <c r="E8" s="75" t="s">
        <v>1639</v>
      </c>
      <c r="F8" s="75" t="s">
        <v>1642</v>
      </c>
      <c r="G8" s="75" t="s">
        <v>978</v>
      </c>
      <c r="H8" s="75" t="s">
        <v>978</v>
      </c>
      <c r="I8" s="75" t="s">
        <v>1640</v>
      </c>
      <c r="J8" s="75" t="s">
        <v>1640</v>
      </c>
      <c r="K8" s="75" t="s">
        <v>1644</v>
      </c>
      <c r="O8" s="75" t="s">
        <v>1648</v>
      </c>
      <c r="R8" s="75" t="s">
        <v>1067</v>
      </c>
      <c r="S8" s="75" t="s">
        <v>1686</v>
      </c>
      <c r="AD8" s="75" t="s">
        <v>659</v>
      </c>
      <c r="AL8" s="75" t="s">
        <v>659</v>
      </c>
      <c r="AM8" s="75" t="s">
        <v>659</v>
      </c>
      <c r="BC8" s="75" t="s">
        <v>995</v>
      </c>
      <c r="BD8" s="75" t="s">
        <v>966</v>
      </c>
    </row>
    <row r="9" spans="1:61" x14ac:dyDescent="0.2">
      <c r="C9" s="75" t="s">
        <v>289</v>
      </c>
      <c r="D9" s="75" t="s">
        <v>1638</v>
      </c>
      <c r="E9" s="75" t="s">
        <v>1641</v>
      </c>
      <c r="F9" s="75" t="s">
        <v>1643</v>
      </c>
      <c r="G9" s="75" t="s">
        <v>1643</v>
      </c>
      <c r="H9" s="75" t="s">
        <v>1639</v>
      </c>
      <c r="I9" s="75" t="s">
        <v>1642</v>
      </c>
      <c r="J9" s="75" t="s">
        <v>1642</v>
      </c>
      <c r="K9" s="75" t="s">
        <v>1652</v>
      </c>
      <c r="O9" s="75" t="s">
        <v>111</v>
      </c>
      <c r="R9" s="75" t="s">
        <v>1069</v>
      </c>
      <c r="BC9" s="75" t="s">
        <v>980</v>
      </c>
      <c r="BD9" s="75" t="s">
        <v>518</v>
      </c>
    </row>
    <row r="10" spans="1:61" x14ac:dyDescent="0.2">
      <c r="D10" s="75" t="s">
        <v>1639</v>
      </c>
      <c r="E10" s="75" t="s">
        <v>1642</v>
      </c>
      <c r="F10" s="75" t="s">
        <v>1644</v>
      </c>
      <c r="G10" s="75" t="s">
        <v>1644</v>
      </c>
      <c r="H10" s="75" t="s">
        <v>1642</v>
      </c>
      <c r="I10" s="75" t="s">
        <v>1643</v>
      </c>
      <c r="J10" s="75" t="s">
        <v>1643</v>
      </c>
      <c r="BD10" s="75" t="s">
        <v>967</v>
      </c>
    </row>
    <row r="11" spans="1:61" x14ac:dyDescent="0.2">
      <c r="D11" s="75" t="s">
        <v>1640</v>
      </c>
      <c r="E11" s="75" t="s">
        <v>1646</v>
      </c>
      <c r="F11" s="75" t="s">
        <v>1645</v>
      </c>
      <c r="G11" s="75" t="s">
        <v>1645</v>
      </c>
      <c r="H11" s="75" t="s">
        <v>1643</v>
      </c>
      <c r="I11" s="75" t="s">
        <v>1644</v>
      </c>
      <c r="J11" s="75" t="s">
        <v>1644</v>
      </c>
      <c r="BD11" s="75" t="s">
        <v>651</v>
      </c>
    </row>
    <row r="12" spans="1:61" x14ac:dyDescent="0.2">
      <c r="D12" s="75" t="s">
        <v>1642</v>
      </c>
      <c r="E12" s="75" t="s">
        <v>1648</v>
      </c>
      <c r="F12" s="75" t="s">
        <v>1648</v>
      </c>
      <c r="G12" s="75" t="s">
        <v>1646</v>
      </c>
      <c r="H12" s="75" t="s">
        <v>1644</v>
      </c>
      <c r="I12" s="75" t="s">
        <v>1645</v>
      </c>
      <c r="J12" s="75" t="s">
        <v>1646</v>
      </c>
      <c r="BD12" s="75" t="s">
        <v>969</v>
      </c>
    </row>
    <row r="13" spans="1:61" x14ac:dyDescent="0.2">
      <c r="D13" s="75" t="s">
        <v>1643</v>
      </c>
      <c r="E13" s="75" t="s">
        <v>1653</v>
      </c>
      <c r="F13" s="75" t="s">
        <v>111</v>
      </c>
      <c r="G13" s="75" t="s">
        <v>1648</v>
      </c>
      <c r="H13" s="75" t="s">
        <v>1645</v>
      </c>
      <c r="I13" s="75" t="s">
        <v>1646</v>
      </c>
      <c r="J13" s="75" t="s">
        <v>1648</v>
      </c>
      <c r="BD13" s="75" t="s">
        <v>970</v>
      </c>
    </row>
    <row r="14" spans="1:61" x14ac:dyDescent="0.2">
      <c r="D14" s="75" t="s">
        <v>1644</v>
      </c>
      <c r="G14" s="75" t="s">
        <v>1652</v>
      </c>
      <c r="H14" s="75" t="s">
        <v>1646</v>
      </c>
      <c r="I14" s="75" t="s">
        <v>1648</v>
      </c>
      <c r="J14" s="75" t="s">
        <v>111</v>
      </c>
      <c r="BD14" s="75" t="s">
        <v>971</v>
      </c>
    </row>
    <row r="15" spans="1:61" x14ac:dyDescent="0.2">
      <c r="D15" s="75" t="s">
        <v>1645</v>
      </c>
      <c r="G15" s="75" t="s">
        <v>111</v>
      </c>
      <c r="H15" s="75" t="s">
        <v>1648</v>
      </c>
      <c r="I15" s="75" t="s">
        <v>1652</v>
      </c>
      <c r="BD15" s="75" t="s">
        <v>972</v>
      </c>
    </row>
    <row r="16" spans="1:61" x14ac:dyDescent="0.2">
      <c r="D16" s="75" t="s">
        <v>1646</v>
      </c>
      <c r="H16" s="75" t="s">
        <v>111</v>
      </c>
      <c r="I16" s="75" t="s">
        <v>111</v>
      </c>
      <c r="BD16" s="75" t="s">
        <v>973</v>
      </c>
    </row>
    <row r="17" spans="4:56" x14ac:dyDescent="0.2">
      <c r="D17" s="75" t="s">
        <v>1648</v>
      </c>
      <c r="BD17" s="75" t="s">
        <v>974</v>
      </c>
    </row>
    <row r="18" spans="4:56" x14ac:dyDescent="0.2">
      <c r="D18" s="75" t="s">
        <v>1652</v>
      </c>
      <c r="BD18" s="75" t="s">
        <v>111</v>
      </c>
    </row>
    <row r="19" spans="4:56" x14ac:dyDescent="0.2">
      <c r="D19" s="75" t="s">
        <v>111</v>
      </c>
      <c r="BD19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F260-BA80-4EA6-A09F-4A68A662BE90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4912</v>
      </c>
      <c r="D4" s="92">
        <f>SUM(DatosViolenciaGénero!D63:D69)</f>
        <v>1101</v>
      </c>
    </row>
    <row r="5" spans="2:4" x14ac:dyDescent="0.2">
      <c r="B5" s="91" t="s">
        <v>1630</v>
      </c>
      <c r="C5" s="92">
        <f>SUM(DatosViolenciaGénero!C70:C73)</f>
        <v>713</v>
      </c>
      <c r="D5" s="92">
        <f>SUM(DatosViolenciaGénero!D70:D73)</f>
        <v>348</v>
      </c>
    </row>
    <row r="6" spans="2:4" ht="12.75" customHeight="1" x14ac:dyDescent="0.2">
      <c r="B6" s="91" t="s">
        <v>1682</v>
      </c>
      <c r="C6" s="92">
        <f>DatosViolenciaGénero!C74</f>
        <v>103</v>
      </c>
      <c r="D6" s="92">
        <f>DatosViolenciaGénero!D74</f>
        <v>0</v>
      </c>
    </row>
    <row r="7" spans="2:4" ht="12.75" customHeight="1" x14ac:dyDescent="0.2">
      <c r="B7" s="91" t="s">
        <v>1683</v>
      </c>
      <c r="C7" s="92">
        <f>SUM(DatosViolenciaGénero!C75:C77)</f>
        <v>46</v>
      </c>
      <c r="D7" s="92">
        <f>SUM(DatosViolenciaGénero!D75:D77)</f>
        <v>0</v>
      </c>
    </row>
    <row r="8" spans="2:4" ht="12.75" customHeight="1" x14ac:dyDescent="0.2">
      <c r="B8" s="91" t="s">
        <v>1684</v>
      </c>
      <c r="C8" s="92">
        <f>DatosViolenciaGénero!C81</f>
        <v>2</v>
      </c>
      <c r="D8" s="92">
        <f>DatosViolenciaGénero!D81</f>
        <v>3</v>
      </c>
    </row>
    <row r="9" spans="2:4" ht="12.75" customHeight="1" x14ac:dyDescent="0.2">
      <c r="B9" s="91" t="s">
        <v>1685</v>
      </c>
      <c r="C9" s="92">
        <f>DatosViolenciaGénero!C78</f>
        <v>2</v>
      </c>
      <c r="D9" s="92">
        <f>DatosViolenciaGénero!D78</f>
        <v>0</v>
      </c>
    </row>
    <row r="10" spans="2:4" ht="12.75" customHeight="1" x14ac:dyDescent="0.2">
      <c r="B10" s="91" t="s">
        <v>1686</v>
      </c>
      <c r="C10" s="92">
        <f>SUM(DatosViolenciaGénero!C79:C80)</f>
        <v>1037</v>
      </c>
      <c r="D10" s="92">
        <f>SUM(DatosViolenciaGénero!D79:D80)</f>
        <v>401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291</v>
      </c>
    </row>
    <row r="16" spans="2:4" ht="13.5" thickBot="1" x14ac:dyDescent="0.25">
      <c r="B16" s="95" t="s">
        <v>1689</v>
      </c>
      <c r="C16" s="96">
        <f>DatosViolenciaGénero!C39</f>
        <v>665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32C5-C4DA-44F3-BC52-2A91CFFE1796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415</v>
      </c>
      <c r="D4" s="92">
        <f>SUM(DatosViolenciaDoméstica!D48:D54)</f>
        <v>137</v>
      </c>
    </row>
    <row r="5" spans="2:4" x14ac:dyDescent="0.2">
      <c r="B5" s="91" t="s">
        <v>1630</v>
      </c>
      <c r="C5" s="92">
        <f>SUM(DatosViolenciaDoméstica!C55:C58)</f>
        <v>75</v>
      </c>
      <c r="D5" s="92">
        <f>SUM(DatosViolenciaDoméstica!D55:D58)</f>
        <v>31</v>
      </c>
    </row>
    <row r="6" spans="2:4" ht="12.75" customHeight="1" x14ac:dyDescent="0.2">
      <c r="B6" s="91" t="s">
        <v>1682</v>
      </c>
      <c r="C6" s="92">
        <f>DatosViolenciaDoméstica!C59</f>
        <v>5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7</v>
      </c>
      <c r="D7" s="92">
        <f>SUM(DatosViolenciaDoméstica!D60:D62)</f>
        <v>0</v>
      </c>
    </row>
    <row r="8" spans="2:4" ht="12.75" customHeight="1" x14ac:dyDescent="0.2">
      <c r="B8" s="91" t="s">
        <v>1684</v>
      </c>
      <c r="C8" s="92">
        <f>DatosViolenciaDoméstica!C66</f>
        <v>7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64</v>
      </c>
      <c r="D10" s="92">
        <f>SUM(DatosViolenciaDoméstica!D64:D65)</f>
        <v>17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118</v>
      </c>
    </row>
    <row r="16" spans="2:4" ht="13.5" thickBot="1" x14ac:dyDescent="0.25">
      <c r="B16" s="95" t="s">
        <v>1689</v>
      </c>
      <c r="C16" s="96">
        <f>DatosViolenciaDoméstica!C34</f>
        <v>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2D52-91DE-4E95-9544-879CD48E06F9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2416</v>
      </c>
      <c r="E5" s="81" t="s">
        <v>1667</v>
      </c>
      <c r="F5" s="82">
        <f>DatosMenores!C105+DatosMenores!C106</f>
        <v>38</v>
      </c>
    </row>
    <row r="6" spans="2:6" ht="33.75" x14ac:dyDescent="0.2">
      <c r="B6" s="238"/>
      <c r="C6" s="79" t="s">
        <v>1012</v>
      </c>
      <c r="D6" s="80">
        <f>DatosMenores!C87</f>
        <v>931</v>
      </c>
      <c r="E6" s="83" t="s">
        <v>1668</v>
      </c>
      <c r="F6" s="82">
        <f>DatosMenores!C107</f>
        <v>8</v>
      </c>
    </row>
    <row r="7" spans="2:6" ht="33.75" x14ac:dyDescent="0.2">
      <c r="B7" s="237" t="s">
        <v>1669</v>
      </c>
      <c r="C7" s="79" t="s">
        <v>1018</v>
      </c>
      <c r="D7" s="80">
        <f>DatosMenores!C88</f>
        <v>20</v>
      </c>
      <c r="E7" s="83" t="s">
        <v>1670</v>
      </c>
      <c r="F7" s="82">
        <f>DatosMenores!C108</f>
        <v>2</v>
      </c>
    </row>
    <row r="8" spans="2:6" ht="33.75" x14ac:dyDescent="0.2">
      <c r="B8" s="238"/>
      <c r="C8" s="79" t="s">
        <v>1012</v>
      </c>
      <c r="D8" s="80">
        <f>DatosMenores!C89</f>
        <v>12</v>
      </c>
      <c r="E8" s="83" t="s">
        <v>1671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2007</v>
      </c>
      <c r="E9" s="83" t="s">
        <v>1672</v>
      </c>
      <c r="F9" s="82">
        <f>DatosMenores!C110</f>
        <v>3</v>
      </c>
    </row>
    <row r="10" spans="2:6" ht="22.5" x14ac:dyDescent="0.2">
      <c r="B10" s="238"/>
      <c r="C10" s="79" t="s">
        <v>1012</v>
      </c>
      <c r="D10" s="80">
        <f>DatosMenores!C91</f>
        <v>1402</v>
      </c>
      <c r="E10" s="83" t="s">
        <v>1673</v>
      </c>
      <c r="F10" s="82">
        <f>DatosMenores!C111</f>
        <v>6</v>
      </c>
    </row>
    <row r="11" spans="2:6" ht="45" x14ac:dyDescent="0.2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21</v>
      </c>
    </row>
    <row r="12" spans="2:6" x14ac:dyDescent="0.2">
      <c r="B12" s="238"/>
      <c r="C12" s="79" t="s">
        <v>1012</v>
      </c>
      <c r="D12" s="80">
        <f>DatosMenores!C93</f>
        <v>0</v>
      </c>
    </row>
    <row r="13" spans="2:6" x14ac:dyDescent="0.2">
      <c r="B13" s="237" t="s">
        <v>1676</v>
      </c>
      <c r="C13" s="79" t="s">
        <v>1018</v>
      </c>
      <c r="D13" s="80">
        <f>DatosMenores!C94</f>
        <v>790</v>
      </c>
    </row>
    <row r="14" spans="2:6" x14ac:dyDescent="0.2">
      <c r="B14" s="238"/>
      <c r="C14" s="79" t="s">
        <v>1012</v>
      </c>
      <c r="D14" s="80">
        <f>DatosMenores!C95</f>
        <v>790</v>
      </c>
    </row>
    <row r="15" spans="2:6" x14ac:dyDescent="0.2">
      <c r="B15" s="237" t="s">
        <v>1677</v>
      </c>
      <c r="C15" s="79" t="s">
        <v>1018</v>
      </c>
      <c r="D15" s="80">
        <f>DatosMenores!C96</f>
        <v>0</v>
      </c>
    </row>
    <row r="16" spans="2:6" x14ac:dyDescent="0.2">
      <c r="B16" s="238"/>
      <c r="C16" s="79" t="s">
        <v>1012</v>
      </c>
      <c r="D16" s="80">
        <f>DatosMenores!C97</f>
        <v>0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49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8963-609F-43C5-867E-7A6197100B8A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35351</v>
      </c>
      <c r="E11" s="59">
        <f>DatosDelitos!H5+DatosDelitos!H13-DatosDelitos!H17</f>
        <v>621</v>
      </c>
      <c r="F11" s="59">
        <f>DatosDelitos!I5+DatosDelitos!I13-DatosDelitos!I17</f>
        <v>433</v>
      </c>
      <c r="G11" s="59">
        <f>DatosDelitos!J5+DatosDelitos!J13-DatosDelitos!J17</f>
        <v>68</v>
      </c>
      <c r="H11" s="60">
        <f>DatosDelitos!K5+DatosDelitos!K13-DatosDelitos!K17</f>
        <v>0</v>
      </c>
      <c r="I11" s="60">
        <f>DatosDelitos!L5+DatosDelitos!L13-DatosDelitos!L17</f>
        <v>19</v>
      </c>
      <c r="J11" s="60">
        <f>DatosDelitos!M5+DatosDelitos!M13-DatosDelitos!M17</f>
        <v>9</v>
      </c>
      <c r="K11" s="60">
        <f>DatosDelitos!O5+DatosDelitos!O13-DatosDelitos!O17</f>
        <v>40</v>
      </c>
      <c r="L11" s="61">
        <f>DatosDelitos!P5+DatosDelitos!P13-DatosDelitos!P17</f>
        <v>43</v>
      </c>
    </row>
    <row r="12" spans="2:13" ht="13.35" customHeight="1" x14ac:dyDescent="0.2">
      <c r="B12" s="241" t="s">
        <v>329</v>
      </c>
      <c r="C12" s="241"/>
      <c r="D12" s="62">
        <f>DatosDelitos!C10</f>
        <v>2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3</v>
      </c>
    </row>
    <row r="13" spans="2:13" ht="13.35" customHeight="1" x14ac:dyDescent="0.2">
      <c r="B13" s="241" t="s">
        <v>347</v>
      </c>
      <c r="C13" s="241"/>
      <c r="D13" s="62">
        <f>DatosDelitos!C20</f>
        <v>9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5249</v>
      </c>
      <c r="E15" s="63">
        <f>DatosDelitos!H17+DatosDelitos!H44</f>
        <v>511</v>
      </c>
      <c r="F15" s="63">
        <f>DatosDelitos!I16+DatosDelitos!I44</f>
        <v>81</v>
      </c>
      <c r="G15" s="63">
        <f>DatosDelitos!J17+DatosDelitos!J44</f>
        <v>26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25</v>
      </c>
      <c r="L15" s="64">
        <f>DatosDelitos!P17+DatosDelitos!P44</f>
        <v>197</v>
      </c>
    </row>
    <row r="16" spans="2:13" ht="13.35" customHeight="1" x14ac:dyDescent="0.2">
      <c r="B16" s="241" t="s">
        <v>1630</v>
      </c>
      <c r="C16" s="241"/>
      <c r="D16" s="62">
        <f>DatosDelitos!C30</f>
        <v>4521</v>
      </c>
      <c r="E16" s="63">
        <f>DatosDelitos!H30</f>
        <v>238</v>
      </c>
      <c r="F16" s="63">
        <f>DatosDelitos!I30</f>
        <v>162</v>
      </c>
      <c r="G16" s="63">
        <f>DatosDelitos!J30</f>
        <v>11</v>
      </c>
      <c r="H16" s="63">
        <f>DatosDelitos!K30</f>
        <v>0</v>
      </c>
      <c r="I16" s="63">
        <f>DatosDelitos!L30</f>
        <v>0</v>
      </c>
      <c r="J16" s="63">
        <f>DatosDelitos!M30</f>
        <v>0</v>
      </c>
      <c r="K16" s="63">
        <f>DatosDelitos!O30</f>
        <v>6</v>
      </c>
      <c r="L16" s="64">
        <f>DatosDelitos!P30</f>
        <v>619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70</v>
      </c>
      <c r="E17" s="63">
        <f>DatosDelitos!H42-DatosDelitos!H44</f>
        <v>3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1" t="s">
        <v>1632</v>
      </c>
      <c r="C18" s="241"/>
      <c r="D18" s="62">
        <f>DatosDelitos!C50</f>
        <v>1678</v>
      </c>
      <c r="E18" s="63">
        <f>DatosDelitos!H50</f>
        <v>160</v>
      </c>
      <c r="F18" s="63">
        <f>DatosDelitos!I50</f>
        <v>140</v>
      </c>
      <c r="G18" s="63">
        <f>DatosDelitos!J50</f>
        <v>286</v>
      </c>
      <c r="H18" s="63">
        <f>DatosDelitos!K50</f>
        <v>0</v>
      </c>
      <c r="I18" s="63">
        <f>DatosDelitos!L50</f>
        <v>0</v>
      </c>
      <c r="J18" s="63">
        <f>DatosDelitos!M50</f>
        <v>0</v>
      </c>
      <c r="K18" s="63">
        <f>DatosDelitos!O50</f>
        <v>29</v>
      </c>
      <c r="L18" s="64">
        <f>DatosDelitos!P50</f>
        <v>42</v>
      </c>
    </row>
    <row r="19" spans="2:12" ht="13.35" customHeight="1" x14ac:dyDescent="0.2">
      <c r="B19" s="241" t="s">
        <v>1633</v>
      </c>
      <c r="C19" s="241"/>
      <c r="D19" s="62">
        <f>DatosDelitos!C72</f>
        <v>6</v>
      </c>
      <c r="E19" s="63">
        <f>DatosDelitos!H72</f>
        <v>2</v>
      </c>
      <c r="F19" s="63">
        <f>DatosDelitos!I72</f>
        <v>1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241" t="s">
        <v>1634</v>
      </c>
      <c r="C20" s="241"/>
      <c r="D20" s="62">
        <f>DatosDelitos!C74</f>
        <v>124</v>
      </c>
      <c r="E20" s="63">
        <f>DatosDelitos!H74</f>
        <v>21</v>
      </c>
      <c r="F20" s="63">
        <f>DatosDelitos!I74</f>
        <v>21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1</v>
      </c>
      <c r="K20" s="63">
        <f>DatosDelitos!O74</f>
        <v>1</v>
      </c>
      <c r="L20" s="64">
        <f>DatosDelitos!P74</f>
        <v>8</v>
      </c>
    </row>
    <row r="21" spans="2:12" ht="13.35" customHeight="1" x14ac:dyDescent="0.2">
      <c r="B21" s="242" t="s">
        <v>1635</v>
      </c>
      <c r="C21" s="242"/>
      <c r="D21" s="62">
        <f>DatosDelitos!C82</f>
        <v>66</v>
      </c>
      <c r="E21" s="63">
        <f>DatosDelitos!H82</f>
        <v>10</v>
      </c>
      <c r="F21" s="63">
        <f>DatosDelitos!I82</f>
        <v>5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15</v>
      </c>
    </row>
    <row r="22" spans="2:12" ht="13.35" customHeight="1" x14ac:dyDescent="0.2">
      <c r="B22" s="241" t="s">
        <v>1636</v>
      </c>
      <c r="C22" s="241"/>
      <c r="D22" s="62">
        <f>DatosDelitos!C85</f>
        <v>1578</v>
      </c>
      <c r="E22" s="63">
        <f>DatosDelitos!H85</f>
        <v>327</v>
      </c>
      <c r="F22" s="63">
        <f>DatosDelitos!I85</f>
        <v>189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1</v>
      </c>
      <c r="K22" s="63">
        <f>DatosDelitos!O85</f>
        <v>0</v>
      </c>
      <c r="L22" s="64">
        <f>DatosDelitos!P85</f>
        <v>18</v>
      </c>
    </row>
    <row r="23" spans="2:12" ht="13.35" customHeight="1" x14ac:dyDescent="0.2">
      <c r="B23" s="241" t="s">
        <v>978</v>
      </c>
      <c r="C23" s="241"/>
      <c r="D23" s="62">
        <f>DatosDelitos!C97</f>
        <v>13610</v>
      </c>
      <c r="E23" s="63">
        <f>DatosDelitos!H97</f>
        <v>2359</v>
      </c>
      <c r="F23" s="63">
        <f>DatosDelitos!I97</f>
        <v>1745</v>
      </c>
      <c r="G23" s="63">
        <f>DatosDelitos!J97</f>
        <v>2</v>
      </c>
      <c r="H23" s="63">
        <f>DatosDelitos!K97</f>
        <v>0</v>
      </c>
      <c r="I23" s="63">
        <f>DatosDelitos!L97</f>
        <v>0</v>
      </c>
      <c r="J23" s="63">
        <f>DatosDelitos!M97</f>
        <v>0</v>
      </c>
      <c r="K23" s="63">
        <f>DatosDelitos!O97</f>
        <v>78</v>
      </c>
      <c r="L23" s="64">
        <f>DatosDelitos!P97</f>
        <v>516</v>
      </c>
    </row>
    <row r="24" spans="2:12" ht="27" customHeight="1" x14ac:dyDescent="0.2">
      <c r="B24" s="241" t="s">
        <v>1637</v>
      </c>
      <c r="C24" s="241"/>
      <c r="D24" s="62">
        <f>DatosDelitos!C131</f>
        <v>26</v>
      </c>
      <c r="E24" s="63">
        <f>DatosDelitos!H131</f>
        <v>12</v>
      </c>
      <c r="F24" s="63">
        <f>DatosDelitos!I131</f>
        <v>10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0</v>
      </c>
    </row>
    <row r="25" spans="2:12" ht="13.35" customHeight="1" x14ac:dyDescent="0.2">
      <c r="B25" s="241" t="s">
        <v>1638</v>
      </c>
      <c r="C25" s="241"/>
      <c r="D25" s="62">
        <f>DatosDelitos!C137</f>
        <v>130</v>
      </c>
      <c r="E25" s="63">
        <f>DatosDelitos!H137</f>
        <v>11</v>
      </c>
      <c r="F25" s="63">
        <f>DatosDelitos!I137</f>
        <v>18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</v>
      </c>
    </row>
    <row r="26" spans="2:12" ht="13.35" customHeight="1" x14ac:dyDescent="0.2">
      <c r="B26" s="242" t="s">
        <v>1639</v>
      </c>
      <c r="C26" s="242"/>
      <c r="D26" s="62">
        <f>DatosDelitos!C144</f>
        <v>220</v>
      </c>
      <c r="E26" s="63">
        <f>DatosDelitos!H144</f>
        <v>41</v>
      </c>
      <c r="F26" s="63">
        <f>DatosDelitos!I144</f>
        <v>38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68</v>
      </c>
      <c r="L26" s="64">
        <f>DatosDelitos!P144</f>
        <v>49</v>
      </c>
    </row>
    <row r="27" spans="2:12" ht="38.25" customHeight="1" x14ac:dyDescent="0.2">
      <c r="B27" s="241" t="s">
        <v>1640</v>
      </c>
      <c r="C27" s="241"/>
      <c r="D27" s="62">
        <f>DatosDelitos!C147</f>
        <v>197</v>
      </c>
      <c r="E27" s="63">
        <f>DatosDelitos!H147</f>
        <v>74</v>
      </c>
      <c r="F27" s="63">
        <f>DatosDelitos!I147</f>
        <v>59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10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34</v>
      </c>
      <c r="E28" s="63">
        <f>DatosDelitos!H156+SUM(DatosDelitos!H167:H172)</f>
        <v>6</v>
      </c>
      <c r="F28" s="63">
        <f>DatosDelitos!I156+SUM(DatosDelitos!I167:I172)</f>
        <v>2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2</v>
      </c>
      <c r="L28" s="63">
        <f>DatosDelitos!P156+SUM(DatosDelitos!P167:Q172)</f>
        <v>0</v>
      </c>
    </row>
    <row r="29" spans="2:12" ht="13.35" customHeight="1" x14ac:dyDescent="0.2">
      <c r="B29" s="241" t="s">
        <v>1642</v>
      </c>
      <c r="C29" s="241"/>
      <c r="D29" s="62">
        <f>SUM(DatosDelitos!C173:C177)</f>
        <v>1156</v>
      </c>
      <c r="E29" s="63">
        <f>SUM(DatosDelitos!H173:H177)</f>
        <v>429</v>
      </c>
      <c r="F29" s="63">
        <f>SUM(DatosDelitos!I173:I177)</f>
        <v>279</v>
      </c>
      <c r="G29" s="63">
        <f>SUM(DatosDelitos!J173:J177)</f>
        <v>13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61</v>
      </c>
      <c r="L29" s="63">
        <f>SUM(DatosDelitos!P173:P177)</f>
        <v>9</v>
      </c>
    </row>
    <row r="30" spans="2:12" ht="13.35" customHeight="1" x14ac:dyDescent="0.2">
      <c r="B30" s="241" t="s">
        <v>1643</v>
      </c>
      <c r="C30" s="241"/>
      <c r="D30" s="62">
        <f>DatosDelitos!C178</f>
        <v>1465</v>
      </c>
      <c r="E30" s="63">
        <f>DatosDelitos!H178</f>
        <v>222</v>
      </c>
      <c r="F30" s="63">
        <f>DatosDelitos!I178</f>
        <v>203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1197</v>
      </c>
    </row>
    <row r="31" spans="2:12" ht="13.35" customHeight="1" x14ac:dyDescent="0.2">
      <c r="B31" s="241" t="s">
        <v>1644</v>
      </c>
      <c r="C31" s="241"/>
      <c r="D31" s="62">
        <f>DatosDelitos!C186</f>
        <v>466</v>
      </c>
      <c r="E31" s="63">
        <f>DatosDelitos!H186</f>
        <v>108</v>
      </c>
      <c r="F31" s="63">
        <f>DatosDelitos!I186</f>
        <v>77</v>
      </c>
      <c r="G31" s="63">
        <f>DatosDelitos!J186</f>
        <v>4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95</v>
      </c>
    </row>
    <row r="32" spans="2:12" ht="13.35" customHeight="1" x14ac:dyDescent="0.2">
      <c r="B32" s="241" t="s">
        <v>1645</v>
      </c>
      <c r="C32" s="241"/>
      <c r="D32" s="62">
        <f>DatosDelitos!C201</f>
        <v>514</v>
      </c>
      <c r="E32" s="63">
        <f>DatosDelitos!H201</f>
        <v>55</v>
      </c>
      <c r="F32" s="63">
        <f>DatosDelitos!I201</f>
        <v>42</v>
      </c>
      <c r="G32" s="63">
        <f>DatosDelitos!J201</f>
        <v>0</v>
      </c>
      <c r="H32" s="63">
        <f>DatosDelitos!K201</f>
        <v>0</v>
      </c>
      <c r="I32" s="63">
        <f>DatosDelitos!L201</f>
        <v>3</v>
      </c>
      <c r="J32" s="63">
        <f>DatosDelitos!M201</f>
        <v>0</v>
      </c>
      <c r="K32" s="63">
        <f>DatosDelitos!O201</f>
        <v>0</v>
      </c>
      <c r="L32" s="63">
        <f>DatosDelitos!P201</f>
        <v>5</v>
      </c>
    </row>
    <row r="33" spans="2:13" ht="13.35" customHeight="1" x14ac:dyDescent="0.2">
      <c r="B33" s="241" t="s">
        <v>1646</v>
      </c>
      <c r="C33" s="241"/>
      <c r="D33" s="62">
        <f>DatosDelitos!C223</f>
        <v>2442</v>
      </c>
      <c r="E33" s="63">
        <f>DatosDelitos!H223</f>
        <v>436</v>
      </c>
      <c r="F33" s="63">
        <f>DatosDelitos!I223</f>
        <v>352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30</v>
      </c>
      <c r="L33" s="63">
        <f>DatosDelitos!P223</f>
        <v>731</v>
      </c>
    </row>
    <row r="34" spans="2:13" ht="13.35" customHeight="1" x14ac:dyDescent="0.2">
      <c r="B34" s="241" t="s">
        <v>1647</v>
      </c>
      <c r="C34" s="241"/>
      <c r="D34" s="62">
        <f>DatosDelitos!C244</f>
        <v>7</v>
      </c>
      <c r="E34" s="63">
        <f>DatosDelitos!H244</f>
        <v>2</v>
      </c>
      <c r="F34" s="63">
        <f>DatosDelitos!I244</f>
        <v>3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1" t="s">
        <v>1648</v>
      </c>
      <c r="C35" s="241"/>
      <c r="D35" s="62">
        <f>DatosDelitos!C271</f>
        <v>677</v>
      </c>
      <c r="E35" s="63">
        <f>DatosDelitos!H271</f>
        <v>128</v>
      </c>
      <c r="F35" s="63">
        <f>DatosDelitos!I271</f>
        <v>124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6</v>
      </c>
      <c r="L35" s="63">
        <f>DatosDelitos!P271</f>
        <v>339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21</v>
      </c>
      <c r="E38" s="63">
        <f>DatosDelitos!H312+DatosDelitos!H318+DatosDelitos!H320</f>
        <v>11</v>
      </c>
      <c r="F38" s="63">
        <f>DatosDelitos!I312+DatosDelitos!I318+DatosDelitos!I320</f>
        <v>1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0</v>
      </c>
    </row>
    <row r="39" spans="2:13" ht="13.35" customHeight="1" x14ac:dyDescent="0.2">
      <c r="B39" s="241" t="s">
        <v>1652</v>
      </c>
      <c r="C39" s="241"/>
      <c r="D39" s="62">
        <f>DatosDelitos!C323</f>
        <v>14315</v>
      </c>
      <c r="E39" s="63">
        <f>DatosDelitos!H323</f>
        <v>225</v>
      </c>
      <c r="F39" s="63">
        <f>DatosDelitos!I323</f>
        <v>0</v>
      </c>
      <c r="G39" s="63">
        <f>DatosDelitos!J323</f>
        <v>43</v>
      </c>
      <c r="H39" s="63">
        <f>DatosDelitos!K323</f>
        <v>0</v>
      </c>
      <c r="I39" s="63">
        <f>DatosDelitos!L323</f>
        <v>3</v>
      </c>
      <c r="J39" s="63">
        <f>DatosDelitos!M323</f>
        <v>0</v>
      </c>
      <c r="K39" s="63">
        <f>DatosDelitos!O323</f>
        <v>0</v>
      </c>
      <c r="L39" s="63">
        <f>DatosDelitos!P323</f>
        <v>0</v>
      </c>
    </row>
    <row r="40" spans="2:13" ht="13.35" customHeight="1" x14ac:dyDescent="0.2">
      <c r="B40" s="241" t="s">
        <v>1653</v>
      </c>
      <c r="C40" s="241"/>
      <c r="D40" s="62">
        <f>DatosDelitos!C325</f>
        <v>19</v>
      </c>
      <c r="E40" s="62">
        <f>DatosDelitos!H325</f>
        <v>4</v>
      </c>
      <c r="F40" s="62">
        <f>DatosDelitos!I325</f>
        <v>2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23</v>
      </c>
      <c r="L40" s="62">
        <f>DatosDelitos!P325</f>
        <v>2</v>
      </c>
    </row>
    <row r="41" spans="2:13" ht="13.35" customHeight="1" x14ac:dyDescent="0.2">
      <c r="B41" s="241" t="s">
        <v>952</v>
      </c>
      <c r="C41" s="241"/>
      <c r="D41" s="62">
        <f>DatosDelitos!C337</f>
        <v>1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83954</v>
      </c>
      <c r="E43" s="65">
        <f t="shared" ref="E43:L43" si="0">SUM(E11:E42)</f>
        <v>6016</v>
      </c>
      <c r="F43" s="65">
        <f t="shared" si="0"/>
        <v>3988</v>
      </c>
      <c r="G43" s="65">
        <f t="shared" si="0"/>
        <v>453</v>
      </c>
      <c r="H43" s="65">
        <f t="shared" si="0"/>
        <v>0</v>
      </c>
      <c r="I43" s="65">
        <f t="shared" si="0"/>
        <v>25</v>
      </c>
      <c r="J43" s="65">
        <f t="shared" si="0"/>
        <v>11</v>
      </c>
      <c r="K43" s="65">
        <f t="shared" si="0"/>
        <v>369</v>
      </c>
      <c r="L43" s="65">
        <f t="shared" si="0"/>
        <v>3899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3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653</v>
      </c>
      <c r="E50" s="68">
        <f>DatosDelitos!G13-DatosDelitos!G17</f>
        <v>314</v>
      </c>
    </row>
    <row r="51" spans="2:5" ht="13.35" customHeight="1" x14ac:dyDescent="0.25">
      <c r="B51" s="243" t="s">
        <v>329</v>
      </c>
      <c r="C51" s="243"/>
      <c r="D51" s="68">
        <f>DatosDelitos!F10</f>
        <v>2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2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4323</v>
      </c>
      <c r="E54" s="68">
        <f>DatosDelitos!G17+DatosDelitos!G44</f>
        <v>804</v>
      </c>
    </row>
    <row r="55" spans="2:5" ht="13.35" customHeight="1" x14ac:dyDescent="0.25">
      <c r="B55" s="243" t="s">
        <v>1630</v>
      </c>
      <c r="C55" s="243"/>
      <c r="D55" s="68">
        <f>DatosDelitos!F30</f>
        <v>1241</v>
      </c>
      <c r="E55" s="68">
        <f>DatosDelitos!G30</f>
        <v>700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22</v>
      </c>
      <c r="E56" s="68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8">
        <f>DatosDelitos!F50</f>
        <v>138</v>
      </c>
      <c r="E57" s="68">
        <f>DatosDelitos!G50</f>
        <v>30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1658</v>
      </c>
      <c r="C59" s="243"/>
      <c r="D59" s="68">
        <f>DatosDelitos!F74</f>
        <v>31</v>
      </c>
      <c r="E59" s="68">
        <f>DatosDelitos!G74</f>
        <v>6</v>
      </c>
    </row>
    <row r="60" spans="2:5" ht="13.35" customHeight="1" x14ac:dyDescent="0.25">
      <c r="B60" s="243" t="s">
        <v>1635</v>
      </c>
      <c r="C60" s="243"/>
      <c r="D60" s="68">
        <f>DatosDelitos!F82</f>
        <v>63</v>
      </c>
      <c r="E60" s="68">
        <f>DatosDelitos!G82</f>
        <v>20</v>
      </c>
    </row>
    <row r="61" spans="2:5" ht="13.35" customHeight="1" x14ac:dyDescent="0.25">
      <c r="B61" s="243" t="s">
        <v>1636</v>
      </c>
      <c r="C61" s="243"/>
      <c r="D61" s="68">
        <f>DatosDelitos!F85</f>
        <v>101</v>
      </c>
      <c r="E61" s="68">
        <f>DatosDelitos!G85</f>
        <v>18</v>
      </c>
    </row>
    <row r="62" spans="2:5" ht="13.35" customHeight="1" x14ac:dyDescent="0.25">
      <c r="B62" s="243" t="s">
        <v>978</v>
      </c>
      <c r="C62" s="243"/>
      <c r="D62" s="68">
        <f>DatosDelitos!F97</f>
        <v>1780</v>
      </c>
      <c r="E62" s="68">
        <f>DatosDelitos!G97</f>
        <v>667</v>
      </c>
    </row>
    <row r="63" spans="2:5" ht="27" customHeight="1" x14ac:dyDescent="0.25">
      <c r="B63" s="243" t="s">
        <v>1659</v>
      </c>
      <c r="C63" s="243"/>
      <c r="D63" s="68">
        <f>DatosDelitos!F131</f>
        <v>2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2</v>
      </c>
      <c r="E64" s="68">
        <f>DatosDelitos!G137</f>
        <v>0</v>
      </c>
    </row>
    <row r="65" spans="2:5" ht="13.35" customHeight="1" x14ac:dyDescent="0.25">
      <c r="B65" s="243" t="s">
        <v>1639</v>
      </c>
      <c r="C65" s="243"/>
      <c r="D65" s="68">
        <f>DatosDelitos!F144</f>
        <v>1</v>
      </c>
      <c r="E65" s="68">
        <f>DatosDelitos!G144</f>
        <v>29</v>
      </c>
    </row>
    <row r="66" spans="2:5" ht="40.5" customHeight="1" x14ac:dyDescent="0.25">
      <c r="B66" s="243" t="s">
        <v>1640</v>
      </c>
      <c r="C66" s="243"/>
      <c r="D66" s="68">
        <f>DatosDelitos!F147</f>
        <v>14</v>
      </c>
      <c r="E66" s="68">
        <f>DatosDelitos!G147</f>
        <v>3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2</v>
      </c>
      <c r="E67" s="68">
        <f>DatosDelitos!G156+SUM(DatosDelitos!G167:H172)</f>
        <v>1</v>
      </c>
    </row>
    <row r="68" spans="2:5" ht="13.35" customHeight="1" x14ac:dyDescent="0.25">
      <c r="B68" s="243" t="s">
        <v>1642</v>
      </c>
      <c r="C68" s="243"/>
      <c r="D68" s="68">
        <f>SUM(DatosDelitos!F173:G177)</f>
        <v>36</v>
      </c>
      <c r="E68" s="68">
        <f>SUM(DatosDelitos!G173:H177)</f>
        <v>429</v>
      </c>
    </row>
    <row r="69" spans="2:5" ht="13.35" customHeight="1" x14ac:dyDescent="0.25">
      <c r="B69" s="243" t="s">
        <v>1643</v>
      </c>
      <c r="C69" s="243"/>
      <c r="D69" s="68">
        <f>DatosDelitos!F178</f>
        <v>3054</v>
      </c>
      <c r="E69" s="68">
        <f>DatosDelitos!G178</f>
        <v>3474</v>
      </c>
    </row>
    <row r="70" spans="2:5" ht="13.35" customHeight="1" x14ac:dyDescent="0.25">
      <c r="B70" s="243" t="s">
        <v>1644</v>
      </c>
      <c r="C70" s="243"/>
      <c r="D70" s="68">
        <f>DatosDelitos!F186</f>
        <v>159</v>
      </c>
      <c r="E70" s="68">
        <f>DatosDelitos!G186</f>
        <v>130</v>
      </c>
    </row>
    <row r="71" spans="2:5" ht="13.35" customHeight="1" x14ac:dyDescent="0.25">
      <c r="B71" s="243" t="s">
        <v>1645</v>
      </c>
      <c r="C71" s="243"/>
      <c r="D71" s="68">
        <f>DatosDelitos!F201</f>
        <v>51</v>
      </c>
      <c r="E71" s="68">
        <f>DatosDelitos!G201</f>
        <v>53</v>
      </c>
    </row>
    <row r="72" spans="2:5" ht="13.35" customHeight="1" x14ac:dyDescent="0.25">
      <c r="B72" s="243" t="s">
        <v>1646</v>
      </c>
      <c r="C72" s="243"/>
      <c r="D72" s="68">
        <f>DatosDelitos!F223</f>
        <v>1314</v>
      </c>
      <c r="E72" s="68">
        <f>DatosDelitos!G223</f>
        <v>808</v>
      </c>
    </row>
    <row r="73" spans="2:5" ht="13.35" customHeight="1" x14ac:dyDescent="0.25">
      <c r="B73" s="243" t="s">
        <v>1647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1648</v>
      </c>
      <c r="C74" s="243"/>
      <c r="D74" s="68">
        <f>DatosDelitos!F271</f>
        <v>609</v>
      </c>
      <c r="E74" s="68">
        <f>DatosDelitos!G271</f>
        <v>382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8">
        <f>DatosDelitos!F323</f>
        <v>102</v>
      </c>
      <c r="E78" s="68">
        <f>DatosDelitos!G323</f>
        <v>1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13705</v>
      </c>
      <c r="E82" s="68">
        <f>SUM(E49:E81)</f>
        <v>7869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14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16</v>
      </c>
    </row>
    <row r="92" spans="2:13" ht="13.35" customHeight="1" x14ac:dyDescent="0.25">
      <c r="B92" s="243" t="s">
        <v>1630</v>
      </c>
      <c r="C92" s="243"/>
      <c r="D92" s="68">
        <f>DatosDelitos!N30</f>
        <v>15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1</v>
      </c>
    </row>
    <row r="94" spans="2:13" ht="13.35" customHeight="1" x14ac:dyDescent="0.25">
      <c r="B94" s="243" t="s">
        <v>1632</v>
      </c>
      <c r="C94" s="243"/>
      <c r="D94" s="68">
        <f>DatosDelitos!N50</f>
        <v>8</v>
      </c>
    </row>
    <row r="95" spans="2:13" ht="13.35" customHeight="1" x14ac:dyDescent="0.25">
      <c r="B95" s="243" t="s">
        <v>1633</v>
      </c>
      <c r="C95" s="243"/>
      <c r="D95" s="68">
        <f>DatosDelitos!N72</f>
        <v>0</v>
      </c>
    </row>
    <row r="96" spans="2:13" ht="27" customHeight="1" x14ac:dyDescent="0.25">
      <c r="B96" s="243" t="s">
        <v>1658</v>
      </c>
      <c r="C96" s="243"/>
      <c r="D96" s="68">
        <f>DatosDelitos!N74</f>
        <v>5</v>
      </c>
    </row>
    <row r="97" spans="2:4" ht="13.35" customHeight="1" x14ac:dyDescent="0.25">
      <c r="B97" s="243" t="s">
        <v>1635</v>
      </c>
      <c r="C97" s="243"/>
      <c r="D97" s="68">
        <f>DatosDelitos!N82</f>
        <v>3</v>
      </c>
    </row>
    <row r="98" spans="2:4" ht="13.35" customHeight="1" x14ac:dyDescent="0.25">
      <c r="B98" s="243" t="s">
        <v>1636</v>
      </c>
      <c r="C98" s="243"/>
      <c r="D98" s="68">
        <f>DatosDelitos!N85</f>
        <v>1</v>
      </c>
    </row>
    <row r="99" spans="2:4" ht="13.35" customHeight="1" x14ac:dyDescent="0.25">
      <c r="B99" s="243" t="s">
        <v>978</v>
      </c>
      <c r="C99" s="243"/>
      <c r="D99" s="68">
        <f>DatosDelitos!N97</f>
        <v>22</v>
      </c>
    </row>
    <row r="100" spans="2:4" ht="27" customHeight="1" x14ac:dyDescent="0.25">
      <c r="B100" s="243" t="s">
        <v>1659</v>
      </c>
      <c r="C100" s="243"/>
      <c r="D100" s="68">
        <f>DatosDelitos!N131</f>
        <v>4</v>
      </c>
    </row>
    <row r="101" spans="2:4" ht="13.35" customHeight="1" x14ac:dyDescent="0.25">
      <c r="B101" s="243" t="s">
        <v>1638</v>
      </c>
      <c r="C101" s="243"/>
      <c r="D101" s="68">
        <f>DatosDelitos!N137</f>
        <v>1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27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1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24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1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29</v>
      </c>
    </row>
    <row r="109" spans="2:4" ht="13.35" customHeight="1" x14ac:dyDescent="0.25">
      <c r="B109" s="243" t="s">
        <v>1643</v>
      </c>
      <c r="C109" s="243"/>
      <c r="D109" s="68">
        <f>DatosDelitos!N178</f>
        <v>14</v>
      </c>
    </row>
    <row r="110" spans="2:4" ht="13.35" customHeight="1" x14ac:dyDescent="0.25">
      <c r="B110" s="243" t="s">
        <v>1644</v>
      </c>
      <c r="C110" s="243"/>
      <c r="D110" s="68">
        <f>DatosDelitos!N186</f>
        <v>20</v>
      </c>
    </row>
    <row r="111" spans="2:4" ht="13.35" customHeight="1" x14ac:dyDescent="0.25">
      <c r="B111" s="243" t="s">
        <v>1645</v>
      </c>
      <c r="C111" s="243"/>
      <c r="D111" s="68">
        <f>DatosDelitos!N201</f>
        <v>36</v>
      </c>
    </row>
    <row r="112" spans="2:4" ht="13.35" customHeight="1" x14ac:dyDescent="0.25">
      <c r="B112" s="243" t="s">
        <v>1646</v>
      </c>
      <c r="C112" s="243"/>
      <c r="D112" s="68">
        <f>DatosDelitos!N223</f>
        <v>1</v>
      </c>
    </row>
    <row r="113" spans="2:4" ht="13.35" customHeight="1" x14ac:dyDescent="0.25">
      <c r="B113" s="243" t="s">
        <v>1647</v>
      </c>
      <c r="C113" s="243"/>
      <c r="D113" s="68">
        <f>DatosDelitos!N244</f>
        <v>6</v>
      </c>
    </row>
    <row r="114" spans="2:4" ht="13.35" customHeight="1" x14ac:dyDescent="0.25">
      <c r="B114" s="243" t="s">
        <v>1648</v>
      </c>
      <c r="C114" s="243"/>
      <c r="D114" s="68">
        <f>DatosDelitos!N271</f>
        <v>13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1652</v>
      </c>
      <c r="C119" s="243"/>
      <c r="D119" s="68">
        <f>DatosDelitos!N323</f>
        <v>0</v>
      </c>
    </row>
    <row r="120" spans="2:4" ht="12.75" customHeight="1" x14ac:dyDescent="0.25">
      <c r="B120" s="245" t="s">
        <v>1653</v>
      </c>
      <c r="C120" s="245"/>
      <c r="D120" s="68">
        <f>DatosDelitos!N325</f>
        <v>2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264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7" t="s">
        <v>318</v>
      </c>
      <c r="B5" s="198"/>
      <c r="C5" s="24">
        <v>93</v>
      </c>
      <c r="D5" s="24">
        <v>97</v>
      </c>
      <c r="E5" s="25">
        <v>-4.1237113402061903E-2</v>
      </c>
      <c r="F5" s="24">
        <v>3</v>
      </c>
      <c r="G5" s="24">
        <v>0</v>
      </c>
      <c r="H5" s="24">
        <v>44</v>
      </c>
      <c r="I5" s="24">
        <v>13</v>
      </c>
      <c r="J5" s="24">
        <v>29</v>
      </c>
      <c r="K5" s="24">
        <v>0</v>
      </c>
      <c r="L5" s="24">
        <v>12</v>
      </c>
      <c r="M5" s="24">
        <v>9</v>
      </c>
      <c r="N5" s="24">
        <v>1</v>
      </c>
      <c r="O5" s="24">
        <v>20</v>
      </c>
      <c r="P5" s="26">
        <v>7</v>
      </c>
    </row>
    <row r="6" spans="1:16" x14ac:dyDescent="0.25">
      <c r="A6" s="27" t="s">
        <v>319</v>
      </c>
      <c r="B6" s="27" t="s">
        <v>320</v>
      </c>
      <c r="C6" s="12">
        <v>54</v>
      </c>
      <c r="D6" s="12">
        <v>67</v>
      </c>
      <c r="E6" s="28">
        <v>-0.19402985074626899</v>
      </c>
      <c r="F6" s="12">
        <v>3</v>
      </c>
      <c r="G6" s="12">
        <v>0</v>
      </c>
      <c r="H6" s="12">
        <v>5</v>
      </c>
      <c r="I6" s="12">
        <v>0</v>
      </c>
      <c r="J6" s="12">
        <v>28</v>
      </c>
      <c r="K6" s="12">
        <v>0</v>
      </c>
      <c r="L6" s="12">
        <v>10</v>
      </c>
      <c r="M6" s="12">
        <v>7</v>
      </c>
      <c r="N6" s="12">
        <v>0</v>
      </c>
      <c r="O6" s="12">
        <v>20</v>
      </c>
      <c r="P6" s="22">
        <v>5</v>
      </c>
    </row>
    <row r="7" spans="1:16" x14ac:dyDescent="0.25">
      <c r="A7" s="27" t="s">
        <v>321</v>
      </c>
      <c r="B7" s="27" t="s">
        <v>322</v>
      </c>
      <c r="C7" s="12">
        <v>1</v>
      </c>
      <c r="D7" s="12">
        <v>1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1</v>
      </c>
      <c r="M7" s="12">
        <v>2</v>
      </c>
      <c r="N7" s="12">
        <v>0</v>
      </c>
      <c r="O7" s="12">
        <v>0</v>
      </c>
      <c r="P7" s="22">
        <v>2</v>
      </c>
    </row>
    <row r="8" spans="1:16" x14ac:dyDescent="0.25">
      <c r="A8" s="27" t="s">
        <v>323</v>
      </c>
      <c r="B8" s="27" t="s">
        <v>324</v>
      </c>
      <c r="C8" s="12">
        <v>36</v>
      </c>
      <c r="D8" s="12">
        <v>27</v>
      </c>
      <c r="E8" s="28">
        <v>0.33333333333333298</v>
      </c>
      <c r="F8" s="12">
        <v>0</v>
      </c>
      <c r="G8" s="12">
        <v>0</v>
      </c>
      <c r="H8" s="12">
        <v>39</v>
      </c>
      <c r="I8" s="12">
        <v>13</v>
      </c>
      <c r="J8" s="12">
        <v>0</v>
      </c>
      <c r="K8" s="12">
        <v>0</v>
      </c>
      <c r="L8" s="12">
        <v>1</v>
      </c>
      <c r="M8" s="12">
        <v>0</v>
      </c>
      <c r="N8" s="12">
        <v>1</v>
      </c>
      <c r="O8" s="12">
        <v>0</v>
      </c>
      <c r="P8" s="22">
        <v>0</v>
      </c>
    </row>
    <row r="9" spans="1:16" x14ac:dyDescent="0.25">
      <c r="A9" s="27" t="s">
        <v>325</v>
      </c>
      <c r="B9" s="27" t="s">
        <v>326</v>
      </c>
      <c r="C9" s="12">
        <v>2</v>
      </c>
      <c r="D9" s="12">
        <v>2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7" t="s">
        <v>327</v>
      </c>
      <c r="B10" s="198"/>
      <c r="C10" s="24">
        <v>2</v>
      </c>
      <c r="D10" s="24">
        <v>4</v>
      </c>
      <c r="E10" s="25">
        <v>-0.5</v>
      </c>
      <c r="F10" s="24">
        <v>2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3</v>
      </c>
    </row>
    <row r="11" spans="1:16" x14ac:dyDescent="0.25">
      <c r="A11" s="27" t="s">
        <v>328</v>
      </c>
      <c r="B11" s="27" t="s">
        <v>329</v>
      </c>
      <c r="C11" s="12">
        <v>2</v>
      </c>
      <c r="D11" s="12">
        <v>3</v>
      </c>
      <c r="E11" s="28">
        <v>-0.33333333333333298</v>
      </c>
      <c r="F11" s="12">
        <v>2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3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1</v>
      </c>
      <c r="E12" s="28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7" t="s">
        <v>332</v>
      </c>
      <c r="B13" s="198"/>
      <c r="C13" s="24">
        <v>39265</v>
      </c>
      <c r="D13" s="24">
        <v>38345</v>
      </c>
      <c r="E13" s="25">
        <v>2.3992697874559901E-2</v>
      </c>
      <c r="F13" s="24">
        <v>3761</v>
      </c>
      <c r="G13" s="24">
        <v>1102</v>
      </c>
      <c r="H13" s="24">
        <v>912</v>
      </c>
      <c r="I13" s="24">
        <v>582</v>
      </c>
      <c r="J13" s="24">
        <v>58</v>
      </c>
      <c r="K13" s="24">
        <v>0</v>
      </c>
      <c r="L13" s="24">
        <v>7</v>
      </c>
      <c r="M13" s="24">
        <v>0</v>
      </c>
      <c r="N13" s="24">
        <v>29</v>
      </c>
      <c r="O13" s="24">
        <v>38</v>
      </c>
      <c r="P13" s="26">
        <v>218</v>
      </c>
    </row>
    <row r="14" spans="1:16" x14ac:dyDescent="0.25">
      <c r="A14" s="27" t="s">
        <v>333</v>
      </c>
      <c r="B14" s="27" t="s">
        <v>334</v>
      </c>
      <c r="C14" s="12">
        <v>33392</v>
      </c>
      <c r="D14" s="12">
        <v>34350</v>
      </c>
      <c r="E14" s="28">
        <v>-2.7889374090247498E-2</v>
      </c>
      <c r="F14" s="12">
        <v>614</v>
      </c>
      <c r="G14" s="12">
        <v>292</v>
      </c>
      <c r="H14" s="12">
        <v>497</v>
      </c>
      <c r="I14" s="12">
        <v>318</v>
      </c>
      <c r="J14" s="12">
        <v>37</v>
      </c>
      <c r="K14" s="12">
        <v>0</v>
      </c>
      <c r="L14" s="12">
        <v>5</v>
      </c>
      <c r="M14" s="12">
        <v>0</v>
      </c>
      <c r="N14" s="12">
        <v>12</v>
      </c>
      <c r="O14" s="12">
        <v>8</v>
      </c>
      <c r="P14" s="22">
        <v>35</v>
      </c>
    </row>
    <row r="15" spans="1:16" x14ac:dyDescent="0.25">
      <c r="A15" s="27" t="s">
        <v>335</v>
      </c>
      <c r="B15" s="27" t="s">
        <v>336</v>
      </c>
      <c r="C15" s="12">
        <v>807</v>
      </c>
      <c r="D15" s="12">
        <v>97</v>
      </c>
      <c r="E15" s="28">
        <v>7.31958762886598</v>
      </c>
      <c r="F15" s="12">
        <v>27</v>
      </c>
      <c r="G15" s="12">
        <v>19</v>
      </c>
      <c r="H15" s="12">
        <v>42</v>
      </c>
      <c r="I15" s="12">
        <v>59</v>
      </c>
      <c r="J15" s="12">
        <v>0</v>
      </c>
      <c r="K15" s="12">
        <v>0</v>
      </c>
      <c r="L15" s="12">
        <v>2</v>
      </c>
      <c r="M15" s="12">
        <v>0</v>
      </c>
      <c r="N15" s="12">
        <v>0</v>
      </c>
      <c r="O15" s="12">
        <v>12</v>
      </c>
      <c r="P15" s="22">
        <v>1</v>
      </c>
    </row>
    <row r="16" spans="1:16" x14ac:dyDescent="0.25">
      <c r="A16" s="27" t="s">
        <v>337</v>
      </c>
      <c r="B16" s="27" t="s">
        <v>338</v>
      </c>
      <c r="C16" s="12">
        <v>1056</v>
      </c>
      <c r="D16" s="12">
        <v>258</v>
      </c>
      <c r="E16" s="28">
        <v>3.0930232558139501</v>
      </c>
      <c r="F16" s="12">
        <v>12</v>
      </c>
      <c r="G16" s="12">
        <v>3</v>
      </c>
      <c r="H16" s="12">
        <v>38</v>
      </c>
      <c r="I16" s="12">
        <v>43</v>
      </c>
      <c r="J16" s="12">
        <v>2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2">
        <v>0</v>
      </c>
    </row>
    <row r="17" spans="1:16" ht="33.75" x14ac:dyDescent="0.25">
      <c r="A17" s="27" t="s">
        <v>339</v>
      </c>
      <c r="B17" s="27" t="s">
        <v>340</v>
      </c>
      <c r="C17" s="12">
        <v>4007</v>
      </c>
      <c r="D17" s="12">
        <v>3640</v>
      </c>
      <c r="E17" s="28">
        <v>0.10082417582417599</v>
      </c>
      <c r="F17" s="12">
        <v>3108</v>
      </c>
      <c r="G17" s="12">
        <v>788</v>
      </c>
      <c r="H17" s="12">
        <v>335</v>
      </c>
      <c r="I17" s="12">
        <v>162</v>
      </c>
      <c r="J17" s="12">
        <v>19</v>
      </c>
      <c r="K17" s="12">
        <v>0</v>
      </c>
      <c r="L17" s="12">
        <v>0</v>
      </c>
      <c r="M17" s="12">
        <v>0</v>
      </c>
      <c r="N17" s="12">
        <v>16</v>
      </c>
      <c r="O17" s="12">
        <v>18</v>
      </c>
      <c r="P17" s="22">
        <v>182</v>
      </c>
    </row>
    <row r="18" spans="1:16" x14ac:dyDescent="0.25">
      <c r="A18" s="27" t="s">
        <v>341</v>
      </c>
      <c r="B18" s="27" t="s">
        <v>342</v>
      </c>
      <c r="C18" s="12">
        <v>3</v>
      </c>
      <c r="D18" s="12">
        <v>0</v>
      </c>
      <c r="E18" s="2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7" t="s">
        <v>345</v>
      </c>
      <c r="B20" s="198"/>
      <c r="C20" s="24">
        <v>9</v>
      </c>
      <c r="D20" s="24">
        <v>6</v>
      </c>
      <c r="E20" s="25">
        <v>0.5</v>
      </c>
      <c r="F20" s="24">
        <v>2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1</v>
      </c>
      <c r="D21" s="12">
        <v>4</v>
      </c>
      <c r="E21" s="28">
        <v>-0.75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8</v>
      </c>
      <c r="D22" s="12">
        <v>2</v>
      </c>
      <c r="E22" s="28">
        <v>3</v>
      </c>
      <c r="F22" s="12">
        <v>2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7" t="s">
        <v>350</v>
      </c>
      <c r="B23" s="198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7" t="s">
        <v>363</v>
      </c>
      <c r="B30" s="198"/>
      <c r="C30" s="24">
        <v>4521</v>
      </c>
      <c r="D30" s="24">
        <v>4629</v>
      </c>
      <c r="E30" s="25">
        <v>-2.3331173039533401E-2</v>
      </c>
      <c r="F30" s="24">
        <v>1241</v>
      </c>
      <c r="G30" s="24">
        <v>700</v>
      </c>
      <c r="H30" s="24">
        <v>238</v>
      </c>
      <c r="I30" s="24">
        <v>162</v>
      </c>
      <c r="J30" s="24">
        <v>11</v>
      </c>
      <c r="K30" s="24">
        <v>0</v>
      </c>
      <c r="L30" s="24">
        <v>0</v>
      </c>
      <c r="M30" s="24">
        <v>0</v>
      </c>
      <c r="N30" s="24">
        <v>15</v>
      </c>
      <c r="O30" s="24">
        <v>6</v>
      </c>
      <c r="P30" s="26">
        <v>619</v>
      </c>
    </row>
    <row r="31" spans="1:16" x14ac:dyDescent="0.25">
      <c r="A31" s="27" t="s">
        <v>364</v>
      </c>
      <c r="B31" s="27" t="s">
        <v>365</v>
      </c>
      <c r="C31" s="12">
        <v>17</v>
      </c>
      <c r="D31" s="12">
        <v>36</v>
      </c>
      <c r="E31" s="28">
        <v>-0.52777777777777801</v>
      </c>
      <c r="F31" s="12">
        <v>4</v>
      </c>
      <c r="G31" s="12">
        <v>0</v>
      </c>
      <c r="H31" s="12">
        <v>13</v>
      </c>
      <c r="I31" s="12">
        <v>5</v>
      </c>
      <c r="J31" s="12">
        <v>3</v>
      </c>
      <c r="K31" s="12">
        <v>0</v>
      </c>
      <c r="L31" s="12">
        <v>0</v>
      </c>
      <c r="M31" s="12">
        <v>0</v>
      </c>
      <c r="N31" s="12">
        <v>1</v>
      </c>
      <c r="O31" s="12">
        <v>3</v>
      </c>
      <c r="P31" s="22">
        <v>1</v>
      </c>
    </row>
    <row r="32" spans="1:16" x14ac:dyDescent="0.25">
      <c r="A32" s="27" t="s">
        <v>366</v>
      </c>
      <c r="B32" s="27" t="s">
        <v>367</v>
      </c>
      <c r="C32" s="12">
        <v>4</v>
      </c>
      <c r="D32" s="12">
        <v>3</v>
      </c>
      <c r="E32" s="28">
        <v>0.33333333333333298</v>
      </c>
      <c r="F32" s="12">
        <v>0</v>
      </c>
      <c r="G32" s="12">
        <v>0</v>
      </c>
      <c r="H32" s="12">
        <v>1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2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2073</v>
      </c>
      <c r="D33" s="12">
        <v>2203</v>
      </c>
      <c r="E33" s="28">
        <v>-5.9010440308669997E-2</v>
      </c>
      <c r="F33" s="12">
        <v>357</v>
      </c>
      <c r="G33" s="12">
        <v>325</v>
      </c>
      <c r="H33" s="12">
        <v>114</v>
      </c>
      <c r="I33" s="12">
        <v>68</v>
      </c>
      <c r="J33" s="12">
        <v>3</v>
      </c>
      <c r="K33" s="12">
        <v>0</v>
      </c>
      <c r="L33" s="12">
        <v>0</v>
      </c>
      <c r="M33" s="12">
        <v>0</v>
      </c>
      <c r="N33" s="12">
        <v>7</v>
      </c>
      <c r="O33" s="12">
        <v>0</v>
      </c>
      <c r="P33" s="22">
        <v>286</v>
      </c>
    </row>
    <row r="34" spans="1:16" x14ac:dyDescent="0.25">
      <c r="A34" s="27" t="s">
        <v>370</v>
      </c>
      <c r="B34" s="27" t="s">
        <v>371</v>
      </c>
      <c r="C34" s="12">
        <v>156</v>
      </c>
      <c r="D34" s="12">
        <v>122</v>
      </c>
      <c r="E34" s="28">
        <v>0.27868852459016402</v>
      </c>
      <c r="F34" s="12">
        <v>7</v>
      </c>
      <c r="G34" s="12">
        <v>4</v>
      </c>
      <c r="H34" s="12">
        <v>4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3</v>
      </c>
    </row>
    <row r="35" spans="1:16" x14ac:dyDescent="0.25">
      <c r="A35" s="27" t="s">
        <v>372</v>
      </c>
      <c r="B35" s="27" t="s">
        <v>373</v>
      </c>
      <c r="C35" s="12">
        <v>969</v>
      </c>
      <c r="D35" s="12">
        <v>1036</v>
      </c>
      <c r="E35" s="28">
        <v>-6.4671814671814695E-2</v>
      </c>
      <c r="F35" s="12">
        <v>109</v>
      </c>
      <c r="G35" s="12">
        <v>81</v>
      </c>
      <c r="H35" s="12">
        <v>21</v>
      </c>
      <c r="I35" s="12">
        <v>14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2">
        <v>65</v>
      </c>
    </row>
    <row r="36" spans="1:16" ht="22.5" x14ac:dyDescent="0.25">
      <c r="A36" s="27" t="s">
        <v>374</v>
      </c>
      <c r="B36" s="27" t="s">
        <v>375</v>
      </c>
      <c r="C36" s="12">
        <v>834</v>
      </c>
      <c r="D36" s="12">
        <v>814</v>
      </c>
      <c r="E36" s="28">
        <v>2.45700245700246E-2</v>
      </c>
      <c r="F36" s="12">
        <v>529</v>
      </c>
      <c r="G36" s="12">
        <v>210</v>
      </c>
      <c r="H36" s="12">
        <v>53</v>
      </c>
      <c r="I36" s="12">
        <v>46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22">
        <v>189</v>
      </c>
    </row>
    <row r="37" spans="1:16" ht="22.5" x14ac:dyDescent="0.25">
      <c r="A37" s="27" t="s">
        <v>376</v>
      </c>
      <c r="B37" s="27" t="s">
        <v>377</v>
      </c>
      <c r="C37" s="12">
        <v>144</v>
      </c>
      <c r="D37" s="12">
        <v>173</v>
      </c>
      <c r="E37" s="28">
        <v>-0.16763005780346801</v>
      </c>
      <c r="F37" s="12">
        <v>149</v>
      </c>
      <c r="G37" s="12">
        <v>59</v>
      </c>
      <c r="H37" s="12">
        <v>9</v>
      </c>
      <c r="I37" s="12">
        <v>7</v>
      </c>
      <c r="J37" s="12">
        <v>5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55</v>
      </c>
    </row>
    <row r="38" spans="1:16" ht="22.5" x14ac:dyDescent="0.25">
      <c r="A38" s="27" t="s">
        <v>378</v>
      </c>
      <c r="B38" s="27" t="s">
        <v>379</v>
      </c>
      <c r="C38" s="12">
        <v>71</v>
      </c>
      <c r="D38" s="12">
        <v>4</v>
      </c>
      <c r="E38" s="28">
        <v>16.75</v>
      </c>
      <c r="F38" s="12">
        <v>60</v>
      </c>
      <c r="G38" s="12">
        <v>0</v>
      </c>
      <c r="H38" s="12">
        <v>10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253</v>
      </c>
      <c r="D41" s="12">
        <v>238</v>
      </c>
      <c r="E41" s="28">
        <v>6.3025210084033598E-2</v>
      </c>
      <c r="F41" s="12">
        <v>26</v>
      </c>
      <c r="G41" s="12">
        <v>21</v>
      </c>
      <c r="H41" s="12">
        <v>13</v>
      </c>
      <c r="I41" s="12">
        <v>20</v>
      </c>
      <c r="J41" s="12">
        <v>0</v>
      </c>
      <c r="K41" s="12">
        <v>0</v>
      </c>
      <c r="L41" s="12">
        <v>0</v>
      </c>
      <c r="M41" s="12">
        <v>0</v>
      </c>
      <c r="N41" s="12">
        <v>5</v>
      </c>
      <c r="O41" s="12">
        <v>0</v>
      </c>
      <c r="P41" s="22">
        <v>20</v>
      </c>
    </row>
    <row r="42" spans="1:16" x14ac:dyDescent="0.25">
      <c r="A42" s="197" t="s">
        <v>386</v>
      </c>
      <c r="B42" s="198"/>
      <c r="C42" s="24">
        <v>1312</v>
      </c>
      <c r="D42" s="24">
        <v>884</v>
      </c>
      <c r="E42" s="25">
        <v>0.48416289592760198</v>
      </c>
      <c r="F42" s="24">
        <v>1237</v>
      </c>
      <c r="G42" s="24">
        <v>16</v>
      </c>
      <c r="H42" s="24">
        <v>179</v>
      </c>
      <c r="I42" s="24">
        <v>39</v>
      </c>
      <c r="J42" s="24">
        <v>7</v>
      </c>
      <c r="K42" s="24">
        <v>0</v>
      </c>
      <c r="L42" s="24">
        <v>0</v>
      </c>
      <c r="M42" s="24">
        <v>0</v>
      </c>
      <c r="N42" s="24">
        <v>1</v>
      </c>
      <c r="O42" s="24">
        <v>7</v>
      </c>
      <c r="P42" s="26">
        <v>15</v>
      </c>
    </row>
    <row r="43" spans="1:16" x14ac:dyDescent="0.25">
      <c r="A43" s="27" t="s">
        <v>387</v>
      </c>
      <c r="B43" s="27" t="s">
        <v>388</v>
      </c>
      <c r="C43" s="12">
        <v>14</v>
      </c>
      <c r="D43" s="12">
        <v>12</v>
      </c>
      <c r="E43" s="28">
        <v>0.16666666666666699</v>
      </c>
      <c r="F43" s="12">
        <v>20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2">
        <v>1242</v>
      </c>
      <c r="D44" s="12">
        <v>853</v>
      </c>
      <c r="E44" s="28">
        <v>0.45603751465416198</v>
      </c>
      <c r="F44" s="12">
        <v>1215</v>
      </c>
      <c r="G44" s="12">
        <v>16</v>
      </c>
      <c r="H44" s="12">
        <v>176</v>
      </c>
      <c r="I44" s="12">
        <v>38</v>
      </c>
      <c r="J44" s="12">
        <v>7</v>
      </c>
      <c r="K44" s="12">
        <v>0</v>
      </c>
      <c r="L44" s="12">
        <v>0</v>
      </c>
      <c r="M44" s="12">
        <v>0</v>
      </c>
      <c r="N44" s="12">
        <v>0</v>
      </c>
      <c r="O44" s="12">
        <v>7</v>
      </c>
      <c r="P44" s="22">
        <v>15</v>
      </c>
    </row>
    <row r="45" spans="1:16" x14ac:dyDescent="0.25">
      <c r="A45" s="27" t="s">
        <v>391</v>
      </c>
      <c r="B45" s="27" t="s">
        <v>392</v>
      </c>
      <c r="C45" s="12">
        <v>2</v>
      </c>
      <c r="D45" s="12">
        <v>3</v>
      </c>
      <c r="E45" s="28">
        <v>-0.33333333333333298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3</v>
      </c>
      <c r="D46" s="12">
        <v>7</v>
      </c>
      <c r="E46" s="28">
        <v>-0.57142857142857095</v>
      </c>
      <c r="F46" s="12">
        <v>0</v>
      </c>
      <c r="G46" s="12">
        <v>0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27</v>
      </c>
      <c r="D48" s="12">
        <v>7</v>
      </c>
      <c r="E48" s="28">
        <v>2.8571428571428599</v>
      </c>
      <c r="F48" s="12">
        <v>1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24</v>
      </c>
      <c r="D49" s="12">
        <v>2</v>
      </c>
      <c r="E49" s="28">
        <v>11</v>
      </c>
      <c r="F49" s="12">
        <v>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7" t="s">
        <v>401</v>
      </c>
      <c r="B50" s="198"/>
      <c r="C50" s="24">
        <v>1678</v>
      </c>
      <c r="D50" s="24">
        <v>1454</v>
      </c>
      <c r="E50" s="25">
        <v>0.15405777166437401</v>
      </c>
      <c r="F50" s="24">
        <v>138</v>
      </c>
      <c r="G50" s="24">
        <v>30</v>
      </c>
      <c r="H50" s="24">
        <v>160</v>
      </c>
      <c r="I50" s="24">
        <v>140</v>
      </c>
      <c r="J50" s="24">
        <v>286</v>
      </c>
      <c r="K50" s="24">
        <v>0</v>
      </c>
      <c r="L50" s="24">
        <v>0</v>
      </c>
      <c r="M50" s="24">
        <v>0</v>
      </c>
      <c r="N50" s="24">
        <v>8</v>
      </c>
      <c r="O50" s="24">
        <v>29</v>
      </c>
      <c r="P50" s="26">
        <v>42</v>
      </c>
    </row>
    <row r="51" spans="1:16" x14ac:dyDescent="0.25">
      <c r="A51" s="27" t="s">
        <v>402</v>
      </c>
      <c r="B51" s="27" t="s">
        <v>403</v>
      </c>
      <c r="C51" s="12">
        <v>1035</v>
      </c>
      <c r="D51" s="12">
        <v>680</v>
      </c>
      <c r="E51" s="28">
        <v>0.52205882352941202</v>
      </c>
      <c r="F51" s="12">
        <v>94</v>
      </c>
      <c r="G51" s="12">
        <v>28</v>
      </c>
      <c r="H51" s="12">
        <v>63</v>
      </c>
      <c r="I51" s="12">
        <v>45</v>
      </c>
      <c r="J51" s="12">
        <v>170</v>
      </c>
      <c r="K51" s="12">
        <v>0</v>
      </c>
      <c r="L51" s="12">
        <v>0</v>
      </c>
      <c r="M51" s="12">
        <v>0</v>
      </c>
      <c r="N51" s="12">
        <v>3</v>
      </c>
      <c r="O51" s="12">
        <v>21</v>
      </c>
      <c r="P51" s="22">
        <v>8</v>
      </c>
    </row>
    <row r="52" spans="1:16" x14ac:dyDescent="0.25">
      <c r="A52" s="27" t="s">
        <v>404</v>
      </c>
      <c r="B52" s="27" t="s">
        <v>405</v>
      </c>
      <c r="C52" s="12">
        <v>11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8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  <c r="P52" s="22">
        <v>0</v>
      </c>
    </row>
    <row r="53" spans="1:16" x14ac:dyDescent="0.25">
      <c r="A53" s="27" t="s">
        <v>406</v>
      </c>
      <c r="B53" s="27" t="s">
        <v>407</v>
      </c>
      <c r="C53" s="12">
        <v>30</v>
      </c>
      <c r="D53" s="12">
        <v>135</v>
      </c>
      <c r="E53" s="28">
        <v>-0.77777777777777801</v>
      </c>
      <c r="F53" s="12">
        <v>13</v>
      </c>
      <c r="G53" s="12">
        <v>1</v>
      </c>
      <c r="H53" s="12">
        <v>17</v>
      </c>
      <c r="I53" s="12">
        <v>20</v>
      </c>
      <c r="J53" s="12">
        <v>13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12</v>
      </c>
    </row>
    <row r="54" spans="1:16" ht="22.5" x14ac:dyDescent="0.25">
      <c r="A54" s="27" t="s">
        <v>408</v>
      </c>
      <c r="B54" s="27" t="s">
        <v>409</v>
      </c>
      <c r="C54" s="12">
        <v>150</v>
      </c>
      <c r="D54" s="12">
        <v>9</v>
      </c>
      <c r="E54" s="28">
        <v>15.6666666666667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1</v>
      </c>
      <c r="D55" s="12">
        <v>4</v>
      </c>
      <c r="E55" s="28">
        <v>-0.75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37</v>
      </c>
      <c r="D56" s="12">
        <v>25</v>
      </c>
      <c r="E56" s="28">
        <v>0.48</v>
      </c>
      <c r="F56" s="12">
        <v>12</v>
      </c>
      <c r="G56" s="12">
        <v>0</v>
      </c>
      <c r="H56" s="12">
        <v>3</v>
      </c>
      <c r="I56" s="12">
        <v>6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16</v>
      </c>
      <c r="D57" s="12">
        <v>20</v>
      </c>
      <c r="E57" s="28">
        <v>-0.2</v>
      </c>
      <c r="F57" s="12">
        <v>13</v>
      </c>
      <c r="G57" s="12">
        <v>1</v>
      </c>
      <c r="H57" s="12">
        <v>15</v>
      </c>
      <c r="I57" s="12">
        <v>9</v>
      </c>
      <c r="J57" s="12">
        <v>0</v>
      </c>
      <c r="K57" s="12">
        <v>0</v>
      </c>
      <c r="L57" s="12">
        <v>0</v>
      </c>
      <c r="M57" s="12">
        <v>0</v>
      </c>
      <c r="N57" s="12">
        <v>2</v>
      </c>
      <c r="O57" s="12">
        <v>0</v>
      </c>
      <c r="P57" s="22">
        <v>1</v>
      </c>
    </row>
    <row r="58" spans="1:16" ht="22.5" x14ac:dyDescent="0.25">
      <c r="A58" s="27" t="s">
        <v>416</v>
      </c>
      <c r="B58" s="27" t="s">
        <v>417</v>
      </c>
      <c r="C58" s="12">
        <v>15</v>
      </c>
      <c r="D58" s="12">
        <v>0</v>
      </c>
      <c r="E58" s="28">
        <v>0</v>
      </c>
      <c r="F58" s="12">
        <v>1</v>
      </c>
      <c r="G58" s="12">
        <v>0</v>
      </c>
      <c r="H58" s="12">
        <v>6</v>
      </c>
      <c r="I58" s="12">
        <v>2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4</v>
      </c>
      <c r="D59" s="12">
        <v>9</v>
      </c>
      <c r="E59" s="28">
        <v>-0.55555555555555503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20</v>
      </c>
      <c r="D60" s="12">
        <v>3</v>
      </c>
      <c r="E60" s="28">
        <v>5.6666666666666696</v>
      </c>
      <c r="F60" s="12">
        <v>0</v>
      </c>
      <c r="G60" s="12">
        <v>0</v>
      </c>
      <c r="H60" s="12">
        <v>8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50</v>
      </c>
      <c r="D61" s="12">
        <v>21</v>
      </c>
      <c r="E61" s="28">
        <v>1.38095238095238</v>
      </c>
      <c r="F61" s="12">
        <v>0</v>
      </c>
      <c r="G61" s="12">
        <v>0</v>
      </c>
      <c r="H61" s="12">
        <v>9</v>
      </c>
      <c r="I61" s="12">
        <v>20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2">
        <v>0</v>
      </c>
      <c r="D62" s="12">
        <v>0</v>
      </c>
      <c r="E62" s="28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2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2">
        <v>35</v>
      </c>
      <c r="D63" s="12">
        <v>227</v>
      </c>
      <c r="E63" s="28">
        <v>-0.84581497797356797</v>
      </c>
      <c r="F63" s="12">
        <v>3</v>
      </c>
      <c r="G63" s="12">
        <v>0</v>
      </c>
      <c r="H63" s="12">
        <v>15</v>
      </c>
      <c r="I63" s="12">
        <v>28</v>
      </c>
      <c r="J63" s="12">
        <v>53</v>
      </c>
      <c r="K63" s="12">
        <v>0</v>
      </c>
      <c r="L63" s="12">
        <v>0</v>
      </c>
      <c r="M63" s="12">
        <v>0</v>
      </c>
      <c r="N63" s="12">
        <v>0</v>
      </c>
      <c r="O63" s="12">
        <v>1</v>
      </c>
      <c r="P63" s="22">
        <v>14</v>
      </c>
    </row>
    <row r="64" spans="1:16" ht="22.5" x14ac:dyDescent="0.25">
      <c r="A64" s="27" t="s">
        <v>428</v>
      </c>
      <c r="B64" s="27" t="s">
        <v>429</v>
      </c>
      <c r="C64" s="12">
        <v>252</v>
      </c>
      <c r="D64" s="12">
        <v>305</v>
      </c>
      <c r="E64" s="28">
        <v>-0.173770491803279</v>
      </c>
      <c r="F64" s="12">
        <v>2</v>
      </c>
      <c r="G64" s="12">
        <v>0</v>
      </c>
      <c r="H64" s="12">
        <v>22</v>
      </c>
      <c r="I64" s="12">
        <v>10</v>
      </c>
      <c r="J64" s="12">
        <v>37</v>
      </c>
      <c r="K64" s="12">
        <v>0</v>
      </c>
      <c r="L64" s="12">
        <v>0</v>
      </c>
      <c r="M64" s="12">
        <v>0</v>
      </c>
      <c r="N64" s="12">
        <v>1</v>
      </c>
      <c r="O64" s="12">
        <v>4</v>
      </c>
      <c r="P64" s="22">
        <v>7</v>
      </c>
    </row>
    <row r="65" spans="1:16" ht="33.75" x14ac:dyDescent="0.25">
      <c r="A65" s="27" t="s">
        <v>430</v>
      </c>
      <c r="B65" s="27" t="s">
        <v>431</v>
      </c>
      <c r="C65" s="12">
        <v>4</v>
      </c>
      <c r="D65" s="12">
        <v>7</v>
      </c>
      <c r="E65" s="28">
        <v>-0.42857142857142799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1</v>
      </c>
      <c r="D66" s="12">
        <v>4</v>
      </c>
      <c r="E66" s="28">
        <v>-0.75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7</v>
      </c>
      <c r="D67" s="12">
        <v>5</v>
      </c>
      <c r="E67" s="28">
        <v>0.4</v>
      </c>
      <c r="F67" s="12">
        <v>0</v>
      </c>
      <c r="G67" s="12">
        <v>0</v>
      </c>
      <c r="H67" s="12">
        <v>0</v>
      </c>
      <c r="I67" s="12">
        <v>0</v>
      </c>
      <c r="J67" s="12">
        <v>5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7</v>
      </c>
      <c r="D69" s="12">
        <v>0</v>
      </c>
      <c r="E69" s="28">
        <v>0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3</v>
      </c>
      <c r="D70" s="12">
        <v>0</v>
      </c>
      <c r="E70" s="28">
        <v>0</v>
      </c>
      <c r="F70" s="12">
        <v>0</v>
      </c>
      <c r="G70" s="12">
        <v>0</v>
      </c>
      <c r="H70" s="12">
        <v>1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7" t="s">
        <v>444</v>
      </c>
      <c r="B72" s="198"/>
      <c r="C72" s="24">
        <v>6</v>
      </c>
      <c r="D72" s="24">
        <v>11</v>
      </c>
      <c r="E72" s="25">
        <v>-0.45454545454545398</v>
      </c>
      <c r="F72" s="24">
        <v>0</v>
      </c>
      <c r="G72" s="24">
        <v>0</v>
      </c>
      <c r="H72" s="24">
        <v>2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6</v>
      </c>
      <c r="D73" s="12">
        <v>11</v>
      </c>
      <c r="E73" s="28">
        <v>-0.45454545454545398</v>
      </c>
      <c r="F73" s="12">
        <v>0</v>
      </c>
      <c r="G73" s="12">
        <v>0</v>
      </c>
      <c r="H73" s="12">
        <v>2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97" t="s">
        <v>447</v>
      </c>
      <c r="B74" s="198"/>
      <c r="C74" s="24">
        <v>124</v>
      </c>
      <c r="D74" s="24">
        <v>111</v>
      </c>
      <c r="E74" s="25">
        <v>0.117117117117117</v>
      </c>
      <c r="F74" s="24">
        <v>31</v>
      </c>
      <c r="G74" s="24">
        <v>6</v>
      </c>
      <c r="H74" s="24">
        <v>21</v>
      </c>
      <c r="I74" s="24">
        <v>21</v>
      </c>
      <c r="J74" s="24">
        <v>0</v>
      </c>
      <c r="K74" s="24">
        <v>0</v>
      </c>
      <c r="L74" s="24">
        <v>0</v>
      </c>
      <c r="M74" s="24">
        <v>1</v>
      </c>
      <c r="N74" s="24">
        <v>5</v>
      </c>
      <c r="O74" s="24">
        <v>1</v>
      </c>
      <c r="P74" s="26">
        <v>8</v>
      </c>
    </row>
    <row r="75" spans="1:16" x14ac:dyDescent="0.25">
      <c r="A75" s="27" t="s">
        <v>448</v>
      </c>
      <c r="B75" s="27" t="s">
        <v>449</v>
      </c>
      <c r="C75" s="12">
        <v>21</v>
      </c>
      <c r="D75" s="12">
        <v>24</v>
      </c>
      <c r="E75" s="28">
        <v>-0.125</v>
      </c>
      <c r="F75" s="12">
        <v>7</v>
      </c>
      <c r="G75" s="12">
        <v>5</v>
      </c>
      <c r="H75" s="12">
        <v>7</v>
      </c>
      <c r="I75" s="12">
        <v>11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4</v>
      </c>
    </row>
    <row r="76" spans="1:16" ht="33.75" x14ac:dyDescent="0.25">
      <c r="A76" s="27" t="s">
        <v>450</v>
      </c>
      <c r="B76" s="27" t="s">
        <v>451</v>
      </c>
      <c r="C76" s="12">
        <v>4</v>
      </c>
      <c r="D76" s="12">
        <v>0</v>
      </c>
      <c r="E76" s="28">
        <v>0</v>
      </c>
      <c r="F76" s="12">
        <v>0</v>
      </c>
      <c r="G76" s="12">
        <v>0</v>
      </c>
      <c r="H76" s="12">
        <v>1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63</v>
      </c>
      <c r="D77" s="12">
        <v>42</v>
      </c>
      <c r="E77" s="28">
        <v>0.5</v>
      </c>
      <c r="F77" s="12">
        <v>22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2">
        <v>2</v>
      </c>
      <c r="D78" s="12">
        <v>2</v>
      </c>
      <c r="E78" s="28">
        <v>0</v>
      </c>
      <c r="F78" s="12">
        <v>0</v>
      </c>
      <c r="G78" s="12">
        <v>0</v>
      </c>
      <c r="H78" s="12">
        <v>3</v>
      </c>
      <c r="I78" s="12">
        <v>1</v>
      </c>
      <c r="J78" s="12">
        <v>0</v>
      </c>
      <c r="K78" s="12">
        <v>0</v>
      </c>
      <c r="L78" s="12">
        <v>0</v>
      </c>
      <c r="M78" s="12">
        <v>1</v>
      </c>
      <c r="N78" s="12">
        <v>0</v>
      </c>
      <c r="O78" s="12">
        <v>0</v>
      </c>
      <c r="P78" s="22">
        <v>2</v>
      </c>
    </row>
    <row r="79" spans="1:16" ht="22.5" x14ac:dyDescent="0.25">
      <c r="A79" s="27" t="s">
        <v>456</v>
      </c>
      <c r="B79" s="27" t="s">
        <v>457</v>
      </c>
      <c r="C79" s="12">
        <v>4</v>
      </c>
      <c r="D79" s="12">
        <v>28</v>
      </c>
      <c r="E79" s="28">
        <v>-0.85714285714285698</v>
      </c>
      <c r="F79" s="12">
        <v>0</v>
      </c>
      <c r="G79" s="12">
        <v>0</v>
      </c>
      <c r="H79" s="12">
        <v>7</v>
      </c>
      <c r="I79" s="12">
        <v>5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30</v>
      </c>
      <c r="D81" s="12">
        <v>15</v>
      </c>
      <c r="E81" s="28">
        <v>1</v>
      </c>
      <c r="F81" s="12">
        <v>2</v>
      </c>
      <c r="G81" s="12">
        <v>1</v>
      </c>
      <c r="H81" s="12">
        <v>2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22">
        <v>2</v>
      </c>
    </row>
    <row r="82" spans="1:16" x14ac:dyDescent="0.25">
      <c r="A82" s="197" t="s">
        <v>462</v>
      </c>
      <c r="B82" s="198"/>
      <c r="C82" s="24">
        <v>66</v>
      </c>
      <c r="D82" s="24">
        <v>81</v>
      </c>
      <c r="E82" s="25">
        <v>-0.18518518518518501</v>
      </c>
      <c r="F82" s="24">
        <v>63</v>
      </c>
      <c r="G82" s="24">
        <v>20</v>
      </c>
      <c r="H82" s="24">
        <v>10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3</v>
      </c>
      <c r="O82" s="24">
        <v>0</v>
      </c>
      <c r="P82" s="26">
        <v>15</v>
      </c>
    </row>
    <row r="83" spans="1:16" x14ac:dyDescent="0.25">
      <c r="A83" s="27" t="s">
        <v>463</v>
      </c>
      <c r="B83" s="27" t="s">
        <v>464</v>
      </c>
      <c r="C83" s="12">
        <v>11</v>
      </c>
      <c r="D83" s="12">
        <v>46</v>
      </c>
      <c r="E83" s="28">
        <v>-0.76086956521739102</v>
      </c>
      <c r="F83" s="12">
        <v>0</v>
      </c>
      <c r="G83" s="12">
        <v>0</v>
      </c>
      <c r="H83" s="12">
        <v>2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55</v>
      </c>
      <c r="D84" s="12">
        <v>35</v>
      </c>
      <c r="E84" s="28">
        <v>0.57142857142857095</v>
      </c>
      <c r="F84" s="12">
        <v>63</v>
      </c>
      <c r="G84" s="12">
        <v>20</v>
      </c>
      <c r="H84" s="12">
        <v>8</v>
      </c>
      <c r="I84" s="12">
        <v>5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2">
        <v>15</v>
      </c>
    </row>
    <row r="85" spans="1:16" x14ac:dyDescent="0.25">
      <c r="A85" s="197" t="s">
        <v>467</v>
      </c>
      <c r="B85" s="198"/>
      <c r="C85" s="24">
        <v>1578</v>
      </c>
      <c r="D85" s="24">
        <v>1410</v>
      </c>
      <c r="E85" s="25">
        <v>0.11914893617021299</v>
      </c>
      <c r="F85" s="24">
        <v>101</v>
      </c>
      <c r="G85" s="24">
        <v>18</v>
      </c>
      <c r="H85" s="24">
        <v>327</v>
      </c>
      <c r="I85" s="24">
        <v>189</v>
      </c>
      <c r="J85" s="24">
        <v>0</v>
      </c>
      <c r="K85" s="24">
        <v>0</v>
      </c>
      <c r="L85" s="24">
        <v>0</v>
      </c>
      <c r="M85" s="24">
        <v>1</v>
      </c>
      <c r="N85" s="24">
        <v>1</v>
      </c>
      <c r="O85" s="24">
        <v>0</v>
      </c>
      <c r="P85" s="26">
        <v>18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1</v>
      </c>
      <c r="D88" s="12">
        <v>1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11</v>
      </c>
      <c r="D89" s="12">
        <v>23</v>
      </c>
      <c r="E89" s="28">
        <v>-0.52173913043478304</v>
      </c>
      <c r="F89" s="12">
        <v>1</v>
      </c>
      <c r="G89" s="12">
        <v>2</v>
      </c>
      <c r="H89" s="12">
        <v>2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2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24</v>
      </c>
      <c r="D91" s="12">
        <v>43</v>
      </c>
      <c r="E91" s="28">
        <v>-0.44186046511627902</v>
      </c>
      <c r="F91" s="12">
        <v>2</v>
      </c>
      <c r="G91" s="12">
        <v>1</v>
      </c>
      <c r="H91" s="12">
        <v>7</v>
      </c>
      <c r="I91" s="12">
        <v>6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1</v>
      </c>
    </row>
    <row r="92" spans="1:16" x14ac:dyDescent="0.25">
      <c r="A92" s="27" t="s">
        <v>480</v>
      </c>
      <c r="B92" s="27" t="s">
        <v>481</v>
      </c>
      <c r="C92" s="12">
        <v>169</v>
      </c>
      <c r="D92" s="12">
        <v>83</v>
      </c>
      <c r="E92" s="28">
        <v>1.0361445783132499</v>
      </c>
      <c r="F92" s="12">
        <v>8</v>
      </c>
      <c r="G92" s="12">
        <v>3</v>
      </c>
      <c r="H92" s="12">
        <v>22</v>
      </c>
      <c r="I92" s="12">
        <v>56</v>
      </c>
      <c r="J92" s="12">
        <v>0</v>
      </c>
      <c r="K92" s="12">
        <v>0</v>
      </c>
      <c r="L92" s="12">
        <v>0</v>
      </c>
      <c r="M92" s="12">
        <v>1</v>
      </c>
      <c r="N92" s="12">
        <v>0</v>
      </c>
      <c r="O92" s="12">
        <v>0</v>
      </c>
      <c r="P92" s="22">
        <v>5</v>
      </c>
    </row>
    <row r="93" spans="1:16" x14ac:dyDescent="0.25">
      <c r="A93" s="27" t="s">
        <v>482</v>
      </c>
      <c r="B93" s="27" t="s">
        <v>483</v>
      </c>
      <c r="C93" s="12">
        <v>44</v>
      </c>
      <c r="D93" s="12">
        <v>39</v>
      </c>
      <c r="E93" s="28">
        <v>0.128205128205128</v>
      </c>
      <c r="F93" s="12">
        <v>4</v>
      </c>
      <c r="G93" s="12">
        <v>4</v>
      </c>
      <c r="H93" s="12">
        <v>5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3</v>
      </c>
    </row>
    <row r="94" spans="1:16" x14ac:dyDescent="0.25">
      <c r="A94" s="27" t="s">
        <v>484</v>
      </c>
      <c r="B94" s="27" t="s">
        <v>485</v>
      </c>
      <c r="C94" s="12">
        <v>1328</v>
      </c>
      <c r="D94" s="12">
        <v>1219</v>
      </c>
      <c r="E94" s="28">
        <v>8.9417555373256796E-2</v>
      </c>
      <c r="F94" s="12">
        <v>86</v>
      </c>
      <c r="G94" s="12">
        <v>8</v>
      </c>
      <c r="H94" s="12">
        <v>291</v>
      </c>
      <c r="I94" s="12">
        <v>123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9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1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7" t="s">
        <v>490</v>
      </c>
      <c r="B97" s="198"/>
      <c r="C97" s="24">
        <v>13610</v>
      </c>
      <c r="D97" s="24">
        <v>15559</v>
      </c>
      <c r="E97" s="25">
        <v>-0.125265119866315</v>
      </c>
      <c r="F97" s="24">
        <v>1780</v>
      </c>
      <c r="G97" s="24">
        <v>667</v>
      </c>
      <c r="H97" s="24">
        <v>2359</v>
      </c>
      <c r="I97" s="24">
        <v>1745</v>
      </c>
      <c r="J97" s="24">
        <v>2</v>
      </c>
      <c r="K97" s="24">
        <v>0</v>
      </c>
      <c r="L97" s="24">
        <v>0</v>
      </c>
      <c r="M97" s="24">
        <v>0</v>
      </c>
      <c r="N97" s="24">
        <v>22</v>
      </c>
      <c r="O97" s="24">
        <v>78</v>
      </c>
      <c r="P97" s="26">
        <v>516</v>
      </c>
    </row>
    <row r="98" spans="1:16" x14ac:dyDescent="0.25">
      <c r="A98" s="27" t="s">
        <v>491</v>
      </c>
      <c r="B98" s="27" t="s">
        <v>492</v>
      </c>
      <c r="C98" s="12">
        <v>3312</v>
      </c>
      <c r="D98" s="12">
        <v>3668</v>
      </c>
      <c r="E98" s="28">
        <v>-9.7055616139585604E-2</v>
      </c>
      <c r="F98" s="12">
        <v>465</v>
      </c>
      <c r="G98" s="12">
        <v>180</v>
      </c>
      <c r="H98" s="12">
        <v>432</v>
      </c>
      <c r="I98" s="12">
        <v>313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  <c r="O98" s="12">
        <v>0</v>
      </c>
      <c r="P98" s="22">
        <v>169</v>
      </c>
    </row>
    <row r="99" spans="1:16" x14ac:dyDescent="0.25">
      <c r="A99" s="27" t="s">
        <v>493</v>
      </c>
      <c r="B99" s="27" t="s">
        <v>494</v>
      </c>
      <c r="C99" s="12">
        <v>1334</v>
      </c>
      <c r="D99" s="12">
        <v>1559</v>
      </c>
      <c r="E99" s="28">
        <v>-0.14432328415651</v>
      </c>
      <c r="F99" s="12">
        <v>383</v>
      </c>
      <c r="G99" s="12">
        <v>100</v>
      </c>
      <c r="H99" s="12">
        <v>365</v>
      </c>
      <c r="I99" s="12">
        <v>157</v>
      </c>
      <c r="J99" s="12">
        <v>1</v>
      </c>
      <c r="K99" s="12">
        <v>0</v>
      </c>
      <c r="L99" s="12">
        <v>0</v>
      </c>
      <c r="M99" s="12">
        <v>0</v>
      </c>
      <c r="N99" s="12">
        <v>2</v>
      </c>
      <c r="O99" s="12">
        <v>23</v>
      </c>
      <c r="P99" s="22">
        <v>80</v>
      </c>
    </row>
    <row r="100" spans="1:16" ht="33.75" x14ac:dyDescent="0.25">
      <c r="A100" s="27" t="s">
        <v>495</v>
      </c>
      <c r="B100" s="27" t="s">
        <v>496</v>
      </c>
      <c r="C100" s="12">
        <v>170</v>
      </c>
      <c r="D100" s="12">
        <v>241</v>
      </c>
      <c r="E100" s="28">
        <v>-0.29460580912863099</v>
      </c>
      <c r="F100" s="12">
        <v>57</v>
      </c>
      <c r="G100" s="12">
        <v>67</v>
      </c>
      <c r="H100" s="12">
        <v>107</v>
      </c>
      <c r="I100" s="12">
        <v>150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13</v>
      </c>
      <c r="P100" s="22">
        <v>9</v>
      </c>
    </row>
    <row r="101" spans="1:16" ht="22.5" x14ac:dyDescent="0.25">
      <c r="A101" s="27" t="s">
        <v>497</v>
      </c>
      <c r="B101" s="27" t="s">
        <v>498</v>
      </c>
      <c r="C101" s="12">
        <v>957</v>
      </c>
      <c r="D101" s="12">
        <v>1123</v>
      </c>
      <c r="E101" s="28">
        <v>-0.14781834372217301</v>
      </c>
      <c r="F101" s="12">
        <v>225</v>
      </c>
      <c r="G101" s="12">
        <v>114</v>
      </c>
      <c r="H101" s="12">
        <v>177</v>
      </c>
      <c r="I101" s="12">
        <v>152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37</v>
      </c>
      <c r="P101" s="22">
        <v>50</v>
      </c>
    </row>
    <row r="102" spans="1:16" x14ac:dyDescent="0.25">
      <c r="A102" s="27" t="s">
        <v>499</v>
      </c>
      <c r="B102" s="27" t="s">
        <v>500</v>
      </c>
      <c r="C102" s="12">
        <v>47</v>
      </c>
      <c r="D102" s="12">
        <v>57</v>
      </c>
      <c r="E102" s="28">
        <v>-0.175438596491228</v>
      </c>
      <c r="F102" s="12">
        <v>2</v>
      </c>
      <c r="G102" s="12">
        <v>1</v>
      </c>
      <c r="H102" s="12">
        <v>7</v>
      </c>
      <c r="I102" s="12">
        <v>6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2">
        <v>159</v>
      </c>
      <c r="D103" s="12">
        <v>317</v>
      </c>
      <c r="E103" s="28">
        <v>-0.49842271293375401</v>
      </c>
      <c r="F103" s="12">
        <v>52</v>
      </c>
      <c r="G103" s="12">
        <v>29</v>
      </c>
      <c r="H103" s="12">
        <v>40</v>
      </c>
      <c r="I103" s="12">
        <v>24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29</v>
      </c>
    </row>
    <row r="104" spans="1:16" x14ac:dyDescent="0.25">
      <c r="A104" s="27" t="s">
        <v>503</v>
      </c>
      <c r="B104" s="27" t="s">
        <v>504</v>
      </c>
      <c r="C104" s="12">
        <v>462</v>
      </c>
      <c r="D104" s="12">
        <v>439</v>
      </c>
      <c r="E104" s="28">
        <v>5.2391799544419103E-2</v>
      </c>
      <c r="F104" s="12">
        <v>16</v>
      </c>
      <c r="G104" s="12">
        <v>0</v>
      </c>
      <c r="H104" s="12">
        <v>12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2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4169</v>
      </c>
      <c r="D105" s="12">
        <v>5017</v>
      </c>
      <c r="E105" s="28">
        <v>-0.16902531393262901</v>
      </c>
      <c r="F105" s="12">
        <v>114</v>
      </c>
      <c r="G105" s="12">
        <v>52</v>
      </c>
      <c r="H105" s="12">
        <v>717</v>
      </c>
      <c r="I105" s="12">
        <v>559</v>
      </c>
      <c r="J105" s="12">
        <v>0</v>
      </c>
      <c r="K105" s="12">
        <v>0</v>
      </c>
      <c r="L105" s="12">
        <v>0</v>
      </c>
      <c r="M105" s="12">
        <v>0</v>
      </c>
      <c r="N105" s="12">
        <v>6</v>
      </c>
      <c r="O105" s="12">
        <v>0</v>
      </c>
      <c r="P105" s="22">
        <v>58</v>
      </c>
    </row>
    <row r="106" spans="1:16" ht="22.5" x14ac:dyDescent="0.25">
      <c r="A106" s="27" t="s">
        <v>507</v>
      </c>
      <c r="B106" s="27" t="s">
        <v>508</v>
      </c>
      <c r="C106" s="12">
        <v>1063</v>
      </c>
      <c r="D106" s="12">
        <v>1059</v>
      </c>
      <c r="E106" s="28">
        <v>3.7771482530689301E-3</v>
      </c>
      <c r="F106" s="12">
        <v>73</v>
      </c>
      <c r="G106" s="12">
        <v>27</v>
      </c>
      <c r="H106" s="12">
        <v>168</v>
      </c>
      <c r="I106" s="12">
        <v>125</v>
      </c>
      <c r="J106" s="12">
        <v>0</v>
      </c>
      <c r="K106" s="12">
        <v>0</v>
      </c>
      <c r="L106" s="12">
        <v>0</v>
      </c>
      <c r="M106" s="12">
        <v>0</v>
      </c>
      <c r="N106" s="12">
        <v>5</v>
      </c>
      <c r="O106" s="12">
        <v>0</v>
      </c>
      <c r="P106" s="22">
        <v>29</v>
      </c>
    </row>
    <row r="107" spans="1:16" ht="22.5" x14ac:dyDescent="0.25">
      <c r="A107" s="27" t="s">
        <v>509</v>
      </c>
      <c r="B107" s="27" t="s">
        <v>510</v>
      </c>
      <c r="C107" s="12">
        <v>12</v>
      </c>
      <c r="D107" s="12">
        <v>32</v>
      </c>
      <c r="E107" s="28">
        <v>-0.625</v>
      </c>
      <c r="F107" s="12">
        <v>3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7" t="s">
        <v>511</v>
      </c>
      <c r="B108" s="27" t="s">
        <v>512</v>
      </c>
      <c r="C108" s="12">
        <v>7</v>
      </c>
      <c r="D108" s="12">
        <v>13</v>
      </c>
      <c r="E108" s="28">
        <v>-0.46153846153846101</v>
      </c>
      <c r="F108" s="12">
        <v>0</v>
      </c>
      <c r="G108" s="12">
        <v>0</v>
      </c>
      <c r="H108" s="12">
        <v>7</v>
      </c>
      <c r="I108" s="12">
        <v>7</v>
      </c>
      <c r="J108" s="12">
        <v>0</v>
      </c>
      <c r="K108" s="12">
        <v>0</v>
      </c>
      <c r="L108" s="12">
        <v>0</v>
      </c>
      <c r="M108" s="12">
        <v>0</v>
      </c>
      <c r="N108" s="12">
        <v>3</v>
      </c>
      <c r="O108" s="12">
        <v>0</v>
      </c>
      <c r="P108" s="22">
        <v>0</v>
      </c>
    </row>
    <row r="109" spans="1:16" x14ac:dyDescent="0.25">
      <c r="A109" s="27" t="s">
        <v>513</v>
      </c>
      <c r="B109" s="27" t="s">
        <v>514</v>
      </c>
      <c r="C109" s="12">
        <v>7</v>
      </c>
      <c r="D109" s="12">
        <v>8</v>
      </c>
      <c r="E109" s="28">
        <v>-0.125</v>
      </c>
      <c r="F109" s="12">
        <v>0</v>
      </c>
      <c r="G109" s="12">
        <v>0</v>
      </c>
      <c r="H109" s="12">
        <v>7</v>
      </c>
      <c r="I109" s="12">
        <v>4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1720</v>
      </c>
      <c r="D111" s="12">
        <v>1776</v>
      </c>
      <c r="E111" s="28">
        <v>-3.1531531531531501E-2</v>
      </c>
      <c r="F111" s="12">
        <v>384</v>
      </c>
      <c r="G111" s="12">
        <v>94</v>
      </c>
      <c r="H111" s="12">
        <v>215</v>
      </c>
      <c r="I111" s="12">
        <v>126</v>
      </c>
      <c r="J111" s="12">
        <v>1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87</v>
      </c>
    </row>
    <row r="112" spans="1:16" ht="22.5" x14ac:dyDescent="0.25">
      <c r="A112" s="27" t="s">
        <v>519</v>
      </c>
      <c r="B112" s="27" t="s">
        <v>520</v>
      </c>
      <c r="C112" s="12">
        <v>2</v>
      </c>
      <c r="D112" s="12">
        <v>0</v>
      </c>
      <c r="E112" s="28">
        <v>0</v>
      </c>
      <c r="F112" s="12">
        <v>2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1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2</v>
      </c>
      <c r="P113" s="22">
        <v>1</v>
      </c>
    </row>
    <row r="114" spans="1:16" x14ac:dyDescent="0.25">
      <c r="A114" s="27" t="s">
        <v>523</v>
      </c>
      <c r="B114" s="27" t="s">
        <v>524</v>
      </c>
      <c r="C114" s="12">
        <v>10</v>
      </c>
      <c r="D114" s="12">
        <v>5</v>
      </c>
      <c r="E114" s="28">
        <v>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6</v>
      </c>
      <c r="D115" s="12">
        <v>15</v>
      </c>
      <c r="E115" s="28">
        <v>-0.6</v>
      </c>
      <c r="F115" s="12">
        <v>0</v>
      </c>
      <c r="G115" s="12">
        <v>0</v>
      </c>
      <c r="H115" s="12">
        <v>7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2">
        <v>3</v>
      </c>
      <c r="D116" s="12">
        <v>4</v>
      </c>
      <c r="E116" s="28">
        <v>-0.25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2</v>
      </c>
      <c r="E117" s="28">
        <v>-1</v>
      </c>
      <c r="F117" s="12">
        <v>0</v>
      </c>
      <c r="G117" s="12">
        <v>0</v>
      </c>
      <c r="H117" s="12">
        <v>0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1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25</v>
      </c>
      <c r="D120" s="12">
        <v>24</v>
      </c>
      <c r="E120" s="28">
        <v>4.1666666666666699E-2</v>
      </c>
      <c r="F120" s="12">
        <v>0</v>
      </c>
      <c r="G120" s="12">
        <v>0</v>
      </c>
      <c r="H120" s="12">
        <v>2</v>
      </c>
      <c r="I120" s="12">
        <v>3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56</v>
      </c>
      <c r="D121" s="12">
        <v>108</v>
      </c>
      <c r="E121" s="28">
        <v>-0.48148148148148101</v>
      </c>
      <c r="F121" s="12">
        <v>3</v>
      </c>
      <c r="G121" s="12">
        <v>2</v>
      </c>
      <c r="H121" s="12">
        <v>43</v>
      </c>
      <c r="I121" s="12">
        <v>58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22">
        <v>2</v>
      </c>
    </row>
    <row r="122" spans="1:16" x14ac:dyDescent="0.25">
      <c r="A122" s="27" t="s">
        <v>539</v>
      </c>
      <c r="B122" s="27" t="s">
        <v>540</v>
      </c>
      <c r="C122" s="12">
        <v>3</v>
      </c>
      <c r="D122" s="12">
        <v>6</v>
      </c>
      <c r="E122" s="28">
        <v>-0.5</v>
      </c>
      <c r="F122" s="12">
        <v>0</v>
      </c>
      <c r="G122" s="12">
        <v>0</v>
      </c>
      <c r="H122" s="12">
        <v>4</v>
      </c>
      <c r="I122" s="12">
        <v>4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3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4</v>
      </c>
      <c r="D123" s="12">
        <v>5</v>
      </c>
      <c r="E123" s="28">
        <v>-0.2</v>
      </c>
      <c r="F123" s="12">
        <v>0</v>
      </c>
      <c r="G123" s="12">
        <v>0</v>
      </c>
      <c r="H123" s="12">
        <v>0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2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2</v>
      </c>
      <c r="E124" s="28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35</v>
      </c>
      <c r="D126" s="12">
        <v>26</v>
      </c>
      <c r="E126" s="28">
        <v>0.34615384615384598</v>
      </c>
      <c r="F126" s="12">
        <v>1</v>
      </c>
      <c r="G126" s="12">
        <v>0</v>
      </c>
      <c r="H126" s="12">
        <v>13</v>
      </c>
      <c r="I126" s="12">
        <v>6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45</v>
      </c>
      <c r="D128" s="12">
        <v>52</v>
      </c>
      <c r="E128" s="28">
        <v>-0.134615384615385</v>
      </c>
      <c r="F128" s="12">
        <v>0</v>
      </c>
      <c r="G128" s="12">
        <v>0</v>
      </c>
      <c r="H128" s="12">
        <v>36</v>
      </c>
      <c r="I128" s="12">
        <v>46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1</v>
      </c>
      <c r="D130" s="12">
        <v>1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7" t="s">
        <v>557</v>
      </c>
      <c r="B131" s="198"/>
      <c r="C131" s="24">
        <v>26</v>
      </c>
      <c r="D131" s="24">
        <v>21</v>
      </c>
      <c r="E131" s="25">
        <v>0.238095238095238</v>
      </c>
      <c r="F131" s="24">
        <v>2</v>
      </c>
      <c r="G131" s="24">
        <v>0</v>
      </c>
      <c r="H131" s="24">
        <v>12</v>
      </c>
      <c r="I131" s="24">
        <v>10</v>
      </c>
      <c r="J131" s="24">
        <v>0</v>
      </c>
      <c r="K131" s="24">
        <v>0</v>
      </c>
      <c r="L131" s="24">
        <v>0</v>
      </c>
      <c r="M131" s="24">
        <v>0</v>
      </c>
      <c r="N131" s="24">
        <v>4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13</v>
      </c>
      <c r="D132" s="12">
        <v>14</v>
      </c>
      <c r="E132" s="28">
        <v>-7.1428571428571397E-2</v>
      </c>
      <c r="F132" s="12">
        <v>0</v>
      </c>
      <c r="G132" s="12">
        <v>0</v>
      </c>
      <c r="H132" s="12">
        <v>6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2">
        <v>1</v>
      </c>
      <c r="D133" s="12">
        <v>1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8</v>
      </c>
      <c r="D134" s="12">
        <v>5</v>
      </c>
      <c r="E134" s="28">
        <v>0.6</v>
      </c>
      <c r="F134" s="12">
        <v>1</v>
      </c>
      <c r="G134" s="12">
        <v>0</v>
      </c>
      <c r="H134" s="12">
        <v>6</v>
      </c>
      <c r="I134" s="12">
        <v>10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3</v>
      </c>
      <c r="D135" s="12">
        <v>1</v>
      </c>
      <c r="E135" s="28">
        <v>2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1</v>
      </c>
      <c r="D136" s="12">
        <v>0</v>
      </c>
      <c r="E136" s="28">
        <v>0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7" t="s">
        <v>568</v>
      </c>
      <c r="B137" s="198"/>
      <c r="C137" s="24">
        <v>130</v>
      </c>
      <c r="D137" s="24">
        <v>483</v>
      </c>
      <c r="E137" s="25">
        <v>-0.73084886128364401</v>
      </c>
      <c r="F137" s="24">
        <v>2</v>
      </c>
      <c r="G137" s="24">
        <v>0</v>
      </c>
      <c r="H137" s="24">
        <v>11</v>
      </c>
      <c r="I137" s="24">
        <v>18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0</v>
      </c>
      <c r="P137" s="26">
        <v>1</v>
      </c>
    </row>
    <row r="138" spans="1:16" ht="22.5" x14ac:dyDescent="0.25">
      <c r="A138" s="27" t="s">
        <v>569</v>
      </c>
      <c r="B138" s="27" t="s">
        <v>570</v>
      </c>
      <c r="C138" s="12">
        <v>0</v>
      </c>
      <c r="D138" s="12">
        <v>10</v>
      </c>
      <c r="E138" s="28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80</v>
      </c>
      <c r="D142" s="12">
        <v>438</v>
      </c>
      <c r="E142" s="28">
        <v>-0.81735159817351599</v>
      </c>
      <c r="F142" s="12">
        <v>0</v>
      </c>
      <c r="G142" s="12">
        <v>0</v>
      </c>
      <c r="H142" s="12">
        <v>6</v>
      </c>
      <c r="I142" s="12">
        <v>10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2">
        <v>1</v>
      </c>
    </row>
    <row r="143" spans="1:16" ht="22.5" x14ac:dyDescent="0.25">
      <c r="A143" s="27" t="s">
        <v>579</v>
      </c>
      <c r="B143" s="27" t="s">
        <v>580</v>
      </c>
      <c r="C143" s="12">
        <v>50</v>
      </c>
      <c r="D143" s="12">
        <v>35</v>
      </c>
      <c r="E143" s="28">
        <v>0.42857142857142799</v>
      </c>
      <c r="F143" s="12">
        <v>2</v>
      </c>
      <c r="G143" s="12">
        <v>0</v>
      </c>
      <c r="H143" s="12">
        <v>5</v>
      </c>
      <c r="I143" s="12">
        <v>8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97" t="s">
        <v>581</v>
      </c>
      <c r="B144" s="198"/>
      <c r="C144" s="24">
        <v>220</v>
      </c>
      <c r="D144" s="24">
        <v>148</v>
      </c>
      <c r="E144" s="25">
        <v>0.48648648648648601</v>
      </c>
      <c r="F144" s="24">
        <v>1</v>
      </c>
      <c r="G144" s="24">
        <v>29</v>
      </c>
      <c r="H144" s="24">
        <v>41</v>
      </c>
      <c r="I144" s="24">
        <v>38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68</v>
      </c>
      <c r="P144" s="26">
        <v>49</v>
      </c>
    </row>
    <row r="145" spans="1:16" ht="22.5" x14ac:dyDescent="0.25">
      <c r="A145" s="27" t="s">
        <v>582</v>
      </c>
      <c r="B145" s="27" t="s">
        <v>583</v>
      </c>
      <c r="C145" s="12">
        <v>220</v>
      </c>
      <c r="D145" s="12">
        <v>145</v>
      </c>
      <c r="E145" s="28">
        <v>0.51724137931034497</v>
      </c>
      <c r="F145" s="12">
        <v>1</v>
      </c>
      <c r="G145" s="12">
        <v>29</v>
      </c>
      <c r="H145" s="12">
        <v>41</v>
      </c>
      <c r="I145" s="12">
        <v>38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68</v>
      </c>
      <c r="P145" s="22">
        <v>49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3</v>
      </c>
      <c r="E146" s="28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7" t="s">
        <v>586</v>
      </c>
      <c r="B147" s="198"/>
      <c r="C147" s="24">
        <v>197</v>
      </c>
      <c r="D147" s="24">
        <v>172</v>
      </c>
      <c r="E147" s="25">
        <v>0.145348837209302</v>
      </c>
      <c r="F147" s="24">
        <v>14</v>
      </c>
      <c r="G147" s="24">
        <v>3</v>
      </c>
      <c r="H147" s="24">
        <v>74</v>
      </c>
      <c r="I147" s="24">
        <v>59</v>
      </c>
      <c r="J147" s="24">
        <v>0</v>
      </c>
      <c r="K147" s="24">
        <v>0</v>
      </c>
      <c r="L147" s="24">
        <v>0</v>
      </c>
      <c r="M147" s="24">
        <v>0</v>
      </c>
      <c r="N147" s="24">
        <v>52</v>
      </c>
      <c r="O147" s="24">
        <v>0</v>
      </c>
      <c r="P147" s="26">
        <v>10</v>
      </c>
    </row>
    <row r="148" spans="1:16" ht="22.5" x14ac:dyDescent="0.25">
      <c r="A148" s="27" t="s">
        <v>587</v>
      </c>
      <c r="B148" s="27" t="s">
        <v>588</v>
      </c>
      <c r="C148" s="12">
        <v>100</v>
      </c>
      <c r="D148" s="12">
        <v>80</v>
      </c>
      <c r="E148" s="28">
        <v>0.25</v>
      </c>
      <c r="F148" s="12">
        <v>1</v>
      </c>
      <c r="G148" s="12">
        <v>0</v>
      </c>
      <c r="H148" s="12">
        <v>40</v>
      </c>
      <c r="I148" s="12">
        <v>37</v>
      </c>
      <c r="J148" s="12">
        <v>0</v>
      </c>
      <c r="K148" s="12">
        <v>0</v>
      </c>
      <c r="L148" s="12">
        <v>0</v>
      </c>
      <c r="M148" s="12">
        <v>0</v>
      </c>
      <c r="N148" s="12">
        <v>27</v>
      </c>
      <c r="O148" s="12">
        <v>0</v>
      </c>
      <c r="P148" s="22">
        <v>5</v>
      </c>
    </row>
    <row r="149" spans="1:16" x14ac:dyDescent="0.25">
      <c r="A149" s="27" t="s">
        <v>589</v>
      </c>
      <c r="B149" s="27" t="s">
        <v>590</v>
      </c>
      <c r="C149" s="12">
        <v>10</v>
      </c>
      <c r="D149" s="12">
        <v>13</v>
      </c>
      <c r="E149" s="28">
        <v>-0.230769230769231</v>
      </c>
      <c r="F149" s="12">
        <v>0</v>
      </c>
      <c r="G149" s="12">
        <v>0</v>
      </c>
      <c r="H149" s="12">
        <v>2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2</v>
      </c>
      <c r="D151" s="12">
        <v>8</v>
      </c>
      <c r="E151" s="28">
        <v>-0.75</v>
      </c>
      <c r="F151" s="12">
        <v>0</v>
      </c>
      <c r="G151" s="12">
        <v>0</v>
      </c>
      <c r="H151" s="12">
        <v>5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11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3</v>
      </c>
      <c r="E153" s="28">
        <v>-1</v>
      </c>
      <c r="F153" s="12">
        <v>0</v>
      </c>
      <c r="G153" s="12">
        <v>0</v>
      </c>
      <c r="H153" s="12">
        <v>0</v>
      </c>
      <c r="I153" s="12">
        <v>2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9</v>
      </c>
      <c r="D154" s="12">
        <v>15</v>
      </c>
      <c r="E154" s="28">
        <v>-0.4</v>
      </c>
      <c r="F154" s="12">
        <v>0</v>
      </c>
      <c r="G154" s="12">
        <v>0</v>
      </c>
      <c r="H154" s="12">
        <v>5</v>
      </c>
      <c r="I154" s="12">
        <v>6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2">
        <v>1</v>
      </c>
    </row>
    <row r="155" spans="1:16" ht="22.5" x14ac:dyDescent="0.25">
      <c r="A155" s="27" t="s">
        <v>601</v>
      </c>
      <c r="B155" s="27" t="s">
        <v>602</v>
      </c>
      <c r="C155" s="12">
        <v>76</v>
      </c>
      <c r="D155" s="12">
        <v>53</v>
      </c>
      <c r="E155" s="28">
        <v>0.43396226415094302</v>
      </c>
      <c r="F155" s="12">
        <v>13</v>
      </c>
      <c r="G155" s="12">
        <v>3</v>
      </c>
      <c r="H155" s="12">
        <v>22</v>
      </c>
      <c r="I155" s="12">
        <v>11</v>
      </c>
      <c r="J155" s="12">
        <v>0</v>
      </c>
      <c r="K155" s="12">
        <v>0</v>
      </c>
      <c r="L155" s="12">
        <v>0</v>
      </c>
      <c r="M155" s="12">
        <v>0</v>
      </c>
      <c r="N155" s="12">
        <v>11</v>
      </c>
      <c r="O155" s="12">
        <v>0</v>
      </c>
      <c r="P155" s="22">
        <v>4</v>
      </c>
    </row>
    <row r="156" spans="1:16" x14ac:dyDescent="0.25">
      <c r="A156" s="197" t="s">
        <v>603</v>
      </c>
      <c r="B156" s="198"/>
      <c r="C156" s="24">
        <v>22</v>
      </c>
      <c r="D156" s="24">
        <v>22</v>
      </c>
      <c r="E156" s="25">
        <v>0</v>
      </c>
      <c r="F156" s="24">
        <v>2</v>
      </c>
      <c r="G156" s="24">
        <v>0</v>
      </c>
      <c r="H156" s="24">
        <v>5</v>
      </c>
      <c r="I156" s="24">
        <v>1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2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6</v>
      </c>
      <c r="E158" s="28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3</v>
      </c>
      <c r="D161" s="12">
        <v>9</v>
      </c>
      <c r="E161" s="28">
        <v>-0.66666666666666696</v>
      </c>
      <c r="F161" s="12">
        <v>0</v>
      </c>
      <c r="G161" s="12">
        <v>0</v>
      </c>
      <c r="H161" s="12">
        <v>2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2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2">
        <v>4</v>
      </c>
      <c r="D162" s="12">
        <v>4</v>
      </c>
      <c r="E162" s="28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2">
        <v>3</v>
      </c>
      <c r="D163" s="12">
        <v>2</v>
      </c>
      <c r="E163" s="28">
        <v>0.5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5</v>
      </c>
      <c r="D164" s="12">
        <v>0</v>
      </c>
      <c r="E164" s="28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7</v>
      </c>
      <c r="D165" s="12">
        <v>1</v>
      </c>
      <c r="E165" s="28">
        <v>6</v>
      </c>
      <c r="F165" s="12">
        <v>2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7" t="s">
        <v>622</v>
      </c>
      <c r="B166" s="198"/>
      <c r="C166" s="24">
        <v>1168</v>
      </c>
      <c r="D166" s="24">
        <v>1013</v>
      </c>
      <c r="E166" s="25">
        <v>0.15301085883514301</v>
      </c>
      <c r="F166" s="24">
        <v>36</v>
      </c>
      <c r="G166" s="24">
        <v>0</v>
      </c>
      <c r="H166" s="24">
        <v>430</v>
      </c>
      <c r="I166" s="24">
        <v>280</v>
      </c>
      <c r="J166" s="24">
        <v>13</v>
      </c>
      <c r="K166" s="24">
        <v>0</v>
      </c>
      <c r="L166" s="24">
        <v>0</v>
      </c>
      <c r="M166" s="24">
        <v>0</v>
      </c>
      <c r="N166" s="24">
        <v>29</v>
      </c>
      <c r="O166" s="24">
        <v>61</v>
      </c>
      <c r="P166" s="26">
        <v>9</v>
      </c>
    </row>
    <row r="167" spans="1:16" ht="22.5" x14ac:dyDescent="0.25">
      <c r="A167" s="27" t="s">
        <v>623</v>
      </c>
      <c r="B167" s="27" t="s">
        <v>624</v>
      </c>
      <c r="C167" s="12">
        <v>11</v>
      </c>
      <c r="D167" s="12">
        <v>4</v>
      </c>
      <c r="E167" s="28">
        <v>1.75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1</v>
      </c>
      <c r="E169" s="28">
        <v>-1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1</v>
      </c>
      <c r="D171" s="12">
        <v>1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407</v>
      </c>
      <c r="D173" s="12">
        <v>347</v>
      </c>
      <c r="E173" s="28">
        <v>0.172910662824207</v>
      </c>
      <c r="F173" s="12">
        <v>3</v>
      </c>
      <c r="G173" s="12">
        <v>0</v>
      </c>
      <c r="H173" s="12">
        <v>152</v>
      </c>
      <c r="I173" s="12">
        <v>127</v>
      </c>
      <c r="J173" s="12">
        <v>4</v>
      </c>
      <c r="K173" s="12">
        <v>0</v>
      </c>
      <c r="L173" s="12">
        <v>0</v>
      </c>
      <c r="M173" s="12">
        <v>0</v>
      </c>
      <c r="N173" s="12">
        <v>0</v>
      </c>
      <c r="O173" s="12">
        <v>53</v>
      </c>
      <c r="P173" s="22">
        <v>4</v>
      </c>
    </row>
    <row r="174" spans="1:16" ht="22.5" x14ac:dyDescent="0.25">
      <c r="A174" s="27" t="s">
        <v>637</v>
      </c>
      <c r="B174" s="27" t="s">
        <v>638</v>
      </c>
      <c r="C174" s="12">
        <v>698</v>
      </c>
      <c r="D174" s="12">
        <v>595</v>
      </c>
      <c r="E174" s="28">
        <v>0.17310924369747899</v>
      </c>
      <c r="F174" s="12">
        <v>26</v>
      </c>
      <c r="G174" s="12">
        <v>0</v>
      </c>
      <c r="H174" s="12">
        <v>266</v>
      </c>
      <c r="I174" s="12">
        <v>133</v>
      </c>
      <c r="J174" s="12">
        <v>0</v>
      </c>
      <c r="K174" s="12">
        <v>0</v>
      </c>
      <c r="L174" s="12">
        <v>0</v>
      </c>
      <c r="M174" s="12">
        <v>0</v>
      </c>
      <c r="N174" s="12">
        <v>29</v>
      </c>
      <c r="O174" s="12">
        <v>5</v>
      </c>
      <c r="P174" s="22">
        <v>2</v>
      </c>
    </row>
    <row r="175" spans="1:16" x14ac:dyDescent="0.25">
      <c r="A175" s="27" t="s">
        <v>639</v>
      </c>
      <c r="B175" s="27" t="s">
        <v>640</v>
      </c>
      <c r="C175" s="12">
        <v>51</v>
      </c>
      <c r="D175" s="12">
        <v>64</v>
      </c>
      <c r="E175" s="28">
        <v>-0.203125</v>
      </c>
      <c r="F175" s="12">
        <v>7</v>
      </c>
      <c r="G175" s="12">
        <v>0</v>
      </c>
      <c r="H175" s="12">
        <v>11</v>
      </c>
      <c r="I175" s="12">
        <v>19</v>
      </c>
      <c r="J175" s="12">
        <v>9</v>
      </c>
      <c r="K175" s="12">
        <v>0</v>
      </c>
      <c r="L175" s="12">
        <v>0</v>
      </c>
      <c r="M175" s="12">
        <v>0</v>
      </c>
      <c r="N175" s="12">
        <v>0</v>
      </c>
      <c r="O175" s="12">
        <v>3</v>
      </c>
      <c r="P175" s="22">
        <v>3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1</v>
      </c>
      <c r="E176" s="28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7" t="s">
        <v>645</v>
      </c>
      <c r="B178" s="198"/>
      <c r="C178" s="24">
        <v>1465</v>
      </c>
      <c r="D178" s="24">
        <v>1515</v>
      </c>
      <c r="E178" s="25">
        <v>-3.3003300330033E-2</v>
      </c>
      <c r="F178" s="24">
        <v>3054</v>
      </c>
      <c r="G178" s="24">
        <v>3474</v>
      </c>
      <c r="H178" s="24">
        <v>222</v>
      </c>
      <c r="I178" s="24">
        <v>203</v>
      </c>
      <c r="J178" s="24">
        <v>0</v>
      </c>
      <c r="K178" s="24">
        <v>0</v>
      </c>
      <c r="L178" s="24">
        <v>0</v>
      </c>
      <c r="M178" s="24">
        <v>0</v>
      </c>
      <c r="N178" s="24">
        <v>14</v>
      </c>
      <c r="O178" s="24">
        <v>0</v>
      </c>
      <c r="P178" s="26">
        <v>1197</v>
      </c>
    </row>
    <row r="179" spans="1:16" ht="22.5" x14ac:dyDescent="0.25">
      <c r="A179" s="27" t="s">
        <v>646</v>
      </c>
      <c r="B179" s="27" t="s">
        <v>647</v>
      </c>
      <c r="C179" s="12">
        <v>4</v>
      </c>
      <c r="D179" s="12">
        <v>3</v>
      </c>
      <c r="E179" s="28">
        <v>0.33333333333333298</v>
      </c>
      <c r="F179" s="12">
        <v>28</v>
      </c>
      <c r="G179" s="12">
        <v>22</v>
      </c>
      <c r="H179" s="12">
        <v>1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9</v>
      </c>
    </row>
    <row r="180" spans="1:16" ht="22.5" x14ac:dyDescent="0.25">
      <c r="A180" s="27" t="s">
        <v>648</v>
      </c>
      <c r="B180" s="27" t="s">
        <v>649</v>
      </c>
      <c r="C180" s="12">
        <v>785</v>
      </c>
      <c r="D180" s="12">
        <v>864</v>
      </c>
      <c r="E180" s="28">
        <v>-9.1435185185185203E-2</v>
      </c>
      <c r="F180" s="12">
        <v>1290</v>
      </c>
      <c r="G180" s="12">
        <v>1565</v>
      </c>
      <c r="H180" s="12">
        <v>100</v>
      </c>
      <c r="I180" s="12">
        <v>50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475</v>
      </c>
    </row>
    <row r="181" spans="1:16" x14ac:dyDescent="0.25">
      <c r="A181" s="27" t="s">
        <v>650</v>
      </c>
      <c r="B181" s="27" t="s">
        <v>651</v>
      </c>
      <c r="C181" s="12">
        <v>15</v>
      </c>
      <c r="D181" s="12">
        <v>76</v>
      </c>
      <c r="E181" s="28">
        <v>-0.80263157894736803</v>
      </c>
      <c r="F181" s="12">
        <v>72</v>
      </c>
      <c r="G181" s="12">
        <v>68</v>
      </c>
      <c r="H181" s="12">
        <v>24</v>
      </c>
      <c r="I181" s="12">
        <v>24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20</v>
      </c>
    </row>
    <row r="182" spans="1:16" ht="22.5" x14ac:dyDescent="0.25">
      <c r="A182" s="27" t="s">
        <v>652</v>
      </c>
      <c r="B182" s="27" t="s">
        <v>653</v>
      </c>
      <c r="C182" s="12">
        <v>6</v>
      </c>
      <c r="D182" s="12">
        <v>2</v>
      </c>
      <c r="E182" s="28">
        <v>2</v>
      </c>
      <c r="F182" s="12">
        <v>6</v>
      </c>
      <c r="G182" s="12">
        <v>5</v>
      </c>
      <c r="H182" s="12">
        <v>0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2">
        <v>25</v>
      </c>
      <c r="D183" s="12">
        <v>51</v>
      </c>
      <c r="E183" s="28">
        <v>-0.50980392156862697</v>
      </c>
      <c r="F183" s="12">
        <v>145</v>
      </c>
      <c r="G183" s="12">
        <v>128</v>
      </c>
      <c r="H183" s="12">
        <v>10</v>
      </c>
      <c r="I183" s="12">
        <v>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39</v>
      </c>
    </row>
    <row r="184" spans="1:16" ht="22.5" x14ac:dyDescent="0.25">
      <c r="A184" s="27" t="s">
        <v>656</v>
      </c>
      <c r="B184" s="27" t="s">
        <v>657</v>
      </c>
      <c r="C184" s="12">
        <v>629</v>
      </c>
      <c r="D184" s="12">
        <v>519</v>
      </c>
      <c r="E184" s="28">
        <v>0.21194605009633899</v>
      </c>
      <c r="F184" s="12">
        <v>1500</v>
      </c>
      <c r="G184" s="12">
        <v>1680</v>
      </c>
      <c r="H184" s="12">
        <v>83</v>
      </c>
      <c r="I184" s="12">
        <v>121</v>
      </c>
      <c r="J184" s="12">
        <v>0</v>
      </c>
      <c r="K184" s="12">
        <v>0</v>
      </c>
      <c r="L184" s="12">
        <v>0</v>
      </c>
      <c r="M184" s="12">
        <v>0</v>
      </c>
      <c r="N184" s="12">
        <v>14</v>
      </c>
      <c r="O184" s="12">
        <v>0</v>
      </c>
      <c r="P184" s="22">
        <v>654</v>
      </c>
    </row>
    <row r="185" spans="1:16" ht="22.5" x14ac:dyDescent="0.25">
      <c r="A185" s="27" t="s">
        <v>658</v>
      </c>
      <c r="B185" s="27" t="s">
        <v>659</v>
      </c>
      <c r="C185" s="12">
        <v>1</v>
      </c>
      <c r="D185" s="12">
        <v>0</v>
      </c>
      <c r="E185" s="28">
        <v>0</v>
      </c>
      <c r="F185" s="12">
        <v>13</v>
      </c>
      <c r="G185" s="12">
        <v>6</v>
      </c>
      <c r="H185" s="12">
        <v>4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7" t="s">
        <v>660</v>
      </c>
      <c r="B186" s="198"/>
      <c r="C186" s="24">
        <v>466</v>
      </c>
      <c r="D186" s="24">
        <v>509</v>
      </c>
      <c r="E186" s="25">
        <v>-8.4479371316306506E-2</v>
      </c>
      <c r="F186" s="24">
        <v>159</v>
      </c>
      <c r="G186" s="24">
        <v>130</v>
      </c>
      <c r="H186" s="24">
        <v>108</v>
      </c>
      <c r="I186" s="24">
        <v>77</v>
      </c>
      <c r="J186" s="24">
        <v>4</v>
      </c>
      <c r="K186" s="24">
        <v>0</v>
      </c>
      <c r="L186" s="24">
        <v>0</v>
      </c>
      <c r="M186" s="24">
        <v>0</v>
      </c>
      <c r="N186" s="24">
        <v>20</v>
      </c>
      <c r="O186" s="24">
        <v>0</v>
      </c>
      <c r="P186" s="26">
        <v>95</v>
      </c>
    </row>
    <row r="187" spans="1:16" x14ac:dyDescent="0.25">
      <c r="A187" s="27" t="s">
        <v>661</v>
      </c>
      <c r="B187" s="27" t="s">
        <v>662</v>
      </c>
      <c r="C187" s="12">
        <v>30</v>
      </c>
      <c r="D187" s="12">
        <v>10</v>
      </c>
      <c r="E187" s="28">
        <v>2</v>
      </c>
      <c r="F187" s="12">
        <v>0</v>
      </c>
      <c r="G187" s="12">
        <v>0</v>
      </c>
      <c r="H187" s="12">
        <v>0</v>
      </c>
      <c r="I187" s="12">
        <v>0</v>
      </c>
      <c r="J187" s="12">
        <v>3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110</v>
      </c>
      <c r="D189" s="12">
        <v>169</v>
      </c>
      <c r="E189" s="28">
        <v>-0.34911242603550302</v>
      </c>
      <c r="F189" s="12">
        <v>66</v>
      </c>
      <c r="G189" s="12">
        <v>43</v>
      </c>
      <c r="H189" s="12">
        <v>40</v>
      </c>
      <c r="I189" s="12">
        <v>18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45</v>
      </c>
    </row>
    <row r="190" spans="1:16" ht="22.5" x14ac:dyDescent="0.25">
      <c r="A190" s="27" t="s">
        <v>667</v>
      </c>
      <c r="B190" s="27" t="s">
        <v>668</v>
      </c>
      <c r="C190" s="12">
        <v>1</v>
      </c>
      <c r="D190" s="12">
        <v>2</v>
      </c>
      <c r="E190" s="28">
        <v>-0.5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2">
        <v>80</v>
      </c>
      <c r="D191" s="12">
        <v>149</v>
      </c>
      <c r="E191" s="28">
        <v>-0.46308724832214798</v>
      </c>
      <c r="F191" s="12">
        <v>71</v>
      </c>
      <c r="G191" s="12">
        <v>72</v>
      </c>
      <c r="H191" s="12">
        <v>28</v>
      </c>
      <c r="I191" s="12">
        <v>35</v>
      </c>
      <c r="J191" s="12">
        <v>0</v>
      </c>
      <c r="K191" s="12">
        <v>0</v>
      </c>
      <c r="L191" s="12">
        <v>0</v>
      </c>
      <c r="M191" s="12">
        <v>0</v>
      </c>
      <c r="N191" s="12">
        <v>18</v>
      </c>
      <c r="O191" s="12">
        <v>0</v>
      </c>
      <c r="P191" s="22">
        <v>47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58</v>
      </c>
      <c r="D193" s="12">
        <v>79</v>
      </c>
      <c r="E193" s="28">
        <v>-0.265822784810127</v>
      </c>
      <c r="F193" s="12">
        <v>9</v>
      </c>
      <c r="G193" s="12">
        <v>5</v>
      </c>
      <c r="H193" s="12">
        <v>19</v>
      </c>
      <c r="I193" s="12">
        <v>10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25">
      <c r="A194" s="27" t="s">
        <v>675</v>
      </c>
      <c r="B194" s="27" t="s">
        <v>676</v>
      </c>
      <c r="C194" s="12">
        <v>7</v>
      </c>
      <c r="D194" s="12">
        <v>3</v>
      </c>
      <c r="E194" s="28">
        <v>1.3333333333333299</v>
      </c>
      <c r="F194" s="12">
        <v>4</v>
      </c>
      <c r="G194" s="12">
        <v>2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2">
        <v>1</v>
      </c>
    </row>
    <row r="195" spans="1:16" ht="22.5" x14ac:dyDescent="0.25">
      <c r="A195" s="27" t="s">
        <v>677</v>
      </c>
      <c r="B195" s="27" t="s">
        <v>678</v>
      </c>
      <c r="C195" s="12">
        <v>4</v>
      </c>
      <c r="D195" s="12">
        <v>1</v>
      </c>
      <c r="E195" s="28">
        <v>3</v>
      </c>
      <c r="F195" s="12">
        <v>0</v>
      </c>
      <c r="G195" s="12">
        <v>0</v>
      </c>
      <c r="H195" s="12">
        <v>1</v>
      </c>
      <c r="I195" s="12">
        <v>2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2</v>
      </c>
    </row>
    <row r="196" spans="1:16" ht="22.5" x14ac:dyDescent="0.25">
      <c r="A196" s="27" t="s">
        <v>679</v>
      </c>
      <c r="B196" s="27" t="s">
        <v>680</v>
      </c>
      <c r="C196" s="12">
        <v>35</v>
      </c>
      <c r="D196" s="12">
        <v>1</v>
      </c>
      <c r="E196" s="28">
        <v>34</v>
      </c>
      <c r="F196" s="12">
        <v>5</v>
      </c>
      <c r="G196" s="12">
        <v>7</v>
      </c>
      <c r="H196" s="12">
        <v>0</v>
      </c>
      <c r="I196" s="12">
        <v>5</v>
      </c>
      <c r="J196" s="12">
        <v>1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2">
        <v>127</v>
      </c>
      <c r="D197" s="12">
        <v>81</v>
      </c>
      <c r="E197" s="28">
        <v>0.56790123456790098</v>
      </c>
      <c r="F197" s="12">
        <v>4</v>
      </c>
      <c r="G197" s="12">
        <v>0</v>
      </c>
      <c r="H197" s="12">
        <v>18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4</v>
      </c>
      <c r="D198" s="12">
        <v>3</v>
      </c>
      <c r="E198" s="28">
        <v>0.33333333333333298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10</v>
      </c>
      <c r="D199" s="12">
        <v>11</v>
      </c>
      <c r="E199" s="28">
        <v>-9.0909090909090898E-2</v>
      </c>
      <c r="F199" s="12">
        <v>0</v>
      </c>
      <c r="G199" s="12">
        <v>0</v>
      </c>
      <c r="H199" s="12">
        <v>2</v>
      </c>
      <c r="I199" s="12">
        <v>5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7" t="s">
        <v>689</v>
      </c>
      <c r="B201" s="198"/>
      <c r="C201" s="24">
        <v>514</v>
      </c>
      <c r="D201" s="24">
        <v>453</v>
      </c>
      <c r="E201" s="25">
        <v>0.13465783664459199</v>
      </c>
      <c r="F201" s="24">
        <v>51</v>
      </c>
      <c r="G201" s="24">
        <v>53</v>
      </c>
      <c r="H201" s="24">
        <v>55</v>
      </c>
      <c r="I201" s="24">
        <v>42</v>
      </c>
      <c r="J201" s="24">
        <v>0</v>
      </c>
      <c r="K201" s="24">
        <v>0</v>
      </c>
      <c r="L201" s="24">
        <v>3</v>
      </c>
      <c r="M201" s="24">
        <v>0</v>
      </c>
      <c r="N201" s="24">
        <v>36</v>
      </c>
      <c r="O201" s="24">
        <v>0</v>
      </c>
      <c r="P201" s="26">
        <v>5</v>
      </c>
    </row>
    <row r="202" spans="1:16" x14ac:dyDescent="0.25">
      <c r="A202" s="27" t="s">
        <v>690</v>
      </c>
      <c r="B202" s="27" t="s">
        <v>691</v>
      </c>
      <c r="C202" s="12">
        <v>37</v>
      </c>
      <c r="D202" s="12">
        <v>21</v>
      </c>
      <c r="E202" s="28">
        <v>0.76190476190476197</v>
      </c>
      <c r="F202" s="12">
        <v>0</v>
      </c>
      <c r="G202" s="12">
        <v>0</v>
      </c>
      <c r="H202" s="12">
        <v>3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29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353</v>
      </c>
      <c r="D204" s="12">
        <v>330</v>
      </c>
      <c r="E204" s="28">
        <v>6.9696969696969702E-2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97</v>
      </c>
      <c r="D206" s="12">
        <v>87</v>
      </c>
      <c r="E206" s="28">
        <v>0.114942528735632</v>
      </c>
      <c r="F206" s="12">
        <v>49</v>
      </c>
      <c r="G206" s="12">
        <v>49</v>
      </c>
      <c r="H206" s="12">
        <v>38</v>
      </c>
      <c r="I206" s="12">
        <v>26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2.5" x14ac:dyDescent="0.25">
      <c r="A207" s="27" t="s">
        <v>700</v>
      </c>
      <c r="B207" s="27" t="s">
        <v>701</v>
      </c>
      <c r="C207" s="12">
        <v>1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1</v>
      </c>
      <c r="E208" s="28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4</v>
      </c>
      <c r="D210" s="12">
        <v>0</v>
      </c>
      <c r="E210" s="28">
        <v>0</v>
      </c>
      <c r="F210" s="12">
        <v>0</v>
      </c>
      <c r="G210" s="12">
        <v>0</v>
      </c>
      <c r="H210" s="12">
        <v>1</v>
      </c>
      <c r="I210" s="12">
        <v>2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7</v>
      </c>
      <c r="D211" s="12">
        <v>0</v>
      </c>
      <c r="E211" s="28">
        <v>0</v>
      </c>
      <c r="F211" s="12">
        <v>2</v>
      </c>
      <c r="G211" s="12">
        <v>4</v>
      </c>
      <c r="H211" s="12">
        <v>10</v>
      </c>
      <c r="I211" s="12">
        <v>11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5</v>
      </c>
    </row>
    <row r="212" spans="1:16" x14ac:dyDescent="0.25">
      <c r="A212" s="27" t="s">
        <v>710</v>
      </c>
      <c r="B212" s="27" t="s">
        <v>711</v>
      </c>
      <c r="C212" s="12">
        <v>1</v>
      </c>
      <c r="D212" s="12">
        <v>1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3</v>
      </c>
      <c r="D213" s="12">
        <v>3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5</v>
      </c>
      <c r="D214" s="12">
        <v>9</v>
      </c>
      <c r="E214" s="28">
        <v>-0.44444444444444398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5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1</v>
      </c>
      <c r="D215" s="12">
        <v>1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4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1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7" t="s">
        <v>732</v>
      </c>
      <c r="B223" s="198"/>
      <c r="C223" s="24">
        <v>2442</v>
      </c>
      <c r="D223" s="24">
        <v>2241</v>
      </c>
      <c r="E223" s="25">
        <v>8.9692101740294503E-2</v>
      </c>
      <c r="F223" s="24">
        <v>1314</v>
      </c>
      <c r="G223" s="24">
        <v>808</v>
      </c>
      <c r="H223" s="24">
        <v>436</v>
      </c>
      <c r="I223" s="24">
        <v>352</v>
      </c>
      <c r="J223" s="24">
        <v>0</v>
      </c>
      <c r="K223" s="24">
        <v>0</v>
      </c>
      <c r="L223" s="24">
        <v>0</v>
      </c>
      <c r="M223" s="24">
        <v>0</v>
      </c>
      <c r="N223" s="24">
        <v>1</v>
      </c>
      <c r="O223" s="24">
        <v>30</v>
      </c>
      <c r="P223" s="26">
        <v>731</v>
      </c>
    </row>
    <row r="224" spans="1:16" x14ac:dyDescent="0.25">
      <c r="A224" s="27" t="s">
        <v>733</v>
      </c>
      <c r="B224" s="27" t="s">
        <v>734</v>
      </c>
      <c r="C224" s="12">
        <v>2</v>
      </c>
      <c r="D224" s="12">
        <v>1</v>
      </c>
      <c r="E224" s="28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1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2</v>
      </c>
      <c r="E228" s="28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4</v>
      </c>
      <c r="D230" s="12">
        <v>6</v>
      </c>
      <c r="E230" s="28">
        <v>-0.33333333333333298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25</v>
      </c>
      <c r="D231" s="12">
        <v>42</v>
      </c>
      <c r="E231" s="28">
        <v>-0.40476190476190499</v>
      </c>
      <c r="F231" s="12">
        <v>1</v>
      </c>
      <c r="G231" s="12">
        <v>0</v>
      </c>
      <c r="H231" s="12">
        <v>13</v>
      </c>
      <c r="I231" s="12">
        <v>9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2">
        <v>81</v>
      </c>
      <c r="D232" s="12">
        <v>67</v>
      </c>
      <c r="E232" s="28">
        <v>0.20895522388059701</v>
      </c>
      <c r="F232" s="12">
        <v>49</v>
      </c>
      <c r="G232" s="12">
        <v>34</v>
      </c>
      <c r="H232" s="12">
        <v>11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2</v>
      </c>
    </row>
    <row r="233" spans="1:16" x14ac:dyDescent="0.25">
      <c r="A233" s="27" t="s">
        <v>751</v>
      </c>
      <c r="B233" s="27" t="s">
        <v>752</v>
      </c>
      <c r="C233" s="12">
        <v>19</v>
      </c>
      <c r="D233" s="12">
        <v>31</v>
      </c>
      <c r="E233" s="28">
        <v>-0.38709677419354799</v>
      </c>
      <c r="F233" s="12">
        <v>0</v>
      </c>
      <c r="G233" s="12">
        <v>0</v>
      </c>
      <c r="H233" s="12">
        <v>3</v>
      </c>
      <c r="I233" s="12">
        <v>4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2.5" x14ac:dyDescent="0.25">
      <c r="A234" s="27" t="s">
        <v>753</v>
      </c>
      <c r="B234" s="27" t="s">
        <v>754</v>
      </c>
      <c r="C234" s="12">
        <v>7</v>
      </c>
      <c r="D234" s="12">
        <v>15</v>
      </c>
      <c r="E234" s="28">
        <v>-0.53333333333333299</v>
      </c>
      <c r="F234" s="12">
        <v>3</v>
      </c>
      <c r="G234" s="12">
        <v>3</v>
      </c>
      <c r="H234" s="12">
        <v>6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4</v>
      </c>
    </row>
    <row r="235" spans="1:16" ht="33.75" x14ac:dyDescent="0.25">
      <c r="A235" s="27" t="s">
        <v>755</v>
      </c>
      <c r="B235" s="27" t="s">
        <v>756</v>
      </c>
      <c r="C235" s="12">
        <v>16</v>
      </c>
      <c r="D235" s="12">
        <v>7</v>
      </c>
      <c r="E235" s="28">
        <v>1.28571428571429</v>
      </c>
      <c r="F235" s="12">
        <v>2</v>
      </c>
      <c r="G235" s="12">
        <v>1</v>
      </c>
      <c r="H235" s="12">
        <v>11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2">
        <v>5</v>
      </c>
      <c r="D236" s="12">
        <v>5</v>
      </c>
      <c r="E236" s="28">
        <v>0</v>
      </c>
      <c r="F236" s="12">
        <v>0</v>
      </c>
      <c r="G236" s="12">
        <v>0</v>
      </c>
      <c r="H236" s="12">
        <v>2</v>
      </c>
      <c r="I236" s="12">
        <v>3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2281</v>
      </c>
      <c r="D238" s="12">
        <v>2063</v>
      </c>
      <c r="E238" s="28">
        <v>0.10567135239941799</v>
      </c>
      <c r="F238" s="12">
        <v>1259</v>
      </c>
      <c r="G238" s="12">
        <v>770</v>
      </c>
      <c r="H238" s="12">
        <v>390</v>
      </c>
      <c r="I238" s="12">
        <v>324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30</v>
      </c>
      <c r="P238" s="22">
        <v>725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1</v>
      </c>
      <c r="E241" s="28">
        <v>-1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1</v>
      </c>
      <c r="D242" s="12">
        <v>1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7" t="s">
        <v>773</v>
      </c>
      <c r="B244" s="198"/>
      <c r="C244" s="24">
        <v>7</v>
      </c>
      <c r="D244" s="24">
        <v>13</v>
      </c>
      <c r="E244" s="25">
        <v>-0.46153846153846101</v>
      </c>
      <c r="F244" s="24">
        <v>0</v>
      </c>
      <c r="G244" s="24">
        <v>0</v>
      </c>
      <c r="H244" s="24">
        <v>2</v>
      </c>
      <c r="I244" s="24">
        <v>3</v>
      </c>
      <c r="J244" s="24">
        <v>0</v>
      </c>
      <c r="K244" s="24">
        <v>0</v>
      </c>
      <c r="L244" s="24">
        <v>0</v>
      </c>
      <c r="M244" s="24">
        <v>0</v>
      </c>
      <c r="N244" s="24">
        <v>6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2</v>
      </c>
      <c r="E247" s="28">
        <v>-1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2</v>
      </c>
      <c r="D248" s="12">
        <v>3</v>
      </c>
      <c r="E248" s="28">
        <v>-0.33333333333333298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3</v>
      </c>
      <c r="D249" s="12">
        <v>4</v>
      </c>
      <c r="E249" s="28">
        <v>-0.25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6</v>
      </c>
      <c r="O249" s="12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1</v>
      </c>
      <c r="D252" s="12">
        <v>3</v>
      </c>
      <c r="E252" s="28">
        <v>-0.66666666666666696</v>
      </c>
      <c r="F252" s="12">
        <v>0</v>
      </c>
      <c r="G252" s="12">
        <v>0</v>
      </c>
      <c r="H252" s="12">
        <v>2</v>
      </c>
      <c r="I252" s="12">
        <v>3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1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1</v>
      </c>
      <c r="E258" s="28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7" t="s">
        <v>826</v>
      </c>
      <c r="B271" s="198"/>
      <c r="C271" s="24">
        <v>677</v>
      </c>
      <c r="D271" s="24">
        <v>693</v>
      </c>
      <c r="E271" s="25">
        <v>-2.3088023088023098E-2</v>
      </c>
      <c r="F271" s="24">
        <v>609</v>
      </c>
      <c r="G271" s="24">
        <v>382</v>
      </c>
      <c r="H271" s="24">
        <v>128</v>
      </c>
      <c r="I271" s="24">
        <v>124</v>
      </c>
      <c r="J271" s="24">
        <v>0</v>
      </c>
      <c r="K271" s="24">
        <v>0</v>
      </c>
      <c r="L271" s="24">
        <v>0</v>
      </c>
      <c r="M271" s="24">
        <v>0</v>
      </c>
      <c r="N271" s="24">
        <v>13</v>
      </c>
      <c r="O271" s="24">
        <v>6</v>
      </c>
      <c r="P271" s="26">
        <v>339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151</v>
      </c>
      <c r="D273" s="12">
        <v>168</v>
      </c>
      <c r="E273" s="28">
        <v>-0.101190476190476</v>
      </c>
      <c r="F273" s="12">
        <v>213</v>
      </c>
      <c r="G273" s="12">
        <v>130</v>
      </c>
      <c r="H273" s="12">
        <v>73</v>
      </c>
      <c r="I273" s="12">
        <v>71</v>
      </c>
      <c r="J273" s="12">
        <v>0</v>
      </c>
      <c r="K273" s="12">
        <v>0</v>
      </c>
      <c r="L273" s="12">
        <v>0</v>
      </c>
      <c r="M273" s="12">
        <v>0</v>
      </c>
      <c r="N273" s="12">
        <v>9</v>
      </c>
      <c r="O273" s="12">
        <v>2</v>
      </c>
      <c r="P273" s="22">
        <v>115</v>
      </c>
    </row>
    <row r="274" spans="1:16" ht="33.75" x14ac:dyDescent="0.25">
      <c r="A274" s="27" t="s">
        <v>831</v>
      </c>
      <c r="B274" s="27" t="s">
        <v>832</v>
      </c>
      <c r="C274" s="12">
        <v>489</v>
      </c>
      <c r="D274" s="12">
        <v>494</v>
      </c>
      <c r="E274" s="28">
        <v>-1.0121457489878499E-2</v>
      </c>
      <c r="F274" s="12">
        <v>392</v>
      </c>
      <c r="G274" s="12">
        <v>251</v>
      </c>
      <c r="H274" s="12">
        <v>52</v>
      </c>
      <c r="I274" s="12">
        <v>48</v>
      </c>
      <c r="J274" s="12">
        <v>0</v>
      </c>
      <c r="K274" s="12">
        <v>0</v>
      </c>
      <c r="L274" s="12">
        <v>0</v>
      </c>
      <c r="M274" s="12">
        <v>0</v>
      </c>
      <c r="N274" s="12">
        <v>4</v>
      </c>
      <c r="O274" s="12">
        <v>0</v>
      </c>
      <c r="P274" s="22">
        <v>221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4</v>
      </c>
      <c r="D276" s="12">
        <v>3</v>
      </c>
      <c r="E276" s="28">
        <v>0.33333333333333298</v>
      </c>
      <c r="F276" s="12">
        <v>2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2">
        <v>7</v>
      </c>
      <c r="D277" s="12">
        <v>4</v>
      </c>
      <c r="E277" s="28">
        <v>0.75</v>
      </c>
      <c r="F277" s="12">
        <v>0</v>
      </c>
      <c r="G277" s="12">
        <v>1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2</v>
      </c>
    </row>
    <row r="278" spans="1:16" ht="22.5" x14ac:dyDescent="0.25">
      <c r="A278" s="27" t="s">
        <v>839</v>
      </c>
      <c r="B278" s="27" t="s">
        <v>840</v>
      </c>
      <c r="C278" s="12">
        <v>18</v>
      </c>
      <c r="D278" s="12">
        <v>10</v>
      </c>
      <c r="E278" s="28">
        <v>0.8</v>
      </c>
      <c r="F278" s="12">
        <v>2</v>
      </c>
      <c r="G278" s="12">
        <v>0</v>
      </c>
      <c r="H278" s="12">
        <v>2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2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1</v>
      </c>
    </row>
    <row r="280" spans="1:16" ht="22.5" x14ac:dyDescent="0.25">
      <c r="A280" s="27" t="s">
        <v>843</v>
      </c>
      <c r="B280" s="27" t="s">
        <v>844</v>
      </c>
      <c r="C280" s="12">
        <v>4</v>
      </c>
      <c r="D280" s="12">
        <v>2</v>
      </c>
      <c r="E280" s="28">
        <v>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2</v>
      </c>
      <c r="D291" s="12">
        <v>8</v>
      </c>
      <c r="E291" s="28">
        <v>-0.75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2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2</v>
      </c>
      <c r="D294" s="12">
        <v>3</v>
      </c>
      <c r="E294" s="28">
        <v>-0.33333333333333298</v>
      </c>
      <c r="F294" s="12">
        <v>0</v>
      </c>
      <c r="G294" s="12">
        <v>0</v>
      </c>
      <c r="H294" s="12">
        <v>1</v>
      </c>
      <c r="I294" s="12">
        <v>2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1</v>
      </c>
      <c r="E295" s="28">
        <v>-1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7" t="s">
        <v>885</v>
      </c>
      <c r="B301" s="198"/>
      <c r="C301" s="24">
        <v>0</v>
      </c>
      <c r="D301" s="24">
        <v>1</v>
      </c>
      <c r="E301" s="25">
        <v>-1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1</v>
      </c>
      <c r="E304" s="28">
        <v>-1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7" t="s">
        <v>892</v>
      </c>
      <c r="B305" s="198"/>
      <c r="C305" s="24">
        <v>0</v>
      </c>
      <c r="D305" s="24">
        <v>3</v>
      </c>
      <c r="E305" s="25">
        <v>-1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3</v>
      </c>
      <c r="E306" s="28">
        <v>-1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7" t="s">
        <v>905</v>
      </c>
      <c r="B312" s="198"/>
      <c r="C312" s="24">
        <v>11</v>
      </c>
      <c r="D312" s="24">
        <v>26</v>
      </c>
      <c r="E312" s="25">
        <v>-0.57692307692307698</v>
      </c>
      <c r="F312" s="24">
        <v>0</v>
      </c>
      <c r="G312" s="24">
        <v>0</v>
      </c>
      <c r="H312" s="24">
        <v>11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8</v>
      </c>
      <c r="D313" s="12">
        <v>25</v>
      </c>
      <c r="E313" s="28">
        <v>-0.68</v>
      </c>
      <c r="F313" s="12">
        <v>0</v>
      </c>
      <c r="G313" s="12">
        <v>0</v>
      </c>
      <c r="H313" s="12">
        <v>11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3</v>
      </c>
      <c r="D315" s="12">
        <v>1</v>
      </c>
      <c r="E315" s="28">
        <v>2</v>
      </c>
      <c r="F315" s="12">
        <v>0</v>
      </c>
      <c r="G315" s="12">
        <v>0</v>
      </c>
      <c r="H315" s="12">
        <v>0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7" t="s">
        <v>916</v>
      </c>
      <c r="B318" s="198"/>
      <c r="C318" s="24">
        <v>10</v>
      </c>
      <c r="D318" s="24">
        <v>4</v>
      </c>
      <c r="E318" s="25">
        <v>1.5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10</v>
      </c>
      <c r="D319" s="12">
        <v>4</v>
      </c>
      <c r="E319" s="28">
        <v>1.5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7" t="s">
        <v>919</v>
      </c>
      <c r="B320" s="198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7" t="s">
        <v>924</v>
      </c>
      <c r="B323" s="198"/>
      <c r="C323" s="24">
        <v>14315</v>
      </c>
      <c r="D323" s="24">
        <v>14137</v>
      </c>
      <c r="E323" s="25">
        <v>1.25910730706656E-2</v>
      </c>
      <c r="F323" s="24">
        <v>102</v>
      </c>
      <c r="G323" s="24">
        <v>1</v>
      </c>
      <c r="H323" s="24">
        <v>225</v>
      </c>
      <c r="I323" s="24">
        <v>0</v>
      </c>
      <c r="J323" s="24">
        <v>43</v>
      </c>
      <c r="K323" s="24">
        <v>0</v>
      </c>
      <c r="L323" s="24">
        <v>3</v>
      </c>
      <c r="M323" s="24">
        <v>0</v>
      </c>
      <c r="N323" s="24">
        <v>0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14315</v>
      </c>
      <c r="D324" s="12">
        <v>14137</v>
      </c>
      <c r="E324" s="28">
        <v>1.25910730706656E-2</v>
      </c>
      <c r="F324" s="12">
        <v>102</v>
      </c>
      <c r="G324" s="12">
        <v>1</v>
      </c>
      <c r="H324" s="12">
        <v>225</v>
      </c>
      <c r="I324" s="12">
        <v>0</v>
      </c>
      <c r="J324" s="12">
        <v>43</v>
      </c>
      <c r="K324" s="12">
        <v>0</v>
      </c>
      <c r="L324" s="12">
        <v>3</v>
      </c>
      <c r="M324" s="12">
        <v>0</v>
      </c>
      <c r="N324" s="12">
        <v>0</v>
      </c>
      <c r="O324" s="12">
        <v>0</v>
      </c>
      <c r="P324" s="22">
        <v>0</v>
      </c>
    </row>
    <row r="325" spans="1:16" x14ac:dyDescent="0.25">
      <c r="A325" s="197" t="s">
        <v>927</v>
      </c>
      <c r="B325" s="198"/>
      <c r="C325" s="24">
        <v>19</v>
      </c>
      <c r="D325" s="24">
        <v>10</v>
      </c>
      <c r="E325" s="25">
        <v>0.9</v>
      </c>
      <c r="F325" s="24">
        <v>0</v>
      </c>
      <c r="G325" s="24">
        <v>0</v>
      </c>
      <c r="H325" s="24">
        <v>4</v>
      </c>
      <c r="I325" s="24">
        <v>2</v>
      </c>
      <c r="J325" s="24">
        <v>0</v>
      </c>
      <c r="K325" s="24">
        <v>0</v>
      </c>
      <c r="L325" s="24">
        <v>0</v>
      </c>
      <c r="M325" s="24">
        <v>0</v>
      </c>
      <c r="N325" s="24">
        <v>2</v>
      </c>
      <c r="O325" s="24">
        <v>23</v>
      </c>
      <c r="P325" s="26">
        <v>2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1</v>
      </c>
      <c r="E326" s="28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19</v>
      </c>
      <c r="D328" s="12">
        <v>9</v>
      </c>
      <c r="E328" s="28">
        <v>1.1111111111111101</v>
      </c>
      <c r="F328" s="12">
        <v>0</v>
      </c>
      <c r="G328" s="12">
        <v>0</v>
      </c>
      <c r="H328" s="12">
        <v>4</v>
      </c>
      <c r="I328" s="12">
        <v>2</v>
      </c>
      <c r="J328" s="12">
        <v>0</v>
      </c>
      <c r="K328" s="12">
        <v>0</v>
      </c>
      <c r="L328" s="12">
        <v>0</v>
      </c>
      <c r="M328" s="12">
        <v>0</v>
      </c>
      <c r="N328" s="12">
        <v>2</v>
      </c>
      <c r="O328" s="12">
        <v>23</v>
      </c>
      <c r="P328" s="22">
        <v>2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7" t="s">
        <v>950</v>
      </c>
      <c r="B337" s="198"/>
      <c r="C337" s="24">
        <v>1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1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7" t="s">
        <v>953</v>
      </c>
      <c r="B339" s="198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99" t="s">
        <v>956</v>
      </c>
      <c r="B341" s="200"/>
      <c r="C341" s="29">
        <v>83954</v>
      </c>
      <c r="D341" s="29">
        <v>84055</v>
      </c>
      <c r="E341" s="30">
        <v>-1.20159419427756E-3</v>
      </c>
      <c r="F341" s="29">
        <v>13705</v>
      </c>
      <c r="G341" s="29">
        <v>7439</v>
      </c>
      <c r="H341" s="29">
        <v>6016</v>
      </c>
      <c r="I341" s="29">
        <v>4107</v>
      </c>
      <c r="J341" s="29">
        <v>453</v>
      </c>
      <c r="K341" s="29">
        <v>0</v>
      </c>
      <c r="L341" s="29">
        <v>25</v>
      </c>
      <c r="M341" s="29">
        <v>11</v>
      </c>
      <c r="N341" s="29">
        <v>264</v>
      </c>
      <c r="O341" s="29">
        <v>369</v>
      </c>
      <c r="P341" s="29">
        <v>3899</v>
      </c>
    </row>
    <row r="342" spans="1:16" x14ac:dyDescent="0.25">
      <c r="A342" s="17"/>
    </row>
  </sheetData>
  <sheetProtection algorithmName="SHA-512" hashValue="Q+2ReYSsrNuMfWLWJI3Y/xYpaLeD/46SiX9SqR5OLtnI4B6AF+FrYi1Oc+6mheRN4J1R88fmfR/eiriEKA4d5g==" saltValue="BiWr+tYlR2aTmagrB+s5r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2">
        <v>2</v>
      </c>
    </row>
    <row r="8" spans="1:3" x14ac:dyDescent="0.25">
      <c r="A8" s="191"/>
      <c r="B8" s="11" t="s">
        <v>334</v>
      </c>
      <c r="C8" s="22">
        <v>161</v>
      </c>
    </row>
    <row r="9" spans="1:3" x14ac:dyDescent="0.25">
      <c r="A9" s="191"/>
      <c r="B9" s="11" t="s">
        <v>962</v>
      </c>
      <c r="C9" s="22">
        <v>204</v>
      </c>
    </row>
    <row r="10" spans="1:3" x14ac:dyDescent="0.25">
      <c r="A10" s="191"/>
      <c r="B10" s="11" t="s">
        <v>963</v>
      </c>
      <c r="C10" s="22">
        <v>6</v>
      </c>
    </row>
    <row r="11" spans="1:3" x14ac:dyDescent="0.25">
      <c r="A11" s="191"/>
      <c r="B11" s="11" t="s">
        <v>964</v>
      </c>
      <c r="C11" s="22">
        <v>196</v>
      </c>
    </row>
    <row r="12" spans="1:3" x14ac:dyDescent="0.25">
      <c r="A12" s="191"/>
      <c r="B12" s="11" t="s">
        <v>965</v>
      </c>
      <c r="C12" s="22">
        <v>101</v>
      </c>
    </row>
    <row r="13" spans="1:3" x14ac:dyDescent="0.25">
      <c r="A13" s="191"/>
      <c r="B13" s="11" t="s">
        <v>966</v>
      </c>
      <c r="C13" s="22">
        <v>89</v>
      </c>
    </row>
    <row r="14" spans="1:3" x14ac:dyDescent="0.25">
      <c r="A14" s="191"/>
      <c r="B14" s="11" t="s">
        <v>518</v>
      </c>
      <c r="C14" s="22">
        <v>50</v>
      </c>
    </row>
    <row r="15" spans="1:3" x14ac:dyDescent="0.25">
      <c r="A15" s="191"/>
      <c r="B15" s="11" t="s">
        <v>967</v>
      </c>
      <c r="C15" s="22">
        <v>51</v>
      </c>
    </row>
    <row r="16" spans="1:3" x14ac:dyDescent="0.25">
      <c r="A16" s="191"/>
      <c r="B16" s="11" t="s">
        <v>968</v>
      </c>
      <c r="C16" s="22">
        <v>0</v>
      </c>
    </row>
    <row r="17" spans="1:3" x14ac:dyDescent="0.25">
      <c r="A17" s="191"/>
      <c r="B17" s="11" t="s">
        <v>651</v>
      </c>
      <c r="C17" s="22">
        <v>5</v>
      </c>
    </row>
    <row r="18" spans="1:3" x14ac:dyDescent="0.25">
      <c r="A18" s="191"/>
      <c r="B18" s="11" t="s">
        <v>969</v>
      </c>
      <c r="C18" s="22">
        <v>53</v>
      </c>
    </row>
    <row r="19" spans="1:3" x14ac:dyDescent="0.25">
      <c r="A19" s="191"/>
      <c r="B19" s="11" t="s">
        <v>970</v>
      </c>
      <c r="C19" s="22">
        <v>196</v>
      </c>
    </row>
    <row r="20" spans="1:3" x14ac:dyDescent="0.25">
      <c r="A20" s="191"/>
      <c r="B20" s="11" t="s">
        <v>971</v>
      </c>
      <c r="C20" s="22">
        <v>51</v>
      </c>
    </row>
    <row r="21" spans="1:3" x14ac:dyDescent="0.25">
      <c r="A21" s="191"/>
      <c r="B21" s="11" t="s">
        <v>972</v>
      </c>
      <c r="C21" s="22">
        <v>22</v>
      </c>
    </row>
    <row r="22" spans="1:3" x14ac:dyDescent="0.25">
      <c r="A22" s="191"/>
      <c r="B22" s="11" t="s">
        <v>973</v>
      </c>
      <c r="C22" s="22">
        <v>4</v>
      </c>
    </row>
    <row r="23" spans="1:3" x14ac:dyDescent="0.25">
      <c r="A23" s="191"/>
      <c r="B23" s="11" t="s">
        <v>974</v>
      </c>
      <c r="C23" s="22">
        <v>1</v>
      </c>
    </row>
    <row r="24" spans="1:3" x14ac:dyDescent="0.25">
      <c r="A24" s="191"/>
      <c r="B24" s="11" t="s">
        <v>111</v>
      </c>
      <c r="C24" s="22">
        <v>379</v>
      </c>
    </row>
    <row r="25" spans="1:3" x14ac:dyDescent="0.25">
      <c r="A25" s="191"/>
      <c r="B25" s="11" t="s">
        <v>975</v>
      </c>
      <c r="C25" s="22">
        <v>77</v>
      </c>
    </row>
    <row r="26" spans="1:3" x14ac:dyDescent="0.25">
      <c r="A26" s="192"/>
      <c r="B26" s="11" t="s">
        <v>976</v>
      </c>
      <c r="C26" s="22">
        <v>0</v>
      </c>
    </row>
    <row r="27" spans="1:3" x14ac:dyDescent="0.25">
      <c r="A27" s="190" t="s">
        <v>977</v>
      </c>
      <c r="B27" s="11" t="s">
        <v>978</v>
      </c>
      <c r="C27" s="22">
        <v>567</v>
      </c>
    </row>
    <row r="28" spans="1:3" x14ac:dyDescent="0.25">
      <c r="A28" s="191"/>
      <c r="B28" s="11" t="s">
        <v>979</v>
      </c>
      <c r="C28" s="22">
        <v>788</v>
      </c>
    </row>
    <row r="29" spans="1:3" x14ac:dyDescent="0.25">
      <c r="A29" s="192"/>
      <c r="B29" s="11" t="s">
        <v>980</v>
      </c>
      <c r="C29" s="22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607</v>
      </c>
    </row>
    <row r="34" spans="1:3" x14ac:dyDescent="0.25">
      <c r="A34" s="190" t="s">
        <v>983</v>
      </c>
      <c r="B34" s="11" t="s">
        <v>984</v>
      </c>
      <c r="C34" s="22">
        <v>1</v>
      </c>
    </row>
    <row r="35" spans="1:3" x14ac:dyDescent="0.25">
      <c r="A35" s="191"/>
      <c r="B35" s="11" t="s">
        <v>985</v>
      </c>
      <c r="C35" s="22">
        <v>76</v>
      </c>
    </row>
    <row r="36" spans="1:3" x14ac:dyDescent="0.25">
      <c r="A36" s="191"/>
      <c r="B36" s="11" t="s">
        <v>986</v>
      </c>
      <c r="C36" s="22">
        <v>1</v>
      </c>
    </row>
    <row r="37" spans="1:3" x14ac:dyDescent="0.25">
      <c r="A37" s="192"/>
      <c r="B37" s="11" t="s">
        <v>987</v>
      </c>
      <c r="C37" s="22">
        <v>76</v>
      </c>
    </row>
    <row r="38" spans="1:3" x14ac:dyDescent="0.25">
      <c r="A38" s="10" t="s">
        <v>988</v>
      </c>
      <c r="B38" s="15"/>
      <c r="C38" s="22">
        <v>40</v>
      </c>
    </row>
    <row r="39" spans="1:3" x14ac:dyDescent="0.25">
      <c r="A39" s="10" t="s">
        <v>989</v>
      </c>
      <c r="B39" s="15"/>
      <c r="C39" s="22">
        <v>4</v>
      </c>
    </row>
    <row r="40" spans="1:3" x14ac:dyDescent="0.25">
      <c r="A40" s="10" t="s">
        <v>990</v>
      </c>
      <c r="B40" s="15"/>
      <c r="C40" s="22">
        <v>47</v>
      </c>
    </row>
    <row r="41" spans="1:3" x14ac:dyDescent="0.25">
      <c r="A41" s="10" t="s">
        <v>991</v>
      </c>
      <c r="B41" s="15"/>
      <c r="C41" s="22">
        <v>116</v>
      </c>
    </row>
    <row r="42" spans="1:3" x14ac:dyDescent="0.25">
      <c r="A42" s="10" t="s">
        <v>992</v>
      </c>
      <c r="B42" s="15"/>
      <c r="C42" s="22">
        <v>0</v>
      </c>
    </row>
    <row r="43" spans="1:3" x14ac:dyDescent="0.25">
      <c r="A43" s="10" t="s">
        <v>993</v>
      </c>
      <c r="B43" s="15"/>
      <c r="C43" s="22">
        <v>72</v>
      </c>
    </row>
    <row r="44" spans="1:3" x14ac:dyDescent="0.25">
      <c r="A44" s="10" t="s">
        <v>994</v>
      </c>
      <c r="B44" s="15"/>
      <c r="C44" s="22">
        <v>14</v>
      </c>
    </row>
    <row r="45" spans="1:3" x14ac:dyDescent="0.25">
      <c r="A45" s="10" t="s">
        <v>995</v>
      </c>
      <c r="B45" s="15"/>
      <c r="C45" s="22">
        <v>4</v>
      </c>
    </row>
    <row r="46" spans="1:3" x14ac:dyDescent="0.25">
      <c r="A46" s="10" t="s">
        <v>980</v>
      </c>
      <c r="B46" s="15"/>
      <c r="C46" s="22">
        <v>3</v>
      </c>
    </row>
    <row r="47" spans="1:3" x14ac:dyDescent="0.25">
      <c r="A47" s="190" t="s">
        <v>996</v>
      </c>
      <c r="B47" s="11" t="s">
        <v>997</v>
      </c>
      <c r="C47" s="22">
        <v>24</v>
      </c>
    </row>
    <row r="48" spans="1:3" x14ac:dyDescent="0.25">
      <c r="A48" s="191"/>
      <c r="B48" s="11" t="s">
        <v>998</v>
      </c>
      <c r="C48" s="22">
        <v>27</v>
      </c>
    </row>
    <row r="49" spans="1:3" x14ac:dyDescent="0.25">
      <c r="A49" s="191"/>
      <c r="B49" s="11" t="s">
        <v>999</v>
      </c>
      <c r="C49" s="22">
        <v>55</v>
      </c>
    </row>
    <row r="50" spans="1:3" x14ac:dyDescent="0.25">
      <c r="A50" s="191"/>
      <c r="B50" s="11" t="s">
        <v>1000</v>
      </c>
      <c r="C50" s="22">
        <v>0</v>
      </c>
    </row>
    <row r="51" spans="1:3" x14ac:dyDescent="0.25">
      <c r="A51" s="192"/>
      <c r="B51" s="11" t="s">
        <v>1001</v>
      </c>
      <c r="C51" s="22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5</v>
      </c>
    </row>
    <row r="56" spans="1:3" x14ac:dyDescent="0.25">
      <c r="A56" s="190" t="s">
        <v>79</v>
      </c>
      <c r="B56" s="11" t="s">
        <v>1003</v>
      </c>
      <c r="C56" s="22">
        <v>104</v>
      </c>
    </row>
    <row r="57" spans="1:3" x14ac:dyDescent="0.25">
      <c r="A57" s="192"/>
      <c r="B57" s="11" t="s">
        <v>1004</v>
      </c>
      <c r="C57" s="22">
        <v>557</v>
      </c>
    </row>
    <row r="58" spans="1:3" x14ac:dyDescent="0.25">
      <c r="A58" s="190" t="s">
        <v>1005</v>
      </c>
      <c r="B58" s="11" t="s">
        <v>1006</v>
      </c>
      <c r="C58" s="22">
        <v>0</v>
      </c>
    </row>
    <row r="59" spans="1:3" x14ac:dyDescent="0.25">
      <c r="A59" s="192"/>
      <c r="B59" s="11" t="s">
        <v>1007</v>
      </c>
      <c r="C59" s="22">
        <v>0</v>
      </c>
    </row>
    <row r="60" spans="1:3" x14ac:dyDescent="0.25">
      <c r="A60" s="190" t="s">
        <v>1008</v>
      </c>
      <c r="B60" s="11" t="s">
        <v>1006</v>
      </c>
      <c r="C60" s="22">
        <v>27</v>
      </c>
    </row>
    <row r="61" spans="1:3" x14ac:dyDescent="0.25">
      <c r="A61" s="192"/>
      <c r="B61" s="11" t="s">
        <v>1007</v>
      </c>
      <c r="C61" s="22">
        <v>1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2">
        <v>3186</v>
      </c>
    </row>
    <row r="66" spans="1:3" x14ac:dyDescent="0.25">
      <c r="A66" s="191"/>
      <c r="B66" s="11" t="s">
        <v>1010</v>
      </c>
      <c r="C66" s="22">
        <v>415</v>
      </c>
    </row>
    <row r="67" spans="1:3" x14ac:dyDescent="0.25">
      <c r="A67" s="191"/>
      <c r="B67" s="11" t="s">
        <v>1011</v>
      </c>
      <c r="C67" s="22">
        <v>1249</v>
      </c>
    </row>
    <row r="68" spans="1:3" x14ac:dyDescent="0.25">
      <c r="A68" s="192"/>
      <c r="B68" s="11" t="s">
        <v>1012</v>
      </c>
      <c r="C68" s="22">
        <v>35</v>
      </c>
    </row>
    <row r="69" spans="1:3" x14ac:dyDescent="0.25">
      <c r="A69" s="190" t="s">
        <v>1013</v>
      </c>
      <c r="B69" s="11" t="s">
        <v>1014</v>
      </c>
      <c r="C69" s="22">
        <v>0</v>
      </c>
    </row>
    <row r="70" spans="1:3" x14ac:dyDescent="0.25">
      <c r="A70" s="191"/>
      <c r="B70" s="11" t="s">
        <v>1015</v>
      </c>
      <c r="C70" s="22">
        <v>0</v>
      </c>
    </row>
    <row r="71" spans="1:3" x14ac:dyDescent="0.25">
      <c r="A71" s="192"/>
      <c r="B71" s="11" t="s">
        <v>1016</v>
      </c>
      <c r="C71" s="22">
        <v>0</v>
      </c>
    </row>
    <row r="72" spans="1:3" x14ac:dyDescent="0.25">
      <c r="A72" s="190" t="s">
        <v>1017</v>
      </c>
      <c r="B72" s="11" t="s">
        <v>1018</v>
      </c>
      <c r="C72" s="22">
        <v>973</v>
      </c>
    </row>
    <row r="73" spans="1:3" x14ac:dyDescent="0.25">
      <c r="A73" s="191"/>
      <c r="B73" s="11" t="s">
        <v>1019</v>
      </c>
      <c r="C73" s="22">
        <v>57</v>
      </c>
    </row>
    <row r="74" spans="1:3" x14ac:dyDescent="0.25">
      <c r="A74" s="191"/>
      <c r="B74" s="11" t="s">
        <v>1020</v>
      </c>
      <c r="C74" s="22">
        <v>34</v>
      </c>
    </row>
    <row r="75" spans="1:3" x14ac:dyDescent="0.25">
      <c r="A75" s="191"/>
      <c r="B75" s="11" t="s">
        <v>1021</v>
      </c>
      <c r="C75" s="22">
        <v>863</v>
      </c>
    </row>
    <row r="76" spans="1:3" x14ac:dyDescent="0.25">
      <c r="A76" s="192"/>
      <c r="B76" s="11" t="s">
        <v>1012</v>
      </c>
      <c r="C76" s="22">
        <v>165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1</v>
      </c>
    </row>
    <row r="81" spans="1:3" x14ac:dyDescent="0.25">
      <c r="A81" s="10" t="s">
        <v>1024</v>
      </c>
      <c r="B81" s="15"/>
      <c r="C81" s="22">
        <v>3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2">
        <v>2416</v>
      </c>
    </row>
    <row r="87" spans="1:3" x14ac:dyDescent="0.25">
      <c r="A87" s="192"/>
      <c r="B87" s="11" t="s">
        <v>1012</v>
      </c>
      <c r="C87" s="22">
        <v>931</v>
      </c>
    </row>
    <row r="88" spans="1:3" x14ac:dyDescent="0.25">
      <c r="A88" s="190" t="s">
        <v>1028</v>
      </c>
      <c r="B88" s="11" t="s">
        <v>1018</v>
      </c>
      <c r="C88" s="22">
        <v>20</v>
      </c>
    </row>
    <row r="89" spans="1:3" x14ac:dyDescent="0.25">
      <c r="A89" s="192"/>
      <c r="B89" s="11" t="s">
        <v>1012</v>
      </c>
      <c r="C89" s="22">
        <v>12</v>
      </c>
    </row>
    <row r="90" spans="1:3" x14ac:dyDescent="0.25">
      <c r="A90" s="190" t="s">
        <v>1029</v>
      </c>
      <c r="B90" s="11" t="s">
        <v>1018</v>
      </c>
      <c r="C90" s="22">
        <v>2007</v>
      </c>
    </row>
    <row r="91" spans="1:3" x14ac:dyDescent="0.25">
      <c r="A91" s="192"/>
      <c r="B91" s="11" t="s">
        <v>1012</v>
      </c>
      <c r="C91" s="22">
        <v>1402</v>
      </c>
    </row>
    <row r="92" spans="1:3" x14ac:dyDescent="0.25">
      <c r="A92" s="190" t="s">
        <v>1030</v>
      </c>
      <c r="B92" s="11" t="s">
        <v>1018</v>
      </c>
      <c r="C92" s="22">
        <v>0</v>
      </c>
    </row>
    <row r="93" spans="1:3" x14ac:dyDescent="0.25">
      <c r="A93" s="192"/>
      <c r="B93" s="11" t="s">
        <v>1012</v>
      </c>
      <c r="C93" s="22">
        <v>0</v>
      </c>
    </row>
    <row r="94" spans="1:3" x14ac:dyDescent="0.25">
      <c r="A94" s="190" t="s">
        <v>1031</v>
      </c>
      <c r="B94" s="11" t="s">
        <v>1018</v>
      </c>
      <c r="C94" s="22">
        <v>790</v>
      </c>
    </row>
    <row r="95" spans="1:3" x14ac:dyDescent="0.25">
      <c r="A95" s="192"/>
      <c r="B95" s="11" t="s">
        <v>1012</v>
      </c>
      <c r="C95" s="22">
        <v>790</v>
      </c>
    </row>
    <row r="96" spans="1:3" x14ac:dyDescent="0.25">
      <c r="A96" s="190" t="s">
        <v>1032</v>
      </c>
      <c r="B96" s="11" t="s">
        <v>1018</v>
      </c>
      <c r="C96" s="22">
        <v>0</v>
      </c>
    </row>
    <row r="97" spans="1:3" x14ac:dyDescent="0.25">
      <c r="A97" s="192"/>
      <c r="B97" s="11" t="s">
        <v>1012</v>
      </c>
      <c r="C97" s="22">
        <v>0</v>
      </c>
    </row>
    <row r="98" spans="1:3" x14ac:dyDescent="0.25">
      <c r="A98" s="190" t="s">
        <v>1033</v>
      </c>
      <c r="B98" s="11" t="s">
        <v>1018</v>
      </c>
      <c r="C98" s="22">
        <v>0</v>
      </c>
    </row>
    <row r="99" spans="1:3" x14ac:dyDescent="0.25">
      <c r="A99" s="192"/>
      <c r="B99" s="11" t="s">
        <v>1012</v>
      </c>
      <c r="C99" s="22">
        <v>0</v>
      </c>
    </row>
    <row r="100" spans="1:3" x14ac:dyDescent="0.25">
      <c r="A100" s="10" t="s">
        <v>1034</v>
      </c>
      <c r="B100" s="15"/>
      <c r="C100" s="22">
        <v>49</v>
      </c>
    </row>
    <row r="101" spans="1:3" x14ac:dyDescent="0.25">
      <c r="A101" s="10" t="s">
        <v>1035</v>
      </c>
      <c r="B101" s="15"/>
      <c r="C101" s="22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2">
        <v>0</v>
      </c>
    </row>
    <row r="106" spans="1:3" x14ac:dyDescent="0.25">
      <c r="A106" s="192"/>
      <c r="B106" s="11" t="s">
        <v>1039</v>
      </c>
      <c r="C106" s="22">
        <v>38</v>
      </c>
    </row>
    <row r="107" spans="1:3" x14ac:dyDescent="0.25">
      <c r="A107" s="10" t="s">
        <v>1040</v>
      </c>
      <c r="B107" s="15"/>
      <c r="C107" s="22">
        <v>8</v>
      </c>
    </row>
    <row r="108" spans="1:3" x14ac:dyDescent="0.25">
      <c r="A108" s="10" t="s">
        <v>1041</v>
      </c>
      <c r="B108" s="15"/>
      <c r="C108" s="22">
        <v>2</v>
      </c>
    </row>
    <row r="109" spans="1:3" x14ac:dyDescent="0.25">
      <c r="A109" s="10" t="s">
        <v>1042</v>
      </c>
      <c r="B109" s="15"/>
      <c r="C109" s="22">
        <v>0</v>
      </c>
    </row>
    <row r="110" spans="1:3" x14ac:dyDescent="0.25">
      <c r="A110" s="10" t="s">
        <v>1043</v>
      </c>
      <c r="B110" s="15"/>
      <c r="C110" s="22">
        <v>3</v>
      </c>
    </row>
    <row r="111" spans="1:3" x14ac:dyDescent="0.25">
      <c r="A111" s="10" t="s">
        <v>1044</v>
      </c>
      <c r="B111" s="15"/>
      <c r="C111" s="22">
        <v>6</v>
      </c>
    </row>
    <row r="112" spans="1:3" ht="22.5" x14ac:dyDescent="0.25">
      <c r="A112" s="10" t="s">
        <v>1045</v>
      </c>
      <c r="B112" s="15"/>
      <c r="C112" s="22">
        <v>21</v>
      </c>
    </row>
    <row r="113" spans="1:1" x14ac:dyDescent="0.25">
      <c r="A113" s="17"/>
    </row>
  </sheetData>
  <sheetProtection algorithmName="SHA-512" hashValue="H1KtWjbx9ExSxU20xDwc9DT4fokATQB0Da44kum+/Gm26wQquXlOFW8wKaAwlQ6i5nZo3VcesNmRJVALk+q/Mw==" saltValue="5yQ7aYfRb5kePhTyoIoVe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22">
        <v>220</v>
      </c>
    </row>
    <row r="6" spans="1:3" x14ac:dyDescent="0.25">
      <c r="A6" s="191"/>
      <c r="B6" s="32" t="s">
        <v>304</v>
      </c>
      <c r="C6" s="22">
        <v>445</v>
      </c>
    </row>
    <row r="7" spans="1:3" x14ac:dyDescent="0.25">
      <c r="A7" s="191"/>
      <c r="B7" s="32" t="s">
        <v>1050</v>
      </c>
      <c r="C7" s="22">
        <v>48</v>
      </c>
    </row>
    <row r="8" spans="1:3" x14ac:dyDescent="0.25">
      <c r="A8" s="191"/>
      <c r="B8" s="32" t="s">
        <v>1051</v>
      </c>
      <c r="C8" s="22">
        <v>0</v>
      </c>
    </row>
    <row r="9" spans="1:3" x14ac:dyDescent="0.25">
      <c r="A9" s="191"/>
      <c r="B9" s="32" t="s">
        <v>1052</v>
      </c>
      <c r="C9" s="22">
        <v>0</v>
      </c>
    </row>
    <row r="10" spans="1:3" x14ac:dyDescent="0.25">
      <c r="A10" s="191"/>
      <c r="B10" s="32" t="s">
        <v>1053</v>
      </c>
      <c r="C10" s="22">
        <v>0</v>
      </c>
    </row>
    <row r="11" spans="1:3" x14ac:dyDescent="0.25">
      <c r="A11" s="192"/>
      <c r="B11" s="32" t="s">
        <v>1054</v>
      </c>
      <c r="C11" s="22">
        <v>0</v>
      </c>
    </row>
    <row r="12" spans="1:3" x14ac:dyDescent="0.25">
      <c r="A12" s="190" t="s">
        <v>1055</v>
      </c>
      <c r="B12" s="32" t="s">
        <v>65</v>
      </c>
      <c r="C12" s="22">
        <v>313</v>
      </c>
    </row>
    <row r="13" spans="1:3" x14ac:dyDescent="0.25">
      <c r="A13" s="191"/>
      <c r="B13" s="32" t="s">
        <v>1056</v>
      </c>
      <c r="C13" s="22">
        <v>300</v>
      </c>
    </row>
    <row r="14" spans="1:3" x14ac:dyDescent="0.25">
      <c r="A14" s="191"/>
      <c r="B14" s="32" t="s">
        <v>1057</v>
      </c>
      <c r="C14" s="22">
        <v>15</v>
      </c>
    </row>
    <row r="15" spans="1:3" x14ac:dyDescent="0.25">
      <c r="A15" s="192"/>
      <c r="B15" s="32" t="s">
        <v>1058</v>
      </c>
      <c r="C15" s="22">
        <v>3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0</v>
      </c>
    </row>
    <row r="20" spans="1:3" x14ac:dyDescent="0.25">
      <c r="A20" s="10" t="s">
        <v>1061</v>
      </c>
      <c r="B20" s="33"/>
      <c r="C20" s="22">
        <v>7</v>
      </c>
    </row>
    <row r="21" spans="1:3" x14ac:dyDescent="0.25">
      <c r="A21" s="10" t="s">
        <v>1062</v>
      </c>
      <c r="B21" s="33"/>
      <c r="C21" s="22">
        <v>15</v>
      </c>
    </row>
    <row r="22" spans="1:3" x14ac:dyDescent="0.25">
      <c r="A22" s="10" t="s">
        <v>1063</v>
      </c>
      <c r="B22" s="33"/>
      <c r="C22" s="22">
        <v>20</v>
      </c>
    </row>
    <row r="23" spans="1:3" x14ac:dyDescent="0.25">
      <c r="A23" s="10" t="s">
        <v>1064</v>
      </c>
      <c r="B23" s="33"/>
      <c r="C23" s="22">
        <v>35</v>
      </c>
    </row>
    <row r="24" spans="1:3" x14ac:dyDescent="0.25">
      <c r="A24" s="10" t="s">
        <v>1065</v>
      </c>
      <c r="B24" s="33"/>
      <c r="C24" s="22">
        <v>78</v>
      </c>
    </row>
    <row r="25" spans="1:3" x14ac:dyDescent="0.25">
      <c r="A25" s="10" t="s">
        <v>1066</v>
      </c>
      <c r="B25" s="33"/>
      <c r="C25" s="22">
        <v>2</v>
      </c>
    </row>
    <row r="26" spans="1:3" x14ac:dyDescent="0.25">
      <c r="A26" s="10" t="s">
        <v>1067</v>
      </c>
      <c r="B26" s="33"/>
      <c r="C26" s="22">
        <v>7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55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3</v>
      </c>
    </row>
    <row r="33" spans="1:6" x14ac:dyDescent="0.25">
      <c r="A33" s="10" t="s">
        <v>1072</v>
      </c>
      <c r="B33" s="33"/>
      <c r="C33" s="22">
        <v>118</v>
      </c>
    </row>
    <row r="34" spans="1:6" x14ac:dyDescent="0.25">
      <c r="A34" s="10" t="s">
        <v>1073</v>
      </c>
      <c r="B34" s="33"/>
      <c r="C34" s="22">
        <v>36</v>
      </c>
    </row>
    <row r="35" spans="1:6" x14ac:dyDescent="0.25">
      <c r="A35" s="10" t="s">
        <v>1074</v>
      </c>
      <c r="B35" s="33"/>
      <c r="C35" s="22">
        <v>79</v>
      </c>
    </row>
    <row r="36" spans="1:6" x14ac:dyDescent="0.25">
      <c r="A36" s="10" t="s">
        <v>1075</v>
      </c>
      <c r="B36" s="33"/>
      <c r="C36" s="22">
        <v>2</v>
      </c>
    </row>
    <row r="37" spans="1:6" x14ac:dyDescent="0.25">
      <c r="A37" s="10" t="s">
        <v>1076</v>
      </c>
      <c r="B37" s="33"/>
      <c r="C37" s="22">
        <v>30</v>
      </c>
    </row>
    <row r="38" spans="1:6" x14ac:dyDescent="0.25">
      <c r="A38" s="10" t="s">
        <v>1077</v>
      </c>
      <c r="B38" s="33"/>
      <c r="C38" s="22">
        <v>1</v>
      </c>
    </row>
    <row r="39" spans="1:6" x14ac:dyDescent="0.25">
      <c r="A39" s="10" t="s">
        <v>1078</v>
      </c>
      <c r="B39" s="33"/>
      <c r="C39" s="22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1</v>
      </c>
    </row>
    <row r="44" spans="1:6" x14ac:dyDescent="0.25">
      <c r="A44" s="10" t="s">
        <v>114</v>
      </c>
      <c r="B44" s="33"/>
      <c r="C44" s="22">
        <v>1</v>
      </c>
    </row>
    <row r="45" spans="1:6" x14ac:dyDescent="0.25">
      <c r="A45" s="10" t="s">
        <v>1080</v>
      </c>
      <c r="B45" s="33"/>
      <c r="C45" s="22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2">
        <v>0</v>
      </c>
    </row>
    <row r="49" spans="1:6" x14ac:dyDescent="0.25">
      <c r="A49" s="188"/>
      <c r="B49" s="11" t="s">
        <v>1084</v>
      </c>
      <c r="C49" s="12">
        <v>1</v>
      </c>
      <c r="D49" s="12">
        <v>0</v>
      </c>
      <c r="E49" s="12">
        <v>0</v>
      </c>
      <c r="F49" s="22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2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2">
        <v>0</v>
      </c>
    </row>
    <row r="52" spans="1:6" x14ac:dyDescent="0.25">
      <c r="A52" s="188"/>
      <c r="B52" s="11" t="s">
        <v>334</v>
      </c>
      <c r="C52" s="12">
        <v>41</v>
      </c>
      <c r="D52" s="12">
        <v>18</v>
      </c>
      <c r="E52" s="12">
        <v>1</v>
      </c>
      <c r="F52" s="22">
        <v>1</v>
      </c>
    </row>
    <row r="53" spans="1:6" x14ac:dyDescent="0.25">
      <c r="A53" s="188"/>
      <c r="B53" s="11" t="s">
        <v>1087</v>
      </c>
      <c r="C53" s="12">
        <v>289</v>
      </c>
      <c r="D53" s="12">
        <v>101</v>
      </c>
      <c r="E53" s="12">
        <v>6</v>
      </c>
      <c r="F53" s="22">
        <v>20</v>
      </c>
    </row>
    <row r="54" spans="1:6" x14ac:dyDescent="0.25">
      <c r="A54" s="188"/>
      <c r="B54" s="11" t="s">
        <v>1088</v>
      </c>
      <c r="C54" s="12">
        <v>84</v>
      </c>
      <c r="D54" s="12">
        <v>18</v>
      </c>
      <c r="E54" s="12">
        <v>2</v>
      </c>
      <c r="F54" s="22">
        <v>1</v>
      </c>
    </row>
    <row r="55" spans="1:6" x14ac:dyDescent="0.25">
      <c r="A55" s="188"/>
      <c r="B55" s="11" t="s">
        <v>1089</v>
      </c>
      <c r="C55" s="12">
        <v>0</v>
      </c>
      <c r="D55" s="12">
        <v>0</v>
      </c>
      <c r="E55" s="12">
        <v>0</v>
      </c>
      <c r="F55" s="22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2">
        <v>0</v>
      </c>
    </row>
    <row r="57" spans="1:6" x14ac:dyDescent="0.25">
      <c r="A57" s="188"/>
      <c r="B57" s="11" t="s">
        <v>1091</v>
      </c>
      <c r="C57" s="12">
        <v>63</v>
      </c>
      <c r="D57" s="12">
        <v>27</v>
      </c>
      <c r="E57" s="12">
        <v>1</v>
      </c>
      <c r="F57" s="22">
        <v>12</v>
      </c>
    </row>
    <row r="58" spans="1:6" x14ac:dyDescent="0.25">
      <c r="A58" s="188"/>
      <c r="B58" s="11" t="s">
        <v>1092</v>
      </c>
      <c r="C58" s="12">
        <v>12</v>
      </c>
      <c r="D58" s="12">
        <v>4</v>
      </c>
      <c r="E58" s="12">
        <v>0</v>
      </c>
      <c r="F58" s="22">
        <v>0</v>
      </c>
    </row>
    <row r="59" spans="1:6" x14ac:dyDescent="0.25">
      <c r="A59" s="188"/>
      <c r="B59" s="11" t="s">
        <v>1093</v>
      </c>
      <c r="C59" s="12">
        <v>5</v>
      </c>
      <c r="D59" s="12">
        <v>0</v>
      </c>
      <c r="E59" s="12">
        <v>0</v>
      </c>
      <c r="F59" s="22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2">
        <v>0</v>
      </c>
    </row>
    <row r="61" spans="1:6" x14ac:dyDescent="0.25">
      <c r="A61" s="188"/>
      <c r="B61" s="11" t="s">
        <v>1094</v>
      </c>
      <c r="C61" s="12">
        <v>7</v>
      </c>
      <c r="D61" s="12">
        <v>0</v>
      </c>
      <c r="E61" s="12">
        <v>0</v>
      </c>
      <c r="F61" s="22">
        <v>0</v>
      </c>
    </row>
    <row r="62" spans="1:6" x14ac:dyDescent="0.25">
      <c r="A62" s="188"/>
      <c r="B62" s="11" t="s">
        <v>1095</v>
      </c>
      <c r="C62" s="12">
        <v>0</v>
      </c>
      <c r="D62" s="12">
        <v>0</v>
      </c>
      <c r="E62" s="12">
        <v>0</v>
      </c>
      <c r="F62" s="22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22">
        <v>0</v>
      </c>
    </row>
    <row r="64" spans="1:6" x14ac:dyDescent="0.25">
      <c r="A64" s="188"/>
      <c r="B64" s="11" t="s">
        <v>1097</v>
      </c>
      <c r="C64" s="12">
        <v>64</v>
      </c>
      <c r="D64" s="12">
        <v>17</v>
      </c>
      <c r="E64" s="12">
        <v>4</v>
      </c>
      <c r="F64" s="22">
        <v>18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1</v>
      </c>
      <c r="F65" s="22">
        <v>1</v>
      </c>
    </row>
    <row r="66" spans="1:6" x14ac:dyDescent="0.25">
      <c r="A66" s="189"/>
      <c r="B66" s="11" t="s">
        <v>1099</v>
      </c>
      <c r="C66" s="12">
        <v>7</v>
      </c>
      <c r="D66" s="12">
        <v>0</v>
      </c>
      <c r="E66" s="12">
        <v>0</v>
      </c>
      <c r="F66" s="22">
        <v>0</v>
      </c>
    </row>
    <row r="67" spans="1:6" x14ac:dyDescent="0.25">
      <c r="A67" s="201" t="s">
        <v>1100</v>
      </c>
      <c r="B67" s="202"/>
      <c r="C67" s="29">
        <v>573</v>
      </c>
      <c r="D67" s="29">
        <v>185</v>
      </c>
      <c r="E67" s="29">
        <v>15</v>
      </c>
      <c r="F67" s="29">
        <v>53</v>
      </c>
    </row>
    <row r="68" spans="1:6" x14ac:dyDescent="0.25">
      <c r="A68" s="187" t="s">
        <v>977</v>
      </c>
      <c r="B68" s="11" t="s">
        <v>1101</v>
      </c>
      <c r="C68" s="12">
        <v>12</v>
      </c>
      <c r="D68" s="12">
        <v>0</v>
      </c>
      <c r="E68" s="12">
        <v>5</v>
      </c>
      <c r="F68" s="22">
        <v>0</v>
      </c>
    </row>
    <row r="69" spans="1:6" x14ac:dyDescent="0.25">
      <c r="A69" s="188"/>
      <c r="B69" s="11" t="s">
        <v>1102</v>
      </c>
      <c r="C69" s="12">
        <v>0</v>
      </c>
      <c r="D69" s="12">
        <v>0</v>
      </c>
      <c r="E69" s="12">
        <v>0</v>
      </c>
      <c r="F69" s="22">
        <v>0</v>
      </c>
    </row>
    <row r="70" spans="1:6" x14ac:dyDescent="0.25">
      <c r="A70" s="189"/>
      <c r="B70" s="11" t="s">
        <v>111</v>
      </c>
      <c r="C70" s="12">
        <v>29</v>
      </c>
      <c r="D70" s="12">
        <v>0</v>
      </c>
      <c r="E70" s="12">
        <v>2</v>
      </c>
      <c r="F70" s="22">
        <v>0</v>
      </c>
    </row>
    <row r="71" spans="1:6" x14ac:dyDescent="0.25">
      <c r="A71" s="201" t="s">
        <v>1103</v>
      </c>
      <c r="B71" s="202"/>
      <c r="C71" s="29">
        <v>41</v>
      </c>
      <c r="D71" s="29">
        <v>0</v>
      </c>
      <c r="E71" s="29">
        <v>7</v>
      </c>
      <c r="F71" s="29">
        <v>0</v>
      </c>
    </row>
    <row r="72" spans="1:6" x14ac:dyDescent="0.25">
      <c r="A72" s="17"/>
    </row>
  </sheetData>
  <sheetProtection algorithmName="SHA-512" hashValue="D6stmCKQXhUhm6sfk6TaiZFQnwrDZzz+L0om1NVER12xQ4fqqIPCOf7Q8/fJ4dhvuNsPLDihLJMX7VexfqAyMQ==" saltValue="CVMbOidq+ygInZAdK8PMo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2">
        <v>1948</v>
      </c>
    </row>
    <row r="6" spans="1:3" x14ac:dyDescent="0.25">
      <c r="A6" s="188"/>
      <c r="B6" s="11" t="s">
        <v>1049</v>
      </c>
      <c r="C6" s="22">
        <v>1417</v>
      </c>
    </row>
    <row r="7" spans="1:3" x14ac:dyDescent="0.25">
      <c r="A7" s="188"/>
      <c r="B7" s="11" t="s">
        <v>1108</v>
      </c>
      <c r="C7" s="22">
        <v>3646</v>
      </c>
    </row>
    <row r="8" spans="1:3" x14ac:dyDescent="0.25">
      <c r="A8" s="188"/>
      <c r="B8" s="11" t="s">
        <v>1109</v>
      </c>
      <c r="C8" s="22">
        <v>232</v>
      </c>
    </row>
    <row r="9" spans="1:3" x14ac:dyDescent="0.25">
      <c r="A9" s="188"/>
      <c r="B9" s="11" t="s">
        <v>1051</v>
      </c>
      <c r="C9" s="22">
        <v>17</v>
      </c>
    </row>
    <row r="10" spans="1:3" x14ac:dyDescent="0.25">
      <c r="A10" s="188"/>
      <c r="B10" s="11" t="s">
        <v>1052</v>
      </c>
      <c r="C10" s="22">
        <v>0</v>
      </c>
    </row>
    <row r="11" spans="1:3" x14ac:dyDescent="0.25">
      <c r="A11" s="188"/>
      <c r="B11" s="11" t="s">
        <v>1110</v>
      </c>
      <c r="C11" s="22">
        <v>0</v>
      </c>
    </row>
    <row r="12" spans="1:3" x14ac:dyDescent="0.25">
      <c r="A12" s="189"/>
      <c r="B12" s="11" t="s">
        <v>1111</v>
      </c>
      <c r="C12" s="22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2574</v>
      </c>
    </row>
    <row r="17" spans="1:3" x14ac:dyDescent="0.25">
      <c r="A17" s="20" t="s">
        <v>1114</v>
      </c>
      <c r="B17" s="15"/>
      <c r="C17" s="22">
        <v>788</v>
      </c>
    </row>
    <row r="18" spans="1:3" x14ac:dyDescent="0.25">
      <c r="A18" s="20" t="s">
        <v>1115</v>
      </c>
      <c r="B18" s="15"/>
      <c r="C18" s="22">
        <v>1695</v>
      </c>
    </row>
    <row r="19" spans="1:3" x14ac:dyDescent="0.25">
      <c r="A19" s="20" t="s">
        <v>1116</v>
      </c>
      <c r="B19" s="15"/>
      <c r="C19" s="22">
        <v>32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2">
        <v>10</v>
      </c>
    </row>
    <row r="24" spans="1:3" x14ac:dyDescent="0.25">
      <c r="A24" s="20" t="s">
        <v>1119</v>
      </c>
      <c r="B24" s="15"/>
      <c r="C24" s="22">
        <v>108</v>
      </c>
    </row>
    <row r="25" spans="1:3" x14ac:dyDescent="0.25">
      <c r="A25" s="20" t="s">
        <v>1120</v>
      </c>
      <c r="B25" s="15"/>
      <c r="C25" s="22">
        <v>3</v>
      </c>
    </row>
    <row r="26" spans="1:3" x14ac:dyDescent="0.25">
      <c r="A26" s="20" t="s">
        <v>1121</v>
      </c>
      <c r="B26" s="15"/>
      <c r="C26" s="22">
        <v>0</v>
      </c>
    </row>
    <row r="27" spans="1:3" x14ac:dyDescent="0.25">
      <c r="A27" s="20" t="s">
        <v>1122</v>
      </c>
      <c r="B27" s="15"/>
      <c r="C27" s="22">
        <v>0</v>
      </c>
    </row>
    <row r="28" spans="1:3" x14ac:dyDescent="0.25">
      <c r="A28" s="20" t="s">
        <v>1123</v>
      </c>
      <c r="B28" s="15"/>
      <c r="C28" s="22">
        <v>501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2">
        <v>0</v>
      </c>
    </row>
    <row r="33" spans="1:3" x14ac:dyDescent="0.25">
      <c r="A33" s="20" t="s">
        <v>1126</v>
      </c>
      <c r="B33" s="15"/>
      <c r="C33" s="22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36</v>
      </c>
    </row>
    <row r="38" spans="1:3" x14ac:dyDescent="0.25">
      <c r="A38" s="20" t="s">
        <v>1128</v>
      </c>
      <c r="B38" s="15"/>
      <c r="C38" s="22">
        <v>291</v>
      </c>
    </row>
    <row r="39" spans="1:3" x14ac:dyDescent="0.25">
      <c r="A39" s="20" t="s">
        <v>1129</v>
      </c>
      <c r="B39" s="15"/>
      <c r="C39" s="22">
        <v>665</v>
      </c>
    </row>
    <row r="40" spans="1:3" x14ac:dyDescent="0.25">
      <c r="A40" s="20" t="s">
        <v>1130</v>
      </c>
      <c r="B40" s="15"/>
      <c r="C40" s="22">
        <v>33</v>
      </c>
    </row>
    <row r="41" spans="1:3" x14ac:dyDescent="0.25">
      <c r="A41" s="20" t="s">
        <v>1131</v>
      </c>
      <c r="B41" s="15"/>
      <c r="C41" s="22">
        <v>229</v>
      </c>
    </row>
    <row r="42" spans="1:3" x14ac:dyDescent="0.25">
      <c r="A42" s="20" t="s">
        <v>1132</v>
      </c>
      <c r="B42" s="15"/>
      <c r="C42" s="22">
        <v>206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1</v>
      </c>
    </row>
    <row r="47" spans="1:3" x14ac:dyDescent="0.25">
      <c r="A47" s="20" t="s">
        <v>1135</v>
      </c>
      <c r="B47" s="15"/>
      <c r="C47" s="22">
        <v>5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2">
        <v>460</v>
      </c>
    </row>
    <row r="52" spans="1:6" x14ac:dyDescent="0.25">
      <c r="A52" s="188"/>
      <c r="B52" s="11" t="s">
        <v>1139</v>
      </c>
      <c r="C52" s="22">
        <v>600</v>
      </c>
    </row>
    <row r="53" spans="1:6" x14ac:dyDescent="0.25">
      <c r="A53" s="188"/>
      <c r="B53" s="11" t="s">
        <v>1140</v>
      </c>
      <c r="C53" s="22">
        <v>173</v>
      </c>
    </row>
    <row r="54" spans="1:6" x14ac:dyDescent="0.25">
      <c r="A54" s="189"/>
      <c r="B54" s="11" t="s">
        <v>1141</v>
      </c>
      <c r="C54" s="22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16</v>
      </c>
    </row>
    <row r="59" spans="1:6" x14ac:dyDescent="0.25">
      <c r="A59" s="20" t="s">
        <v>114</v>
      </c>
      <c r="B59" s="15"/>
      <c r="C59" s="22">
        <v>10</v>
      </c>
    </row>
    <row r="60" spans="1:6" x14ac:dyDescent="0.25">
      <c r="A60" s="20" t="s">
        <v>1080</v>
      </c>
      <c r="B60" s="15"/>
      <c r="C60" s="22">
        <v>6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2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2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22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0</v>
      </c>
      <c r="F66" s="22">
        <v>0</v>
      </c>
    </row>
    <row r="67" spans="1:6" x14ac:dyDescent="0.25">
      <c r="A67" s="188"/>
      <c r="B67" s="11" t="s">
        <v>334</v>
      </c>
      <c r="C67" s="12">
        <v>632</v>
      </c>
      <c r="D67" s="12">
        <v>252</v>
      </c>
      <c r="E67" s="12">
        <v>17</v>
      </c>
      <c r="F67" s="22">
        <v>253</v>
      </c>
    </row>
    <row r="68" spans="1:6" x14ac:dyDescent="0.25">
      <c r="A68" s="188"/>
      <c r="B68" s="11" t="s">
        <v>1142</v>
      </c>
      <c r="C68" s="12">
        <v>2811</v>
      </c>
      <c r="D68" s="12">
        <v>796</v>
      </c>
      <c r="E68" s="12">
        <v>31</v>
      </c>
      <c r="F68" s="22">
        <v>721</v>
      </c>
    </row>
    <row r="69" spans="1:6" x14ac:dyDescent="0.25">
      <c r="A69" s="188"/>
      <c r="B69" s="11" t="s">
        <v>1143</v>
      </c>
      <c r="C69" s="12">
        <v>1469</v>
      </c>
      <c r="D69" s="12">
        <v>53</v>
      </c>
      <c r="E69" s="12">
        <v>3</v>
      </c>
      <c r="F69" s="22">
        <v>35</v>
      </c>
    </row>
    <row r="70" spans="1:6" x14ac:dyDescent="0.25">
      <c r="A70" s="188"/>
      <c r="B70" s="11" t="s">
        <v>1089</v>
      </c>
      <c r="C70" s="12">
        <v>63</v>
      </c>
      <c r="D70" s="12">
        <v>17</v>
      </c>
      <c r="E70" s="12">
        <v>1</v>
      </c>
      <c r="F70" s="22">
        <v>13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0</v>
      </c>
      <c r="F71" s="22">
        <v>0</v>
      </c>
    </row>
    <row r="72" spans="1:6" x14ac:dyDescent="0.25">
      <c r="A72" s="188"/>
      <c r="B72" s="11" t="s">
        <v>1145</v>
      </c>
      <c r="C72" s="12">
        <v>422</v>
      </c>
      <c r="D72" s="12">
        <v>208</v>
      </c>
      <c r="E72" s="12">
        <v>11</v>
      </c>
      <c r="F72" s="22">
        <v>193</v>
      </c>
    </row>
    <row r="73" spans="1:6" x14ac:dyDescent="0.25">
      <c r="A73" s="188"/>
      <c r="B73" s="11" t="s">
        <v>1146</v>
      </c>
      <c r="C73" s="12">
        <v>228</v>
      </c>
      <c r="D73" s="12">
        <v>123</v>
      </c>
      <c r="E73" s="12">
        <v>14</v>
      </c>
      <c r="F73" s="22">
        <v>111</v>
      </c>
    </row>
    <row r="74" spans="1:6" x14ac:dyDescent="0.25">
      <c r="A74" s="188"/>
      <c r="B74" s="11" t="s">
        <v>1093</v>
      </c>
      <c r="C74" s="12">
        <v>103</v>
      </c>
      <c r="D74" s="12">
        <v>0</v>
      </c>
      <c r="E74" s="12">
        <v>0</v>
      </c>
      <c r="F74" s="22">
        <v>0</v>
      </c>
    </row>
    <row r="75" spans="1:6" x14ac:dyDescent="0.25">
      <c r="A75" s="188"/>
      <c r="B75" s="11" t="s">
        <v>405</v>
      </c>
      <c r="C75" s="12">
        <v>4</v>
      </c>
      <c r="D75" s="12">
        <v>0</v>
      </c>
      <c r="E75" s="12">
        <v>0</v>
      </c>
      <c r="F75" s="22">
        <v>0</v>
      </c>
    </row>
    <row r="76" spans="1:6" x14ac:dyDescent="0.25">
      <c r="A76" s="188"/>
      <c r="B76" s="11" t="s">
        <v>1094</v>
      </c>
      <c r="C76" s="12">
        <v>6</v>
      </c>
      <c r="D76" s="12">
        <v>0</v>
      </c>
      <c r="E76" s="12">
        <v>0</v>
      </c>
      <c r="F76" s="22">
        <v>0</v>
      </c>
    </row>
    <row r="77" spans="1:6" x14ac:dyDescent="0.25">
      <c r="A77" s="188"/>
      <c r="B77" s="11" t="s">
        <v>1095</v>
      </c>
      <c r="C77" s="12">
        <v>36</v>
      </c>
      <c r="D77" s="12">
        <v>0</v>
      </c>
      <c r="E77" s="12">
        <v>0</v>
      </c>
      <c r="F77" s="22">
        <v>0</v>
      </c>
    </row>
    <row r="78" spans="1:6" x14ac:dyDescent="0.25">
      <c r="A78" s="188"/>
      <c r="B78" s="11" t="s">
        <v>1096</v>
      </c>
      <c r="C78" s="12">
        <v>2</v>
      </c>
      <c r="D78" s="12">
        <v>0</v>
      </c>
      <c r="E78" s="12">
        <v>0</v>
      </c>
      <c r="F78" s="22">
        <v>0</v>
      </c>
    </row>
    <row r="79" spans="1:6" x14ac:dyDescent="0.25">
      <c r="A79" s="188"/>
      <c r="B79" s="11" t="s">
        <v>1097</v>
      </c>
      <c r="C79" s="12">
        <v>1031</v>
      </c>
      <c r="D79" s="12">
        <v>401</v>
      </c>
      <c r="E79" s="12">
        <v>31</v>
      </c>
      <c r="F79" s="22">
        <v>211</v>
      </c>
    </row>
    <row r="80" spans="1:6" x14ac:dyDescent="0.25">
      <c r="A80" s="188"/>
      <c r="B80" s="11" t="s">
        <v>1098</v>
      </c>
      <c r="C80" s="12">
        <v>6</v>
      </c>
      <c r="D80" s="12">
        <v>0</v>
      </c>
      <c r="E80" s="12">
        <v>0</v>
      </c>
      <c r="F80" s="22">
        <v>0</v>
      </c>
    </row>
    <row r="81" spans="1:6" x14ac:dyDescent="0.25">
      <c r="A81" s="189"/>
      <c r="B81" s="11" t="s">
        <v>1099</v>
      </c>
      <c r="C81" s="12">
        <v>2</v>
      </c>
      <c r="D81" s="12">
        <v>3</v>
      </c>
      <c r="E81" s="12">
        <v>0</v>
      </c>
      <c r="F81" s="22">
        <v>122</v>
      </c>
    </row>
    <row r="82" spans="1:6" x14ac:dyDescent="0.25">
      <c r="A82" s="203" t="s">
        <v>1100</v>
      </c>
      <c r="B82" s="204"/>
      <c r="C82" s="29">
        <v>6815</v>
      </c>
      <c r="D82" s="29">
        <v>1853</v>
      </c>
      <c r="E82" s="29">
        <v>108</v>
      </c>
      <c r="F82" s="29">
        <v>1659</v>
      </c>
    </row>
    <row r="83" spans="1:6" x14ac:dyDescent="0.25">
      <c r="A83" s="187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2">
        <v>0</v>
      </c>
    </row>
    <row r="84" spans="1:6" x14ac:dyDescent="0.25">
      <c r="A84" s="188"/>
      <c r="B84" s="11" t="s">
        <v>1102</v>
      </c>
      <c r="C84" s="12">
        <v>0</v>
      </c>
      <c r="D84" s="12">
        <v>0</v>
      </c>
      <c r="E84" s="12">
        <v>0</v>
      </c>
      <c r="F84" s="22">
        <v>0</v>
      </c>
    </row>
    <row r="85" spans="1:6" x14ac:dyDescent="0.25">
      <c r="A85" s="189"/>
      <c r="B85" s="11" t="s">
        <v>111</v>
      </c>
      <c r="C85" s="12">
        <v>248</v>
      </c>
      <c r="D85" s="12">
        <v>2</v>
      </c>
      <c r="E85" s="12">
        <v>137</v>
      </c>
      <c r="F85" s="22">
        <v>37</v>
      </c>
    </row>
    <row r="86" spans="1:6" x14ac:dyDescent="0.25">
      <c r="A86" s="203" t="s">
        <v>1148</v>
      </c>
      <c r="B86" s="204"/>
      <c r="C86" s="29">
        <v>248</v>
      </c>
      <c r="D86" s="29">
        <v>2</v>
      </c>
      <c r="E86" s="29">
        <v>137</v>
      </c>
      <c r="F86" s="29">
        <v>37</v>
      </c>
    </row>
    <row r="87" spans="1:6" x14ac:dyDescent="0.25">
      <c r="A87" s="17"/>
    </row>
  </sheetData>
  <sheetProtection algorithmName="SHA-512" hashValue="tHPAcxJWZeneOrOhRACFY8PXU4wbe+O/AtGH5SwSFR9X0v6sPXPWGwUWlU3Rzvlp/gn/Pe+JktyM6MiM+xJeHg==" saltValue="NRtJW6A+RjXz4MYqcun3s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11</v>
      </c>
    </row>
    <row r="6" spans="1:3" ht="22.5" x14ac:dyDescent="0.25">
      <c r="A6" s="10" t="s">
        <v>1152</v>
      </c>
      <c r="B6" s="15"/>
      <c r="C6" s="22">
        <v>88</v>
      </c>
    </row>
    <row r="7" spans="1:3" x14ac:dyDescent="0.25">
      <c r="A7" s="10" t="s">
        <v>1153</v>
      </c>
      <c r="B7" s="15"/>
      <c r="C7" s="22">
        <v>2</v>
      </c>
    </row>
    <row r="8" spans="1:3" x14ac:dyDescent="0.25">
      <c r="A8" s="10" t="s">
        <v>1154</v>
      </c>
      <c r="B8" s="15"/>
      <c r="C8" s="22">
        <v>0</v>
      </c>
    </row>
    <row r="9" spans="1:3" x14ac:dyDescent="0.25">
      <c r="A9" s="10" t="s">
        <v>1155</v>
      </c>
      <c r="B9" s="15"/>
      <c r="C9" s="22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6</v>
      </c>
    </row>
    <row r="14" spans="1:3" ht="22.5" x14ac:dyDescent="0.25">
      <c r="A14" s="10" t="s">
        <v>1152</v>
      </c>
      <c r="B14" s="15"/>
      <c r="C14" s="22">
        <v>12</v>
      </c>
    </row>
    <row r="15" spans="1:3" x14ac:dyDescent="0.25">
      <c r="A15" s="10" t="s">
        <v>1157</v>
      </c>
      <c r="B15" s="15"/>
      <c r="C15" s="22">
        <v>1</v>
      </c>
    </row>
    <row r="16" spans="1:3" x14ac:dyDescent="0.25">
      <c r="A16" s="10" t="s">
        <v>1154</v>
      </c>
      <c r="B16" s="15"/>
      <c r="C16" s="22">
        <v>0</v>
      </c>
    </row>
    <row r="17" spans="1:3" x14ac:dyDescent="0.25">
      <c r="A17" s="10" t="s">
        <v>1155</v>
      </c>
      <c r="B17" s="15"/>
      <c r="C17" s="22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2</v>
      </c>
    </row>
    <row r="22" spans="1:3" x14ac:dyDescent="0.25">
      <c r="A22" s="10" t="s">
        <v>1159</v>
      </c>
      <c r="B22" s="15"/>
      <c r="C22" s="22">
        <v>1</v>
      </c>
    </row>
    <row r="23" spans="1:3" ht="22.5" x14ac:dyDescent="0.25">
      <c r="A23" s="10" t="s">
        <v>1160</v>
      </c>
      <c r="B23" s="15"/>
      <c r="C23" s="22">
        <v>1</v>
      </c>
    </row>
    <row r="24" spans="1:3" x14ac:dyDescent="0.25">
      <c r="A24" s="10" t="s">
        <v>1161</v>
      </c>
      <c r="B24" s="15"/>
      <c r="C24" s="22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15</v>
      </c>
    </row>
    <row r="29" spans="1:3" x14ac:dyDescent="0.25">
      <c r="A29" s="10" t="s">
        <v>1164</v>
      </c>
      <c r="B29" s="15"/>
      <c r="C29" s="22">
        <v>12</v>
      </c>
    </row>
    <row r="30" spans="1:3" x14ac:dyDescent="0.25">
      <c r="A30" s="10" t="s">
        <v>1165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1</v>
      </c>
    </row>
    <row r="35" spans="1:3" x14ac:dyDescent="0.25">
      <c r="A35" s="10" t="s">
        <v>1168</v>
      </c>
      <c r="B35" s="15"/>
      <c r="C35" s="22">
        <v>7</v>
      </c>
    </row>
    <row r="36" spans="1:3" ht="22.5" x14ac:dyDescent="0.25">
      <c r="A36" s="10" t="s">
        <v>1169</v>
      </c>
      <c r="B36" s="15"/>
      <c r="C36" s="22">
        <v>3</v>
      </c>
    </row>
    <row r="37" spans="1:3" x14ac:dyDescent="0.25">
      <c r="A37" s="17"/>
    </row>
  </sheetData>
  <sheetProtection algorithmName="SHA-512" hashValue="nve3RNAPVIUUy6rS5lHkMfUujTuA1FSlGWWjTMhhhArgaOPbdSBMJ8uA0MhV5oNozAvykJW7uI9xgNo1HnpNvw==" saltValue="Rb9X+EIMcGLblqKSqDhYK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12</v>
      </c>
    </row>
    <row r="6" spans="1:3" x14ac:dyDescent="0.25">
      <c r="A6" s="10" t="s">
        <v>1173</v>
      </c>
      <c r="B6" s="15"/>
      <c r="C6" s="22">
        <v>6</v>
      </c>
    </row>
    <row r="7" spans="1:3" x14ac:dyDescent="0.25">
      <c r="A7" s="10" t="s">
        <v>1174</v>
      </c>
      <c r="B7" s="15"/>
      <c r="C7" s="21"/>
    </row>
    <row r="8" spans="1:3" x14ac:dyDescent="0.25">
      <c r="A8" s="10" t="s">
        <v>1175</v>
      </c>
      <c r="B8" s="15"/>
      <c r="C8" s="22">
        <v>6</v>
      </c>
    </row>
    <row r="9" spans="1:3" x14ac:dyDescent="0.25">
      <c r="A9" s="10" t="s">
        <v>1176</v>
      </c>
      <c r="B9" s="15"/>
      <c r="C9" s="22">
        <v>0</v>
      </c>
    </row>
    <row r="10" spans="1:3" x14ac:dyDescent="0.25">
      <c r="A10" s="10" t="s">
        <v>1177</v>
      </c>
      <c r="B10" s="15"/>
      <c r="C10" s="22">
        <v>1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49</v>
      </c>
    </row>
    <row r="15" spans="1:3" x14ac:dyDescent="0.25">
      <c r="A15" s="10" t="s">
        <v>1180</v>
      </c>
      <c r="B15" s="15"/>
      <c r="C15" s="22">
        <v>9</v>
      </c>
    </row>
    <row r="16" spans="1:3" x14ac:dyDescent="0.25">
      <c r="A16" s="10" t="s">
        <v>1181</v>
      </c>
      <c r="B16" s="15"/>
      <c r="C16" s="22">
        <v>1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152</v>
      </c>
    </row>
    <row r="21" spans="1:3" x14ac:dyDescent="0.25">
      <c r="A21" s="10" t="s">
        <v>1184</v>
      </c>
      <c r="B21" s="15"/>
      <c r="C21" s="22">
        <v>386</v>
      </c>
    </row>
    <row r="22" spans="1:3" x14ac:dyDescent="0.25">
      <c r="A22" s="10" t="s">
        <v>1185</v>
      </c>
      <c r="B22" s="15"/>
      <c r="C22" s="22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2">
        <v>0</v>
      </c>
    </row>
    <row r="27" spans="1:3" x14ac:dyDescent="0.25">
      <c r="A27" s="10" t="s">
        <v>1188</v>
      </c>
      <c r="B27" s="15"/>
      <c r="C27" s="22">
        <v>0</v>
      </c>
    </row>
    <row r="28" spans="1:3" x14ac:dyDescent="0.25">
      <c r="A28" s="10" t="s">
        <v>1189</v>
      </c>
      <c r="B28" s="15"/>
      <c r="C28" s="22">
        <v>0</v>
      </c>
    </row>
    <row r="29" spans="1:3" x14ac:dyDescent="0.25">
      <c r="A29" s="10" t="s">
        <v>1190</v>
      </c>
      <c r="B29" s="15"/>
      <c r="C29" s="22">
        <v>0</v>
      </c>
    </row>
    <row r="30" spans="1:3" x14ac:dyDescent="0.25">
      <c r="A30" s="10" t="s">
        <v>1191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>
        <v>1</v>
      </c>
    </row>
    <row r="35" spans="1:3" x14ac:dyDescent="0.25">
      <c r="A35" s="10" t="s">
        <v>1194</v>
      </c>
      <c r="B35" s="15"/>
      <c r="C35" s="22">
        <v>1</v>
      </c>
    </row>
    <row r="36" spans="1:3" x14ac:dyDescent="0.25">
      <c r="A36" s="10" t="s">
        <v>1195</v>
      </c>
      <c r="B36" s="15"/>
      <c r="C36" s="22">
        <v>11</v>
      </c>
    </row>
    <row r="37" spans="1:3" x14ac:dyDescent="0.25">
      <c r="A37" s="10" t="s">
        <v>1113</v>
      </c>
      <c r="B37" s="15"/>
      <c r="C37" s="22">
        <v>2</v>
      </c>
    </row>
    <row r="38" spans="1:3" x14ac:dyDescent="0.25">
      <c r="A38" s="10" t="s">
        <v>1196</v>
      </c>
      <c r="B38" s="15"/>
      <c r="C38" s="22">
        <v>2</v>
      </c>
    </row>
    <row r="39" spans="1:3" x14ac:dyDescent="0.25">
      <c r="A39" s="10" t="s">
        <v>1197</v>
      </c>
      <c r="B39" s="15"/>
      <c r="C39" s="21"/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>
        <v>0</v>
      </c>
    </row>
    <row r="44" spans="1:3" x14ac:dyDescent="0.25">
      <c r="A44" s="10" t="s">
        <v>1194</v>
      </c>
      <c r="B44" s="15"/>
      <c r="C44" s="22">
        <v>0</v>
      </c>
    </row>
    <row r="45" spans="1:3" x14ac:dyDescent="0.25">
      <c r="A45" s="10" t="s">
        <v>1195</v>
      </c>
      <c r="B45" s="15"/>
      <c r="C45" s="22">
        <v>140</v>
      </c>
    </row>
    <row r="46" spans="1:3" x14ac:dyDescent="0.25">
      <c r="A46" s="10" t="s">
        <v>1113</v>
      </c>
      <c r="B46" s="15"/>
      <c r="C46" s="22">
        <v>38</v>
      </c>
    </row>
    <row r="47" spans="1:3" x14ac:dyDescent="0.25">
      <c r="A47" s="10" t="s">
        <v>1196</v>
      </c>
      <c r="B47" s="15"/>
      <c r="C47" s="22">
        <v>49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0</v>
      </c>
    </row>
    <row r="52" spans="1:3" x14ac:dyDescent="0.25">
      <c r="A52" s="10" t="s">
        <v>1194</v>
      </c>
      <c r="B52" s="15"/>
      <c r="C52" s="22">
        <v>0</v>
      </c>
    </row>
    <row r="53" spans="1:3" x14ac:dyDescent="0.25">
      <c r="A53" s="10" t="s">
        <v>1195</v>
      </c>
      <c r="B53" s="15"/>
      <c r="C53" s="22">
        <v>1</v>
      </c>
    </row>
    <row r="54" spans="1:3" x14ac:dyDescent="0.25">
      <c r="A54" s="10" t="s">
        <v>1113</v>
      </c>
      <c r="B54" s="15"/>
      <c r="C54" s="22">
        <v>0</v>
      </c>
    </row>
    <row r="55" spans="1:3" x14ac:dyDescent="0.25">
      <c r="A55" s="10" t="s">
        <v>1196</v>
      </c>
      <c r="B55" s="15"/>
      <c r="C55" s="22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>
        <v>0</v>
      </c>
    </row>
    <row r="60" spans="1:3" x14ac:dyDescent="0.25">
      <c r="A60" s="10" t="s">
        <v>1194</v>
      </c>
      <c r="B60" s="15"/>
      <c r="C60" s="22">
        <v>0</v>
      </c>
    </row>
    <row r="61" spans="1:3" x14ac:dyDescent="0.25">
      <c r="A61" s="10" t="s">
        <v>1195</v>
      </c>
      <c r="B61" s="15"/>
      <c r="C61" s="22">
        <v>2</v>
      </c>
    </row>
    <row r="62" spans="1:3" x14ac:dyDescent="0.25">
      <c r="A62" s="10" t="s">
        <v>1113</v>
      </c>
      <c r="B62" s="15"/>
      <c r="C62" s="22">
        <v>0</v>
      </c>
    </row>
    <row r="63" spans="1:3" x14ac:dyDescent="0.25">
      <c r="A63" s="10" t="s">
        <v>1196</v>
      </c>
      <c r="B63" s="15"/>
      <c r="C63" s="22">
        <v>0</v>
      </c>
    </row>
    <row r="64" spans="1:3" x14ac:dyDescent="0.25">
      <c r="A64" s="17"/>
    </row>
  </sheetData>
  <sheetProtection algorithmName="SHA-512" hashValue="F9WQ96grOlF/TZfsZt61F1mpaxoWv7H1MW/u8r64kRQHIPa5eF6pnL0DkegmNdXn8IjWuq/CJLAs2lG6nM3jLg==" saltValue="LbBYFYvzvXwfA67Nubx+R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1" t="s">
        <v>645</v>
      </c>
      <c r="B4" s="202"/>
      <c r="C4" s="29">
        <v>1465</v>
      </c>
      <c r="D4" s="29">
        <v>1515</v>
      </c>
      <c r="E4" s="30">
        <v>-1</v>
      </c>
      <c r="F4" s="29">
        <v>3054</v>
      </c>
      <c r="G4" s="29">
        <v>3474</v>
      </c>
      <c r="H4" s="29">
        <v>222</v>
      </c>
      <c r="I4" s="29">
        <v>203</v>
      </c>
      <c r="J4" s="29">
        <v>0</v>
      </c>
      <c r="K4" s="29">
        <v>0</v>
      </c>
      <c r="L4" s="29">
        <v>0</v>
      </c>
      <c r="M4" s="29">
        <v>0</v>
      </c>
      <c r="N4" s="29">
        <v>14</v>
      </c>
      <c r="O4" s="29">
        <v>0</v>
      </c>
      <c r="P4" s="29">
        <v>1197</v>
      </c>
    </row>
    <row r="5" spans="1:16" ht="45" x14ac:dyDescent="0.25">
      <c r="A5" s="35" t="s">
        <v>646</v>
      </c>
      <c r="B5" s="35" t="s">
        <v>647</v>
      </c>
      <c r="C5" s="12">
        <v>4</v>
      </c>
      <c r="D5" s="12">
        <v>3</v>
      </c>
      <c r="E5" s="28">
        <v>0</v>
      </c>
      <c r="F5" s="12">
        <v>28</v>
      </c>
      <c r="G5" s="12">
        <v>22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9</v>
      </c>
    </row>
    <row r="6" spans="1:16" ht="33.75" x14ac:dyDescent="0.25">
      <c r="A6" s="35" t="s">
        <v>648</v>
      </c>
      <c r="B6" s="35" t="s">
        <v>649</v>
      </c>
      <c r="C6" s="12">
        <v>785</v>
      </c>
      <c r="D6" s="12">
        <v>864</v>
      </c>
      <c r="E6" s="28">
        <v>-1</v>
      </c>
      <c r="F6" s="12">
        <v>1290</v>
      </c>
      <c r="G6" s="12">
        <v>1565</v>
      </c>
      <c r="H6" s="12">
        <v>100</v>
      </c>
      <c r="I6" s="12">
        <v>50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475</v>
      </c>
    </row>
    <row r="7" spans="1:16" ht="22.5" x14ac:dyDescent="0.25">
      <c r="A7" s="35" t="s">
        <v>650</v>
      </c>
      <c r="B7" s="35" t="s">
        <v>651</v>
      </c>
      <c r="C7" s="12">
        <v>15</v>
      </c>
      <c r="D7" s="12">
        <v>76</v>
      </c>
      <c r="E7" s="28">
        <v>-1</v>
      </c>
      <c r="F7" s="12">
        <v>72</v>
      </c>
      <c r="G7" s="12">
        <v>68</v>
      </c>
      <c r="H7" s="12">
        <v>24</v>
      </c>
      <c r="I7" s="12">
        <v>24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20</v>
      </c>
    </row>
    <row r="8" spans="1:16" ht="33.75" x14ac:dyDescent="0.25">
      <c r="A8" s="35" t="s">
        <v>652</v>
      </c>
      <c r="B8" s="35" t="s">
        <v>653</v>
      </c>
      <c r="C8" s="12">
        <v>6</v>
      </c>
      <c r="D8" s="12">
        <v>2</v>
      </c>
      <c r="E8" s="28">
        <v>2</v>
      </c>
      <c r="F8" s="12">
        <v>6</v>
      </c>
      <c r="G8" s="12">
        <v>5</v>
      </c>
      <c r="H8" s="12">
        <v>0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5" x14ac:dyDescent="0.25">
      <c r="A9" s="35" t="s">
        <v>654</v>
      </c>
      <c r="B9" s="35" t="s">
        <v>655</v>
      </c>
      <c r="C9" s="12">
        <v>25</v>
      </c>
      <c r="D9" s="12">
        <v>51</v>
      </c>
      <c r="E9" s="28">
        <v>-1</v>
      </c>
      <c r="F9" s="12">
        <v>145</v>
      </c>
      <c r="G9" s="12">
        <v>128</v>
      </c>
      <c r="H9" s="12">
        <v>10</v>
      </c>
      <c r="I9" s="12">
        <v>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39</v>
      </c>
    </row>
    <row r="10" spans="1:16" ht="22.5" x14ac:dyDescent="0.25">
      <c r="A10" s="35" t="s">
        <v>656</v>
      </c>
      <c r="B10" s="35" t="s">
        <v>657</v>
      </c>
      <c r="C10" s="12">
        <v>629</v>
      </c>
      <c r="D10" s="12">
        <v>519</v>
      </c>
      <c r="E10" s="28">
        <v>0</v>
      </c>
      <c r="F10" s="12">
        <v>1500</v>
      </c>
      <c r="G10" s="12">
        <v>1680</v>
      </c>
      <c r="H10" s="12">
        <v>83</v>
      </c>
      <c r="I10" s="12">
        <v>121</v>
      </c>
      <c r="J10" s="12">
        <v>0</v>
      </c>
      <c r="K10" s="12">
        <v>0</v>
      </c>
      <c r="L10" s="12">
        <v>0</v>
      </c>
      <c r="M10" s="12">
        <v>0</v>
      </c>
      <c r="N10" s="12">
        <v>14</v>
      </c>
      <c r="O10" s="12">
        <v>0</v>
      </c>
      <c r="P10" s="22">
        <v>654</v>
      </c>
    </row>
    <row r="11" spans="1:16" ht="45" x14ac:dyDescent="0.25">
      <c r="A11" s="35" t="s">
        <v>658</v>
      </c>
      <c r="B11" s="35" t="s">
        <v>659</v>
      </c>
      <c r="C11" s="12">
        <v>1</v>
      </c>
      <c r="D11" s="12">
        <v>0</v>
      </c>
      <c r="E11" s="28">
        <v>0</v>
      </c>
      <c r="F11" s="12">
        <v>13</v>
      </c>
      <c r="G11" s="12">
        <v>6</v>
      </c>
      <c r="H11" s="12">
        <v>4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E+gbQ9820yajCjW7YVnxSuxUWX/FaktjJtXh97JEp+FxkXW/IcPiPMqCmnUmL0VfWwwHX8nDQFWFYWhGpZWHUA==" saltValue="ozshLD94RNNn19lJ7GMaZ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2025-05-28T11:01:18Z</dcterms:created>
  <dcterms:modified xsi:type="dcterms:W3CDTF">2025-06-24T11:24:22Z</dcterms:modified>
</cp:coreProperties>
</file>