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1" documentId="13_ncr:1_{091866AB-2089-4BED-A0F3-5D8EBEDD9833}" xr6:coauthVersionLast="47" xr6:coauthVersionMax="47" xr10:uidLastSave="{CDB817F5-C793-461F-85E5-E59D7B84B20A}"/>
  <workbookProtection workbookAlgorithmName="SHA-512" workbookHashValue="XaKfnZZmWVP0Mjd+kso4mYzHw6YGWNKpwEajN6xuV86zHls89jrmokjZuOudFgMW16SGW+VBySS4/VQfr8oMPg==" workbookSaltValue="WiqGvy6rH7zMXgaeqaP18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K43" i="16"/>
  <c r="J43" i="16"/>
  <c r="F43" i="16"/>
  <c r="I43" i="16" l="1"/>
  <c r="D43" i="16"/>
  <c r="L43" i="16"/>
  <c r="H43" i="16"/>
  <c r="G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7F9703F-817D-4713-A241-EBCCE0F83D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BF8449-8421-44E5-B608-8E5AF8CB97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F023B2-ECE3-4171-A0FB-BC30245553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A7BFC2E-C584-4376-9E74-09A4FF02D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8E0F25-06F7-49C9-81F9-4EE2257B9C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7E531C0-3620-4D4B-B4DD-455263ADE9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84BACC2-3CF4-4EBE-B2FE-1038845F3F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0CB22DC-FF7A-4F73-B0AA-7AFB317A64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C943BB2-B909-4A06-902D-46EB3F2BD8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9432AA6-0A08-4313-B932-83DAC75146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4D9A852-7297-4B9E-9C3E-1BC99F2C1B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1BD6498-627B-42D2-9435-E9142F18B9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ECDB10E-D0E6-4248-BBD4-97C9DCF0B0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FB79CF3-C070-44F1-BB5B-01E2B46642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3416870-E4BF-4313-B813-438626C320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DBA2F05-9C02-4B8F-AF2C-2C6253B5FB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2C4FE50-AE38-4FC0-BF6C-1B06D3EF8D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9F2392D-3D45-449A-885D-EE5F4D1771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176E885-87E5-475B-8D85-79965560D4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8392BFF-BE14-4F6E-88D4-2F4A7B2DAF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3CC4B4D-F963-4D25-80D1-FC361ECF1C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1F23B71-1F91-4A8F-AE24-2B6B37800F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63BCC61-F3B7-431C-98CE-0F854E7800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721A131-D253-4537-BCEB-7B5B7A32D5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7569F9A-0FF3-48A0-9999-EF42D883A0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D7C5B88-D672-4D8B-A389-24BAC8D9DD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EE93E6A-F0C3-41E6-B924-DF8F26969A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40AFF66-CBB7-4512-96C2-65E5F2D2B7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CBC9939-2224-4074-AD59-11A082DF19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A89A890-6436-4BA9-BA82-80802ED06F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9A18DA-E396-470B-8556-A76038A9C2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E2BEF5E-E456-4FD7-AD96-4B222F40C5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<sst xmlns="http://schemas.openxmlformats.org/spreadsheetml/2006/main" count="2902" uniqueCount="1849">
  <si>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</si>
  <si>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</si>
  <si>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</si>
  <si>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</si>
  <si>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</si>
  <si>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</si>
  <si>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</si>
  <si>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Guadalajara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</si>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</sst>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9914EC1-3BC2-451E-8EAC-A28FA3000356}"/>
    <cellStyle name="Normal" xfId="0" builtinId="0"/>
    <cellStyle name="Normal 2" xfId="1" xr:uid="{0BA50CED-2F3D-455B-9D77-0D3112EBBEBB}"/>
    <cellStyle name="Normal 3" xfId="3" xr:uid="{888012F7-CFB4-4FF2-A52D-2D71F2D3718E}"/>
    <cellStyle name="Normal 3 2" xfId="4" xr:uid="{978C5044-DAF6-4E20-A228-D0FCA09860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DF-4DF6-8F40-22928DD9C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DF-4DF6-8F40-22928DD9C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1155</c:v>
                </c:pt>
                <c:pt idx="1">
                  <c:v>7990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DF-4DF6-8F40-22928DD9C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33-45CE-B63F-BFB2E6821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33-45CE-B63F-BFB2E6821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33-45CE-B63F-BFB2E682131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357</c:v>
                </c:pt>
                <c:pt idx="2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33-45CE-B63F-BFB2E682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1D-4D18-997F-2679A7AED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1D-4D18-997F-2679A7AED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1D-4D18-997F-2679A7AED8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1D-4D18-997F-2679A7AED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AC-4819-8171-10A186064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AC-4819-8171-10A1860644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AC-4819-8171-10A186064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E2-4178-BBA2-2EC555F46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E2-4178-BBA2-2EC555F46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2307</c:v>
                </c:pt>
                <c:pt idx="1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E2-4178-BBA2-2EC555F46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190</c:v>
              </c:pt>
              <c:pt idx="1">
                <c:v>776</c:v>
              </c:pt>
              <c:pt idx="2">
                <c:v>12</c:v>
              </c:pt>
              <c:pt idx="3">
                <c:v>6</c:v>
              </c:pt>
              <c:pt idx="4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28B3-49A0-8EE8-DBF5F475F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863</c:v>
              </c:pt>
              <c:pt idx="1">
                <c:v>567</c:v>
              </c:pt>
              <c:pt idx="2">
                <c:v>17</c:v>
              </c:pt>
              <c:pt idx="3">
                <c:v>14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995-4B80-BF28-3701E3865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8</c:v>
              </c:pt>
              <c:pt idx="2">
                <c:v>1</c:v>
              </c:pt>
              <c:pt idx="3">
                <c:v>7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B1EE-431F-AF5D-343ED6287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37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275-4D36-998D-99A5297F3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1013</c:v>
              </c:pt>
              <c:pt idx="1">
                <c:v>16</c:v>
              </c:pt>
              <c:pt idx="2">
                <c:v>164</c:v>
              </c:pt>
              <c:pt idx="3">
                <c:v>11</c:v>
              </c:pt>
              <c:pt idx="4">
                <c:v>17</c:v>
              </c:pt>
              <c:pt idx="5">
                <c:v>3</c:v>
              </c:pt>
              <c:pt idx="6">
                <c:v>13</c:v>
              </c:pt>
              <c:pt idx="7">
                <c:v>301</c:v>
              </c:pt>
              <c:pt idx="8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D042-4A56-8799-8EF87A27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160</c:v>
              </c:pt>
              <c:pt idx="1">
                <c:v>101</c:v>
              </c:pt>
              <c:pt idx="2">
                <c:v>14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D05-4DF5-8680-292AFCA41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86-4A32-9612-174D4872D4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86-4A32-9612-174D4872D4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86-4A32-9612-174D4872D4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204</c:v>
                </c:pt>
                <c:pt idx="1">
                  <c:v>164</c:v>
                </c:pt>
                <c:pt idx="2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86-4A32-9612-174D4872D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3428</c:v>
              </c:pt>
              <c:pt idx="1">
                <c:v>757</c:v>
              </c:pt>
              <c:pt idx="2">
                <c:v>230</c:v>
              </c:pt>
              <c:pt idx="3">
                <c:v>147</c:v>
              </c:pt>
              <c:pt idx="4">
                <c:v>105</c:v>
              </c:pt>
              <c:pt idx="5">
                <c:v>1404</c:v>
              </c:pt>
              <c:pt idx="6">
                <c:v>239</c:v>
              </c:pt>
              <c:pt idx="7">
                <c:v>126</c:v>
              </c:pt>
              <c:pt idx="8">
                <c:v>261</c:v>
              </c:pt>
              <c:pt idx="9">
                <c:v>1981</c:v>
              </c:pt>
              <c:pt idx="10">
                <c:v>350</c:v>
              </c:pt>
            </c:numLit>
          </c:val>
          <c:extLst>
            <c:ext xmlns:c16="http://schemas.microsoft.com/office/drawing/2014/chart" uri="{C3380CC4-5D6E-409C-BE32-E72D297353CC}">
              <c16:uniqueId val="{00000000-3C3F-4246-A393-CC6522B72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419</c:v>
              </c:pt>
              <c:pt idx="1">
                <c:v>578</c:v>
              </c:pt>
              <c:pt idx="2">
                <c:v>121</c:v>
              </c:pt>
              <c:pt idx="3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786E-4A8C-82DE-1A6805424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132</c:v>
              </c:pt>
              <c:pt idx="2">
                <c:v>54</c:v>
              </c:pt>
              <c:pt idx="3">
                <c:v>30</c:v>
              </c:pt>
              <c:pt idx="4">
                <c:v>39</c:v>
              </c:pt>
              <c:pt idx="5">
                <c:v>505</c:v>
              </c:pt>
              <c:pt idx="6">
                <c:v>12</c:v>
              </c:pt>
              <c:pt idx="7">
                <c:v>78</c:v>
              </c:pt>
              <c:pt idx="8">
                <c:v>35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AF8-4737-B5AD-81750204B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77</c:v>
              </c:pt>
              <c:pt idx="1">
                <c:v>60</c:v>
              </c:pt>
              <c:pt idx="2">
                <c:v>338</c:v>
              </c:pt>
              <c:pt idx="3">
                <c:v>83</c:v>
              </c:pt>
              <c:pt idx="4">
                <c:v>86</c:v>
              </c:pt>
              <c:pt idx="5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E3BF-4306-8A61-BE1D10783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</c:v>
              </c:pt>
              <c:pt idx="1">
                <c:v>242</c:v>
              </c:pt>
              <c:pt idx="2">
                <c:v>68</c:v>
              </c:pt>
              <c:pt idx="3">
                <c:v>56</c:v>
              </c:pt>
              <c:pt idx="4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2E54-47DF-8EF3-00E6BA98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Administración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F8-4174-8875-102A3D36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1</c:v>
              </c:pt>
              <c:pt idx="2">
                <c:v>8</c:v>
              </c:pt>
              <c:pt idx="3">
                <c:v>2</c:v>
              </c:pt>
              <c:pt idx="4">
                <c:v>2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8B2-4887-B364-3B9500092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5C9-4F4F-9321-8D4C6CD8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37A-4147-8C61-EF74AE0A1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Delitos electorales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11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8423-497A-B818-250172EF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52-4DF2-B142-EB7C99174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52-4DF2-B142-EB7C99174B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703</c:v>
                </c:pt>
                <c:pt idx="1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52-4DF2-B142-EB7C99174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ADB-4CBE-9B0E-14A383F45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135</c:v>
              </c:pt>
              <c:pt idx="1">
                <c:v>148</c:v>
              </c:pt>
              <c:pt idx="2">
                <c:v>85</c:v>
              </c:pt>
              <c:pt idx="3">
                <c:v>226</c:v>
              </c:pt>
              <c:pt idx="4">
                <c:v>503</c:v>
              </c:pt>
              <c:pt idx="5">
                <c:v>120</c:v>
              </c:pt>
              <c:pt idx="6">
                <c:v>60</c:v>
              </c:pt>
              <c:pt idx="7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428B-4497-99FB-F37BD9339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51-4E34-9EB3-D2C6525EF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51-4E34-9EB3-D2C6525EF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51-4E34-9EB3-D2C6525EF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51-4E34-9EB3-D2C6525EFBD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1-4E34-9EB3-D2C6525EF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51-4E34-9EB3-D2C6525E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2D-48F8-83F0-5792194DE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2D-48F8-83F0-5792194DE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2D-48F8-83F0-5792194DE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62D-48F8-83F0-5792194DE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62D-48F8-83F0-5792194DE4C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D-48F8-83F0-5792194DE4C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D-48F8-83F0-5792194DE4C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D-48F8-83F0-5792194DE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2D-48F8-83F0-5792194DE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492</c:v>
                </c:pt>
                <c:pt idx="1">
                  <c:v>8</c:v>
                </c:pt>
                <c:pt idx="2">
                  <c:v>270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5B-4F9F-B5A8-0539042D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64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2-4C3C-AA5D-140AE6716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140</c:v>
                </c:pt>
                <c:pt idx="1">
                  <c:v>53</c:v>
                </c:pt>
                <c:pt idx="2">
                  <c:v>24</c:v>
                </c:pt>
                <c:pt idx="3">
                  <c:v>65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0-49BE-A238-F2A1F35C7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62</c:v>
                </c:pt>
                <c:pt idx="1">
                  <c:v>228</c:v>
                </c:pt>
                <c:pt idx="2">
                  <c:v>50</c:v>
                </c:pt>
                <c:pt idx="3">
                  <c:v>62</c:v>
                </c:pt>
                <c:pt idx="4">
                  <c:v>46</c:v>
                </c:pt>
                <c:pt idx="5">
                  <c:v>195</c:v>
                </c:pt>
                <c:pt idx="6">
                  <c:v>10</c:v>
                </c:pt>
                <c:pt idx="7">
                  <c:v>10</c:v>
                </c:pt>
                <c:pt idx="8">
                  <c:v>27</c:v>
                </c:pt>
                <c:pt idx="9">
                  <c:v>3</c:v>
                </c:pt>
                <c:pt idx="10">
                  <c:v>158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1-45C5-A87B-E10F9EDFB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4-45B4-B768-C469AF61A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065F-4182-BBC8-139B2983E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45-4308-88F9-53557B1BC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45-4308-88F9-53557B1BC0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437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45-4308-88F9-53557B1BC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1</c:v>
              </c:pt>
              <c:pt idx="2">
                <c:v>38</c:v>
              </c:pt>
              <c:pt idx="3">
                <c:v>11</c:v>
              </c:pt>
              <c:pt idx="4">
                <c:v>3</c:v>
              </c:pt>
              <c:pt idx="5">
                <c:v>6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126-4EFA-ABB8-4A64E36C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69</c:v>
              </c:pt>
              <c:pt idx="2">
                <c:v>14</c:v>
              </c:pt>
              <c:pt idx="3">
                <c:v>4</c:v>
              </c:pt>
              <c:pt idx="4">
                <c:v>13</c:v>
              </c:pt>
              <c:pt idx="5">
                <c:v>4</c:v>
              </c:pt>
              <c:pt idx="6">
                <c:v>15</c:v>
              </c:pt>
              <c:pt idx="7">
                <c:v>14</c:v>
              </c:pt>
              <c:pt idx="8">
                <c:v>3</c:v>
              </c:pt>
              <c:pt idx="9">
                <c:v>5</c:v>
              </c:pt>
              <c:pt idx="10">
                <c:v>11</c:v>
              </c:pt>
              <c:pt idx="11">
                <c:v>7</c:v>
              </c:pt>
              <c:pt idx="12">
                <c:v>13</c:v>
              </c:pt>
              <c:pt idx="13">
                <c:v>3</c:v>
              </c:pt>
              <c:pt idx="14">
                <c:v>120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83-4C06-8A3E-F644EC96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CD-40AB-B456-8705E267A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CD-40AB-B456-8705E267A6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CD-40AB-B456-8705E267A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70-4E13-A729-06ABBBAD6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70-4E13-A729-06ABBBAD6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70-4E13-A729-06ABBBAD6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A70-4E13-A729-06ABBBAD629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27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70-4E13-A729-06ABBBAD62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142</c:v>
              </c:pt>
              <c:pt idx="1">
                <c:v>4</c:v>
              </c:pt>
              <c:pt idx="2">
                <c:v>1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D5E0-43D0-9730-EAAE28381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03DA-4E59-A6AB-8CC2DD2E6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4</c:v>
              </c:pt>
              <c:pt idx="2">
                <c:v>11</c:v>
              </c:pt>
              <c:pt idx="3">
                <c:v>18</c:v>
              </c:pt>
              <c:pt idx="4">
                <c:v>59</c:v>
              </c:pt>
              <c:pt idx="5">
                <c:v>50</c:v>
              </c:pt>
              <c:pt idx="6">
                <c:v>33</c:v>
              </c:pt>
              <c:pt idx="7">
                <c:v>3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F9F-4DB8-B33A-5D4E35CBB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BB-459B-9A06-2F50FE384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FF-4005-B2E9-F34C76AF1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FF-4005-B2E9-F34C76AF10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FF-4005-B2E9-F34C76AF1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EA-46AB-9D0F-E2CC372EEC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EA-46AB-9D0F-E2CC372EEC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EA-46AB-9D0F-E2CC372EEC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EA-46AB-9D0F-E2CC372EEC2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A-46AB-9D0F-E2CC372EE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120</c:v>
                </c:pt>
                <c:pt idx="1">
                  <c:v>77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EA-46AB-9D0F-E2CC372EE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96-43A0-A78A-4137D6FD6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96-43A0-A78A-4137D6FD69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332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96-43A0-A78A-4137D6FD6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660</c:v>
              </c:pt>
              <c:pt idx="1">
                <c:v>7</c:v>
              </c:pt>
              <c:pt idx="2">
                <c:v>2</c:v>
              </c:pt>
              <c:pt idx="3">
                <c:v>2</c:v>
              </c:pt>
              <c:pt idx="4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85F8-42DD-9397-2070C64AF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116</c:v>
              </c:pt>
              <c:pt idx="1">
                <c:v>1</c:v>
              </c:pt>
              <c:pt idx="2">
                <c:v>1</c:v>
              </c:pt>
              <c:pt idx="3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4C6E-4D0F-865B-D6772419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49-47F2-8941-EEDC1A523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053E-42E7-906D-231F7070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1EA-4303-B8A8-054B5D25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06-4B7A-86DB-23A78C0AF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48-4512-BBC1-2BEB5A1FC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94-4941-B1A5-F2AD96A5B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D2-4969-A39A-27FB604C2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D2-4969-A39A-27FB604C2D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D2-4969-A39A-27FB604C2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142</c:v>
              </c:pt>
              <c:pt idx="2">
                <c:v>3</c:v>
              </c:pt>
              <c:pt idx="3">
                <c:v>14</c:v>
              </c:pt>
              <c:pt idx="4">
                <c:v>78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CB-443C-A082-B7CA65B3B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289</c:v>
              </c:pt>
              <c:pt idx="2">
                <c:v>4</c:v>
              </c:pt>
              <c:pt idx="3">
                <c:v>12</c:v>
              </c:pt>
              <c:pt idx="4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C89E-4CBB-94EC-54B7FB03E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270</c:v>
              </c:pt>
              <c:pt idx="2">
                <c:v>4</c:v>
              </c:pt>
              <c:pt idx="3">
                <c:v>6</c:v>
              </c:pt>
              <c:pt idx="4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ABF4-4B22-9B10-B80A1A7BC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4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E21D-423C-8B59-E77A11407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8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65FE-4010-82E7-980D86D5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225</c:v>
              </c:pt>
              <c:pt idx="2">
                <c:v>6</c:v>
              </c:pt>
              <c:pt idx="3">
                <c:v>17</c:v>
              </c:pt>
              <c:pt idx="4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0-B0A6-4A46-AC1E-5D2D1550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4EB-4697-814C-656527795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C83E-43AC-86CB-A77E3E799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40B-4467-90CD-26CC0CAF6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D94-44D0-A20C-1BF093B35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31-4CA8-9E46-516A0DC6D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31-4CA8-9E46-516A0DC6D7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31-4CA8-9E46-516A0DC6D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BB-4EB2-943C-96A2B55B7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BB-4EB2-943C-96A2B55B7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BB-4EB2-943C-96A2B55B752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BB-4EB2-943C-96A2B55B7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7F-409A-9308-C55EE3B7C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7F-409A-9308-C55EE3B7C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283</c:v>
                </c:pt>
                <c:pt idx="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7F-409A-9308-C55EE3B7C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86D196B-BE79-4A13-9E0D-EE5F85958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4F614EC-DE1A-4E58-8CE7-813790334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E966758-058D-4C1F-A0AF-6747E1C0B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D2E0246-5A42-46B2-86D4-FC5D88C8E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34AE39F-9375-4FFD-913A-E4853BFFA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681E2E2-D08D-44B4-91E6-1B2ADA330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C3D3650-06A4-4FF7-9E4D-5BAC0523B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F156A45-C68C-4802-BED3-3AE811718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89E94A5-883E-4F47-8A76-CEA333605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BDF7D61-B87A-463C-8A2F-5D3D75438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970C80B-B9E3-46F5-9AAC-72A8F1A6F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71257FC-92DA-4516-A402-8BD2AAC52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D00E09F-4669-412D-A88A-810688CCD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7C97F30-B9E3-FD8B-AC1A-0E701CD87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282575</xdr:colOff>
      <xdr:row>6</xdr:row>
      <xdr:rowOff>187325</xdr:rowOff>
    </xdr:from>
    <xdr:to>
      <xdr:col>21</xdr:col>
      <xdr:colOff>536575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6ABB9E6-4D7D-8125-BC50-4134FD597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285750</xdr:colOff>
      <xdr:row>7</xdr:row>
      <xdr:rowOff>149225</xdr:rowOff>
    </xdr:from>
    <xdr:to>
      <xdr:col>53</xdr:col>
      <xdr:colOff>177800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0DB7566-38DC-5887-2E9B-E16AD736E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269875</xdr:colOff>
      <xdr:row>6</xdr:row>
      <xdr:rowOff>228600</xdr:rowOff>
    </xdr:from>
    <xdr:to>
      <xdr:col>59</xdr:col>
      <xdr:colOff>742950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C4470FD-940E-645F-BA31-9614C7C37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288925</xdr:colOff>
      <xdr:row>7</xdr:row>
      <xdr:rowOff>120650</xdr:rowOff>
    </xdr:from>
    <xdr:to>
      <xdr:col>72</xdr:col>
      <xdr:colOff>228600</xdr:colOff>
      <xdr:row>18</xdr:row>
      <xdr:rowOff>88900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754530B-349C-9D0B-A472-5B49E2C7B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1155700</xdr:colOff>
      <xdr:row>22</xdr:row>
      <xdr:rowOff>139700</xdr:rowOff>
    </xdr:from>
    <xdr:to>
      <xdr:col>71</xdr:col>
      <xdr:colOff>269875</xdr:colOff>
      <xdr:row>35</xdr:row>
      <xdr:rowOff>53975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D2CDF79-33E0-81BA-EF16-4DEB9A9F0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6CB1724-1FBB-7DA7-E5CF-4B566F2E2E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D71D4A4-D07E-43A4-16CA-BFF615E46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139700</xdr:colOff>
      <xdr:row>3</xdr:row>
      <xdr:rowOff>34925</xdr:rowOff>
    </xdr:from>
    <xdr:to>
      <xdr:col>14</xdr:col>
      <xdr:colOff>2835275</xdr:colOff>
      <xdr:row>20</xdr:row>
      <xdr:rowOff>53975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EFE3917-6B39-70D0-C0F9-1DEF96D99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254000</xdr:colOff>
      <xdr:row>2</xdr:row>
      <xdr:rowOff>149225</xdr:rowOff>
    </xdr:from>
    <xdr:to>
      <xdr:col>19</xdr:col>
      <xdr:colOff>3016250</xdr:colOff>
      <xdr:row>20</xdr:row>
      <xdr:rowOff>15875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858BBA0-76C5-1639-7647-E5A3B6C8C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520700</xdr:colOff>
      <xdr:row>3</xdr:row>
      <xdr:rowOff>6350</xdr:rowOff>
    </xdr:from>
    <xdr:to>
      <xdr:col>24</xdr:col>
      <xdr:colOff>3282950</xdr:colOff>
      <xdr:row>20</xdr:row>
      <xdr:rowOff>25400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9518D70-A16E-593D-461A-DC6BCCE756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273050</xdr:colOff>
      <xdr:row>2</xdr:row>
      <xdr:rowOff>139700</xdr:rowOff>
    </xdr:from>
    <xdr:to>
      <xdr:col>29</xdr:col>
      <xdr:colOff>3035300</xdr:colOff>
      <xdr:row>20</xdr:row>
      <xdr:rowOff>6350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82D97B5-CBC1-80F5-E700-B7FEA6CFE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485775</xdr:colOff>
      <xdr:row>2</xdr:row>
      <xdr:rowOff>44450</xdr:rowOff>
    </xdr:from>
    <xdr:to>
      <xdr:col>34</xdr:col>
      <xdr:colOff>3248025</xdr:colOff>
      <xdr:row>19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9F71FD7-81B8-F477-905A-7293D383C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73025</xdr:colOff>
      <xdr:row>2</xdr:row>
      <xdr:rowOff>111125</xdr:rowOff>
    </xdr:from>
    <xdr:to>
      <xdr:col>39</xdr:col>
      <xdr:colOff>2835275</xdr:colOff>
      <xdr:row>19</xdr:row>
      <xdr:rowOff>130175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39A2415-A405-F7E1-55A4-C23700687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98425</xdr:colOff>
      <xdr:row>2</xdr:row>
      <xdr:rowOff>120650</xdr:rowOff>
    </xdr:from>
    <xdr:to>
      <xdr:col>44</xdr:col>
      <xdr:colOff>2860675</xdr:colOff>
      <xdr:row>19</xdr:row>
      <xdr:rowOff>139700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CED5D4A-DC39-1374-2427-7B1546762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234950</xdr:colOff>
      <xdr:row>2</xdr:row>
      <xdr:rowOff>120650</xdr:rowOff>
    </xdr:from>
    <xdr:to>
      <xdr:col>49</xdr:col>
      <xdr:colOff>2997200</xdr:colOff>
      <xdr:row>19</xdr:row>
      <xdr:rowOff>139700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825EDD3-DD21-2537-8FEB-3458F16279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57150</xdr:colOff>
      <xdr:row>3</xdr:row>
      <xdr:rowOff>73025</xdr:rowOff>
    </xdr:from>
    <xdr:to>
      <xdr:col>54</xdr:col>
      <xdr:colOff>2819400</xdr:colOff>
      <xdr:row>20</xdr:row>
      <xdr:rowOff>92075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1450690-5174-92B0-99CF-CCC604CC7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422275</xdr:colOff>
      <xdr:row>2</xdr:row>
      <xdr:rowOff>111125</xdr:rowOff>
    </xdr:from>
    <xdr:to>
      <xdr:col>59</xdr:col>
      <xdr:colOff>3213100</xdr:colOff>
      <xdr:row>19</xdr:row>
      <xdr:rowOff>130175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530BA50-3A74-A20E-DD7B-7A1D3AC63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5DA310-1FAC-473E-A311-5535A6903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876818-EFAE-4D76-A25D-242241B43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AA31A25-42F2-40DD-AD84-8A5530C9F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46A280-7426-4B79-B148-D9DFA115A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2D3E695-7230-4D1D-BEA7-FBC71EFB2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584995E-076D-4870-A88D-F5124CB92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15345E3-C043-4BBB-8844-CD8FBC50D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403225</xdr:colOff>
      <xdr:row>8</xdr:row>
      <xdr:rowOff>152400</xdr:rowOff>
    </xdr:from>
    <xdr:to>
      <xdr:col>15</xdr:col>
      <xdr:colOff>323850</xdr:colOff>
      <xdr:row>19</xdr:row>
      <xdr:rowOff>19050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E6930E2F-937D-FBB0-92CB-67BCAED11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635000</xdr:colOff>
      <xdr:row>5</xdr:row>
      <xdr:rowOff>152400</xdr:rowOff>
    </xdr:from>
    <xdr:to>
      <xdr:col>29</xdr:col>
      <xdr:colOff>260350</xdr:colOff>
      <xdr:row>24</xdr:row>
      <xdr:rowOff>34925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94F6A550-BD1C-F06F-9944-D4940A5F2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311150</xdr:colOff>
      <xdr:row>11</xdr:row>
      <xdr:rowOff>85725</xdr:rowOff>
    </xdr:from>
    <xdr:to>
      <xdr:col>43</xdr:col>
      <xdr:colOff>695325</xdr:colOff>
      <xdr:row>34</xdr:row>
      <xdr:rowOff>142875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C97457B3-8B1A-5C55-404F-CF4DF9883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5EA93B-17CB-47A6-8453-893A8C941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2287FA3-3C19-43A8-A6F3-7B5AE9C2F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855DFF0-1AE5-A55D-3B38-EAB019638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47625</xdr:colOff>
      <xdr:row>3</xdr:row>
      <xdr:rowOff>28575</xdr:rowOff>
    </xdr:from>
    <xdr:to>
      <xdr:col>17</xdr:col>
      <xdr:colOff>2638425</xdr:colOff>
      <xdr:row>22</xdr:row>
      <xdr:rowOff>73025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79FDF82-910C-330B-B008-2A6881C50A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9525</xdr:colOff>
      <xdr:row>2</xdr:row>
      <xdr:rowOff>123825</xdr:rowOff>
    </xdr:from>
    <xdr:to>
      <xdr:col>22</xdr:col>
      <xdr:colOff>2600325</xdr:colOff>
      <xdr:row>22</xdr:row>
      <xdr:rowOff>6350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E060639-0591-6B75-3251-855EEDD65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155575</xdr:colOff>
      <xdr:row>2</xdr:row>
      <xdr:rowOff>76200</xdr:rowOff>
    </xdr:from>
    <xdr:to>
      <xdr:col>35</xdr:col>
      <xdr:colOff>168275</xdr:colOff>
      <xdr:row>21</xdr:row>
      <xdr:rowOff>120650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30B374B-E892-F687-E5D9-E0D5BEBC4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D7805DB-95CC-4E4F-96AB-B45843FC7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620BA20-2C09-4978-9F26-BB2EE0900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8B52FA8-C995-C38D-A7E0-A7BDBDE6F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47625</xdr:colOff>
      <xdr:row>3</xdr:row>
      <xdr:rowOff>9525</xdr:rowOff>
    </xdr:from>
    <xdr:to>
      <xdr:col>17</xdr:col>
      <xdr:colOff>2809875</xdr:colOff>
      <xdr:row>22</xdr:row>
      <xdr:rowOff>53975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3722751-8FBC-23ED-A875-FA1D14CFBB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2235200</xdr:colOff>
      <xdr:row>3</xdr:row>
      <xdr:rowOff>38100</xdr:rowOff>
    </xdr:from>
    <xdr:to>
      <xdr:col>33</xdr:col>
      <xdr:colOff>342900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F09EE57-F7C3-E836-86E3-0FCE97AB1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968148B-0A30-4067-866F-1CB0B6476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2EA9CA6-8B74-4C14-87D8-7C5366074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2CFD4B4-DD3B-DBF7-6AB1-835E03B8C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7CBA326-7F8F-819E-A85A-86DCD3A6D2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323E9BE-3F99-8334-8C4F-54C2DA250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149225</xdr:colOff>
      <xdr:row>3</xdr:row>
      <xdr:rowOff>85725</xdr:rowOff>
    </xdr:from>
    <xdr:to>
      <xdr:col>19</xdr:col>
      <xdr:colOff>2730500</xdr:colOff>
      <xdr:row>19</xdr:row>
      <xdr:rowOff>142875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B770FC3-89BA-817C-E334-C55C6AC44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117475</xdr:colOff>
      <xdr:row>3</xdr:row>
      <xdr:rowOff>66675</xdr:rowOff>
    </xdr:from>
    <xdr:to>
      <xdr:col>24</xdr:col>
      <xdr:colOff>2698750</xdr:colOff>
      <xdr:row>19</xdr:row>
      <xdr:rowOff>123825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5C64642-0C21-36B9-850B-B5A0FC38E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E0F60CC-19E8-AB27-4A2B-64C935736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038004F-BD81-DEF8-D282-8475E99C0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6F72D96-503D-EE59-8F25-B30EBA21DC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215900</xdr:colOff>
      <xdr:row>3</xdr:row>
      <xdr:rowOff>38100</xdr:rowOff>
    </xdr:from>
    <xdr:to>
      <xdr:col>19</xdr:col>
      <xdr:colOff>2968625</xdr:colOff>
      <xdr:row>19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EE678E1-C651-2C7B-2412-583B7A162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114300</xdr:colOff>
      <xdr:row>3</xdr:row>
      <xdr:rowOff>19050</xdr:rowOff>
    </xdr:from>
    <xdr:to>
      <xdr:col>24</xdr:col>
      <xdr:colOff>2867025</xdr:colOff>
      <xdr:row>19</xdr:row>
      <xdr:rowOff>76200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E758C10-84FF-A5B8-0062-2B0ADF7F5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44450</xdr:colOff>
      <xdr:row>3</xdr:row>
      <xdr:rowOff>38100</xdr:rowOff>
    </xdr:from>
    <xdr:to>
      <xdr:col>59</xdr:col>
      <xdr:colOff>2663825</xdr:colOff>
      <xdr:row>19</xdr:row>
      <xdr:rowOff>95250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F1BBBB71-8C14-3A46-B00F-BB09CDABE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5BF54A0-7014-79EB-5059-291692DD3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C9B9EE6-98EE-243F-7F0A-6DB217351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C07CBAD-1FEF-EB91-7647-C58AAD751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0408E7D-F1A9-E84B-658E-1208F1272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5703125" customWidth="1"/>
    <col min="2" max="2" width="38.28515625" customWidth="1"/>
    <col min="3" max="3" width="11.140625" customWidth="1"/>
    <col min="4" max="4" width="28.140625" customWidth="1"/>
    <col min="5" max="5" width="14.42578125" customWidth="1"/>
    <col min="6" max="6" width="0.7109375" customWidth="1"/>
    <col min="7" max="19" width="5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XgcgR+PBaVGBlkjhM4SZ3Go2hrLNlYwA4M3iFLJw/fSn54YROPkMsJ8R4NAiJpfWFxbX7FwXkt+CChuyotFDsQ==" saltValue="tfsolK24HGtyzUNBwwsK0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3</v>
      </c>
      <c r="D5" s="12">
        <v>0</v>
      </c>
      <c r="E5" s="21">
        <v>2</v>
      </c>
    </row>
    <row r="6" spans="1:5" x14ac:dyDescent="0.25">
      <c r="A6" s="20" t="s">
        <v>1205</v>
      </c>
      <c r="B6" s="15"/>
      <c r="C6" s="12">
        <v>3</v>
      </c>
      <c r="D6" s="12">
        <v>1</v>
      </c>
      <c r="E6" s="21">
        <v>3</v>
      </c>
    </row>
    <row r="7" spans="1:5" x14ac:dyDescent="0.25">
      <c r="A7" s="20" t="s">
        <v>1206</v>
      </c>
      <c r="B7" s="15"/>
      <c r="C7" s="12">
        <v>0</v>
      </c>
      <c r="D7" s="12">
        <v>0</v>
      </c>
      <c r="E7" s="21">
        <v>0</v>
      </c>
    </row>
    <row r="8" spans="1:5" x14ac:dyDescent="0.25">
      <c r="A8" s="20" t="s">
        <v>1207</v>
      </c>
      <c r="B8" s="15"/>
      <c r="C8" s="12">
        <v>3</v>
      </c>
      <c r="D8" s="12">
        <v>1</v>
      </c>
      <c r="E8" s="21">
        <v>3</v>
      </c>
    </row>
    <row r="9" spans="1:5" x14ac:dyDescent="0.25">
      <c r="A9" s="20" t="s">
        <v>615</v>
      </c>
      <c r="B9" s="15"/>
      <c r="C9" s="12">
        <v>1</v>
      </c>
      <c r="D9" s="12">
        <v>0</v>
      </c>
      <c r="E9" s="21">
        <v>1</v>
      </c>
    </row>
    <row r="10" spans="1:5" x14ac:dyDescent="0.25">
      <c r="A10" s="20" t="s">
        <v>1208</v>
      </c>
      <c r="B10" s="15"/>
      <c r="C10" s="12">
        <v>0</v>
      </c>
      <c r="D10" s="12">
        <v>0</v>
      </c>
      <c r="E10" s="21">
        <v>0</v>
      </c>
    </row>
    <row r="11" spans="1:5" x14ac:dyDescent="0.25">
      <c r="A11" s="201" t="s">
        <v>956</v>
      </c>
      <c r="B11" s="202"/>
      <c r="C11" s="28">
        <v>10</v>
      </c>
      <c r="D11" s="28">
        <v>2</v>
      </c>
      <c r="E11" s="28">
        <v>9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3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1" t="s">
        <v>956</v>
      </c>
      <c r="B17" s="202"/>
      <c r="C17" s="28">
        <v>3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3</v>
      </c>
    </row>
    <row r="22" spans="1:3" x14ac:dyDescent="0.25">
      <c r="A22" s="20" t="s">
        <v>1205</v>
      </c>
      <c r="B22" s="15"/>
      <c r="C22" s="21">
        <v>1</v>
      </c>
    </row>
    <row r="23" spans="1:3" x14ac:dyDescent="0.25">
      <c r="A23" s="20" t="s">
        <v>1206</v>
      </c>
      <c r="B23" s="15"/>
      <c r="C23" s="21">
        <v>0</v>
      </c>
    </row>
    <row r="24" spans="1:3" x14ac:dyDescent="0.25">
      <c r="A24" s="20" t="s">
        <v>1207</v>
      </c>
      <c r="B24" s="15"/>
      <c r="C24" s="21">
        <v>4</v>
      </c>
    </row>
    <row r="25" spans="1:3" x14ac:dyDescent="0.25">
      <c r="A25" s="20" t="s">
        <v>615</v>
      </c>
      <c r="B25" s="15"/>
      <c r="C25" s="21">
        <v>4</v>
      </c>
    </row>
    <row r="26" spans="1:3" x14ac:dyDescent="0.25">
      <c r="A26" s="20" t="s">
        <v>1208</v>
      </c>
      <c r="B26" s="15"/>
      <c r="C26" s="21">
        <v>15</v>
      </c>
    </row>
    <row r="27" spans="1:3" x14ac:dyDescent="0.25">
      <c r="A27" s="201" t="s">
        <v>956</v>
      </c>
      <c r="B27" s="202"/>
      <c r="C27" s="28">
        <v>27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0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23</v>
      </c>
    </row>
    <row r="34" spans="1:3" x14ac:dyDescent="0.25">
      <c r="A34" s="20" t="s">
        <v>1147</v>
      </c>
      <c r="B34" s="15"/>
      <c r="C34" s="21">
        <v>0</v>
      </c>
    </row>
    <row r="35" spans="1:3" x14ac:dyDescent="0.25">
      <c r="A35" s="20" t="s">
        <v>1215</v>
      </c>
      <c r="B35" s="15"/>
      <c r="C35" s="21">
        <v>9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1" t="s">
        <v>956</v>
      </c>
      <c r="B40" s="202"/>
      <c r="C40" s="28">
        <v>32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0</v>
      </c>
    </row>
    <row r="45" spans="1:3" x14ac:dyDescent="0.25">
      <c r="A45" s="20" t="s">
        <v>1205</v>
      </c>
      <c r="B45" s="15"/>
      <c r="C45" s="21">
        <v>0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1</v>
      </c>
    </row>
    <row r="48" spans="1:3" x14ac:dyDescent="0.25">
      <c r="A48" s="20" t="s">
        <v>615</v>
      </c>
      <c r="B48" s="15"/>
      <c r="C48" s="21">
        <v>0</v>
      </c>
    </row>
    <row r="49" spans="1:3" x14ac:dyDescent="0.25">
      <c r="A49" s="20" t="s">
        <v>1208</v>
      </c>
      <c r="B49" s="15"/>
      <c r="C49" s="21">
        <v>1</v>
      </c>
    </row>
    <row r="50" spans="1:3" x14ac:dyDescent="0.25">
      <c r="A50" s="201" t="s">
        <v>956</v>
      </c>
      <c r="B50" s="202"/>
      <c r="C50" s="28">
        <v>2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1">
        <v>0</v>
      </c>
    </row>
    <row r="54" spans="1:3" x14ac:dyDescent="0.25">
      <c r="A54" s="189"/>
      <c r="B54" s="11" t="s">
        <v>82</v>
      </c>
      <c r="C54" s="21">
        <v>0</v>
      </c>
    </row>
    <row r="55" spans="1:3" x14ac:dyDescent="0.25">
      <c r="A55" s="187" t="s">
        <v>1205</v>
      </c>
      <c r="B55" s="11" t="s">
        <v>79</v>
      </c>
      <c r="C55" s="21">
        <v>0</v>
      </c>
    </row>
    <row r="56" spans="1:3" x14ac:dyDescent="0.25">
      <c r="A56" s="189"/>
      <c r="B56" s="11" t="s">
        <v>82</v>
      </c>
      <c r="C56" s="21">
        <v>2</v>
      </c>
    </row>
    <row r="57" spans="1:3" x14ac:dyDescent="0.25">
      <c r="A57" s="187" t="s">
        <v>1206</v>
      </c>
      <c r="B57" s="11" t="s">
        <v>79</v>
      </c>
      <c r="C57" s="21">
        <v>0</v>
      </c>
    </row>
    <row r="58" spans="1:3" x14ac:dyDescent="0.25">
      <c r="A58" s="189"/>
      <c r="B58" s="11" t="s">
        <v>82</v>
      </c>
      <c r="C58" s="21">
        <v>0</v>
      </c>
    </row>
    <row r="59" spans="1:3" x14ac:dyDescent="0.25">
      <c r="A59" s="187" t="s">
        <v>1207</v>
      </c>
      <c r="B59" s="11" t="s">
        <v>79</v>
      </c>
      <c r="C59" s="21">
        <v>0</v>
      </c>
    </row>
    <row r="60" spans="1:3" x14ac:dyDescent="0.25">
      <c r="A60" s="189"/>
      <c r="B60" s="11" t="s">
        <v>82</v>
      </c>
      <c r="C60" s="21">
        <v>0</v>
      </c>
    </row>
    <row r="61" spans="1:3" x14ac:dyDescent="0.25">
      <c r="A61" s="187" t="s">
        <v>615</v>
      </c>
      <c r="B61" s="11" t="s">
        <v>79</v>
      </c>
      <c r="C61" s="21">
        <v>0</v>
      </c>
    </row>
    <row r="62" spans="1:3" x14ac:dyDescent="0.25">
      <c r="A62" s="189"/>
      <c r="B62" s="11" t="s">
        <v>82</v>
      </c>
      <c r="C62" s="21">
        <v>0</v>
      </c>
    </row>
    <row r="63" spans="1:3" x14ac:dyDescent="0.25">
      <c r="A63" s="187" t="s">
        <v>1208</v>
      </c>
      <c r="B63" s="11" t="s">
        <v>79</v>
      </c>
      <c r="C63" s="21">
        <v>1</v>
      </c>
    </row>
    <row r="64" spans="1:3" x14ac:dyDescent="0.25">
      <c r="A64" s="189"/>
      <c r="B64" s="11" t="s">
        <v>82</v>
      </c>
      <c r="C64" s="21">
        <v>1</v>
      </c>
    </row>
    <row r="65" spans="1:3" x14ac:dyDescent="0.25">
      <c r="A65" s="201" t="s">
        <v>956</v>
      </c>
      <c r="B65" s="202"/>
      <c r="C65" s="28">
        <v>4</v>
      </c>
    </row>
    <row r="66" spans="1:3" x14ac:dyDescent="0.25">
      <c r="A66" s="17"/>
    </row>
  </sheetData>
  <sheetProtection algorithmName="SHA-512" hashValue="Jd+lBZr8qmBtozmwmfajoRNOEJGh7Zz5v1Z/+eanceKe2mRPS4f6rvoAtPs6Mu18NtP/Ip/LJKllpNJ1lj75RQ==" saltValue="uULq91FqhTIzb7Gau4r8E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90" t="s">
        <v>1222</v>
      </c>
      <c r="B5" s="32" t="s">
        <v>1223</v>
      </c>
      <c r="C5" s="12">
        <v>0</v>
      </c>
      <c r="D5" s="12">
        <v>0</v>
      </c>
      <c r="E5" s="12">
        <v>0</v>
      </c>
      <c r="F5" s="21">
        <v>0</v>
      </c>
    </row>
    <row r="6" spans="1:6" x14ac:dyDescent="0.25">
      <c r="A6" s="192"/>
      <c r="B6" s="32" t="s">
        <v>1224</v>
      </c>
      <c r="C6" s="12">
        <v>1</v>
      </c>
      <c r="D6" s="12">
        <v>0</v>
      </c>
      <c r="E6" s="12">
        <v>0</v>
      </c>
      <c r="F6" s="21">
        <v>0</v>
      </c>
    </row>
    <row r="7" spans="1:6" x14ac:dyDescent="0.25">
      <c r="A7" s="10" t="s">
        <v>1225</v>
      </c>
      <c r="B7" s="32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2.5" x14ac:dyDescent="0.25">
      <c r="A8" s="190" t="s">
        <v>1227</v>
      </c>
      <c r="B8" s="32" t="s">
        <v>1228</v>
      </c>
      <c r="C8" s="12">
        <v>0</v>
      </c>
      <c r="D8" s="12">
        <v>4</v>
      </c>
      <c r="E8" s="12">
        <v>2</v>
      </c>
      <c r="F8" s="21">
        <v>0</v>
      </c>
    </row>
    <row r="9" spans="1:6" x14ac:dyDescent="0.25">
      <c r="A9" s="191"/>
      <c r="B9" s="32" t="s">
        <v>1229</v>
      </c>
      <c r="C9" s="12">
        <v>1</v>
      </c>
      <c r="D9" s="12">
        <v>0</v>
      </c>
      <c r="E9" s="12">
        <v>0</v>
      </c>
      <c r="F9" s="21">
        <v>0</v>
      </c>
    </row>
    <row r="10" spans="1:6" ht="22.5" x14ac:dyDescent="0.25">
      <c r="A10" s="192"/>
      <c r="B10" s="32" t="s">
        <v>1230</v>
      </c>
      <c r="C10" s="12">
        <v>11</v>
      </c>
      <c r="D10" s="12">
        <v>4</v>
      </c>
      <c r="E10" s="12">
        <v>2</v>
      </c>
      <c r="F10" s="21">
        <v>0</v>
      </c>
    </row>
    <row r="11" spans="1:6" ht="22.5" x14ac:dyDescent="0.25">
      <c r="A11" s="190" t="s">
        <v>1231</v>
      </c>
      <c r="B11" s="32" t="s">
        <v>1232</v>
      </c>
      <c r="C11" s="12">
        <v>0</v>
      </c>
      <c r="D11" s="12">
        <v>0</v>
      </c>
      <c r="E11" s="12">
        <v>0</v>
      </c>
      <c r="F11" s="21">
        <v>0</v>
      </c>
    </row>
    <row r="12" spans="1:6" x14ac:dyDescent="0.25">
      <c r="A12" s="191"/>
      <c r="B12" s="32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2.5" x14ac:dyDescent="0.25">
      <c r="A13" s="192"/>
      <c r="B13" s="32" t="s">
        <v>1234</v>
      </c>
      <c r="C13" s="12">
        <v>0</v>
      </c>
      <c r="D13" s="12">
        <v>0</v>
      </c>
      <c r="E13" s="12">
        <v>2</v>
      </c>
      <c r="F13" s="21">
        <v>0</v>
      </c>
    </row>
    <row r="14" spans="1:6" ht="22.5" x14ac:dyDescent="0.25">
      <c r="A14" s="10" t="s">
        <v>1235</v>
      </c>
      <c r="B14" s="32" t="s">
        <v>1236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25">
      <c r="A15" s="190" t="s">
        <v>1237</v>
      </c>
      <c r="B15" s="32" t="s">
        <v>1238</v>
      </c>
      <c r="C15" s="12">
        <v>323</v>
      </c>
      <c r="D15" s="12">
        <v>35</v>
      </c>
      <c r="E15" s="12">
        <v>63</v>
      </c>
      <c r="F15" s="21">
        <v>0</v>
      </c>
    </row>
    <row r="16" spans="1:6" x14ac:dyDescent="0.25">
      <c r="A16" s="191"/>
      <c r="B16" s="32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25">
      <c r="A17" s="191"/>
      <c r="B17" s="32" t="s">
        <v>1240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25">
      <c r="A18" s="191"/>
      <c r="B18" s="32" t="s">
        <v>1241</v>
      </c>
      <c r="C18" s="12">
        <v>0</v>
      </c>
      <c r="D18" s="12">
        <v>0</v>
      </c>
      <c r="E18" s="12">
        <v>0</v>
      </c>
      <c r="F18" s="21">
        <v>0</v>
      </c>
    </row>
    <row r="19" spans="1:6" ht="22.5" x14ac:dyDescent="0.25">
      <c r="A19" s="192"/>
      <c r="B19" s="32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2" t="s">
        <v>1244</v>
      </c>
      <c r="C20" s="12">
        <v>0</v>
      </c>
      <c r="D20" s="12">
        <v>0</v>
      </c>
      <c r="E20" s="12">
        <v>1</v>
      </c>
      <c r="F20" s="21">
        <v>0</v>
      </c>
    </row>
    <row r="21" spans="1:6" x14ac:dyDescent="0.25">
      <c r="A21" s="10" t="s">
        <v>1245</v>
      </c>
      <c r="B21" s="32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25">
      <c r="A22" s="201" t="s">
        <v>956</v>
      </c>
      <c r="B22" s="202"/>
      <c r="C22" s="28">
        <v>336</v>
      </c>
      <c r="D22" s="28">
        <v>43</v>
      </c>
      <c r="E22" s="28">
        <v>70</v>
      </c>
      <c r="F22" s="28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0</v>
      </c>
    </row>
    <row r="26" spans="1:6" x14ac:dyDescent="0.25">
      <c r="A26" s="20" t="s">
        <v>114</v>
      </c>
      <c r="B26" s="15"/>
      <c r="C26" s="21">
        <v>0</v>
      </c>
    </row>
    <row r="27" spans="1:6" x14ac:dyDescent="0.25">
      <c r="A27" s="20" t="s">
        <v>1080</v>
      </c>
      <c r="B27" s="15"/>
      <c r="C27" s="21">
        <v>0</v>
      </c>
    </row>
    <row r="28" spans="1:6" x14ac:dyDescent="0.25">
      <c r="A28" s="201" t="s">
        <v>956</v>
      </c>
      <c r="B28" s="202"/>
      <c r="C28" s="28">
        <v>0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4</v>
      </c>
    </row>
    <row r="33" spans="1:3" x14ac:dyDescent="0.25">
      <c r="A33" s="20" t="s">
        <v>1249</v>
      </c>
      <c r="B33" s="15"/>
      <c r="C33" s="21">
        <v>20</v>
      </c>
    </row>
    <row r="34" spans="1:3" x14ac:dyDescent="0.25">
      <c r="A34" s="20" t="s">
        <v>82</v>
      </c>
      <c r="B34" s="15"/>
      <c r="C34" s="21">
        <v>37</v>
      </c>
    </row>
    <row r="35" spans="1:3" x14ac:dyDescent="0.25">
      <c r="A35" s="201" t="s">
        <v>956</v>
      </c>
      <c r="B35" s="202"/>
      <c r="C35" s="28">
        <v>61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132</v>
      </c>
    </row>
    <row r="40" spans="1:3" x14ac:dyDescent="0.25">
      <c r="A40" s="20" t="s">
        <v>1252</v>
      </c>
      <c r="B40" s="15"/>
      <c r="C40" s="21">
        <v>51</v>
      </c>
    </row>
    <row r="41" spans="1:3" x14ac:dyDescent="0.25">
      <c r="A41" s="201" t="s">
        <v>956</v>
      </c>
      <c r="B41" s="202"/>
      <c r="C41" s="28">
        <v>183</v>
      </c>
    </row>
    <row r="42" spans="1:3" x14ac:dyDescent="0.25">
      <c r="A42" s="17"/>
    </row>
  </sheetData>
  <sheetProtection algorithmName="SHA-512" hashValue="IT6sR3RsL8617VHRzZ5wwyKtHk1JobluQ+KuL9fQ2nbvJZlTCMFp5oXLQYdoP92YWiWyMGcldQrvcZl9PnDk1A==" saltValue="8GsPOb6bR6BFGgbOhBTxm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2" t="s">
        <v>1265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2" t="s">
        <v>1048</v>
      </c>
      <c r="C7" s="38">
        <v>6</v>
      </c>
      <c r="D7" s="38">
        <v>0</v>
      </c>
      <c r="E7" s="38">
        <v>8</v>
      </c>
      <c r="F7" s="38">
        <v>0</v>
      </c>
      <c r="G7" s="38">
        <v>0</v>
      </c>
      <c r="H7" s="38">
        <v>8</v>
      </c>
      <c r="I7" s="38">
        <v>0</v>
      </c>
      <c r="J7" s="38">
        <v>0</v>
      </c>
      <c r="K7" s="38">
        <v>0</v>
      </c>
      <c r="L7" s="39">
        <v>1</v>
      </c>
    </row>
    <row r="8" spans="1:12" x14ac:dyDescent="0.25">
      <c r="A8" s="191"/>
      <c r="B8" s="32" t="s">
        <v>1266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192"/>
      <c r="B9" s="32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25">
      <c r="A10" s="190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2" t="s">
        <v>1271</v>
      </c>
      <c r="C12" s="38">
        <v>2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2" t="s">
        <v>1272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2" t="s">
        <v>1285</v>
      </c>
      <c r="C26" s="38">
        <v>0</v>
      </c>
      <c r="D26" s="38">
        <v>0</v>
      </c>
      <c r="E26" s="38">
        <v>2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1</v>
      </c>
    </row>
    <row r="27" spans="1:12" x14ac:dyDescent="0.25">
      <c r="A27" s="191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2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2" t="s">
        <v>1303</v>
      </c>
      <c r="C44" s="38">
        <v>1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2" t="s">
        <v>1313</v>
      </c>
      <c r="C54" s="38">
        <v>1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2" t="s">
        <v>1314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2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2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2" t="s">
        <v>1332</v>
      </c>
      <c r="C73" s="38">
        <v>0</v>
      </c>
      <c r="D73" s="38">
        <v>0</v>
      </c>
      <c r="E73" s="38">
        <v>2</v>
      </c>
      <c r="F73" s="38">
        <v>0</v>
      </c>
      <c r="G73" s="38">
        <v>0</v>
      </c>
      <c r="H73" s="38">
        <v>2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2" t="s">
        <v>1341</v>
      </c>
      <c r="C82" s="38">
        <v>0</v>
      </c>
      <c r="D82" s="38">
        <v>0</v>
      </c>
      <c r="E82" s="38">
        <v>1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191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2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2" t="s">
        <v>1363</v>
      </c>
      <c r="C104" s="38">
        <v>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2" t="s">
        <v>1368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2" t="s">
        <v>1390</v>
      </c>
      <c r="C131" s="38">
        <v>0</v>
      </c>
      <c r="D131" s="38">
        <v>0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2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2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2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2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191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2" t="s">
        <v>1447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1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2" t="s">
        <v>1448</v>
      </c>
      <c r="C189" s="38">
        <v>0</v>
      </c>
      <c r="D189" s="38">
        <v>0</v>
      </c>
      <c r="E189" s="38">
        <v>1</v>
      </c>
      <c r="F189" s="38">
        <v>0</v>
      </c>
      <c r="G189" s="38">
        <v>0</v>
      </c>
      <c r="H189" s="38">
        <v>3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2" t="s">
        <v>1451</v>
      </c>
      <c r="C192" s="38">
        <v>0</v>
      </c>
      <c r="D192" s="38">
        <v>0</v>
      </c>
      <c r="E192" s="38">
        <v>1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2" t="s">
        <v>1453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2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2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2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2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2" t="s">
        <v>1524</v>
      </c>
      <c r="C264" s="38">
        <v>5</v>
      </c>
      <c r="D264" s="38">
        <v>0</v>
      </c>
      <c r="E264" s="38">
        <v>0</v>
      </c>
      <c r="F264" s="38">
        <v>0</v>
      </c>
      <c r="G264" s="38">
        <v>0</v>
      </c>
      <c r="H264" s="38">
        <v>5</v>
      </c>
      <c r="I264" s="38">
        <v>0</v>
      </c>
      <c r="J264" s="38">
        <v>0</v>
      </c>
      <c r="K264" s="38">
        <v>0</v>
      </c>
      <c r="L264" s="39">
        <v>1</v>
      </c>
    </row>
    <row r="265" spans="1:12" x14ac:dyDescent="0.25">
      <c r="A265" s="191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2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2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2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2" t="s">
        <v>1532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2" t="s">
        <v>967</v>
      </c>
      <c r="C273" s="38">
        <v>0</v>
      </c>
      <c r="D273" s="38">
        <v>0</v>
      </c>
      <c r="E273" s="38">
        <v>2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191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2" t="s">
        <v>1534</v>
      </c>
      <c r="C275" s="38"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1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2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2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2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2" t="s">
        <v>1542</v>
      </c>
      <c r="C283" s="38">
        <v>0</v>
      </c>
      <c r="D283" s="38">
        <v>0</v>
      </c>
      <c r="E283" s="38">
        <v>1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2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2" t="s">
        <v>926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2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2" t="s">
        <v>1546</v>
      </c>
      <c r="C289" s="38">
        <v>0</v>
      </c>
      <c r="D289" s="38">
        <v>0</v>
      </c>
      <c r="E289" s="38">
        <v>5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2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2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1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2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1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vBN+cdTCV6GpmPogSTS3zXn7x0i7Ua0VVnlbzfO1c5o396brLk6Y6jHHimazADHZHF1JxDK/2zZ6b40JmpckMA==" saltValue="SADhVwHT94CUo+/A1omS1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2</v>
      </c>
      <c r="D7" s="12">
        <v>2</v>
      </c>
      <c r="E7" s="13">
        <v>0</v>
      </c>
    </row>
    <row r="8" spans="1:5" x14ac:dyDescent="0.25">
      <c r="A8" s="191"/>
      <c r="B8" s="11" t="s">
        <v>1575</v>
      </c>
      <c r="C8" s="12">
        <v>1</v>
      </c>
      <c r="D8" s="12">
        <v>1</v>
      </c>
      <c r="E8" s="13">
        <v>0</v>
      </c>
    </row>
    <row r="9" spans="1:5" x14ac:dyDescent="0.25">
      <c r="A9" s="191"/>
      <c r="B9" s="11" t="s">
        <v>1576</v>
      </c>
      <c r="C9" s="12">
        <v>2</v>
      </c>
      <c r="D9" s="12">
        <v>0</v>
      </c>
      <c r="E9" s="13">
        <v>2</v>
      </c>
    </row>
    <row r="10" spans="1:5" x14ac:dyDescent="0.25">
      <c r="A10" s="191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1578</v>
      </c>
      <c r="C11" s="12">
        <v>5</v>
      </c>
      <c r="D11" s="12">
        <v>3</v>
      </c>
      <c r="E11" s="13">
        <v>0.66666666666666696</v>
      </c>
    </row>
    <row r="12" spans="1:5" x14ac:dyDescent="0.25">
      <c r="A12" s="191"/>
      <c r="B12" s="11" t="s">
        <v>1579</v>
      </c>
      <c r="C12" s="12">
        <v>2</v>
      </c>
      <c r="D12" s="12">
        <v>1</v>
      </c>
      <c r="E12" s="13">
        <v>1</v>
      </c>
    </row>
    <row r="13" spans="1:5" x14ac:dyDescent="0.25">
      <c r="A13" s="191"/>
      <c r="B13" s="11" t="s">
        <v>1580</v>
      </c>
      <c r="C13" s="12">
        <v>22</v>
      </c>
      <c r="D13" s="12">
        <v>7</v>
      </c>
      <c r="E13" s="13">
        <v>2.1428571428571401</v>
      </c>
    </row>
    <row r="14" spans="1:5" x14ac:dyDescent="0.25">
      <c r="A14" s="191"/>
      <c r="B14" s="11" t="s">
        <v>1581</v>
      </c>
      <c r="C14" s="12">
        <v>3</v>
      </c>
      <c r="D14" s="12">
        <v>3</v>
      </c>
      <c r="E14" s="13">
        <v>0</v>
      </c>
    </row>
    <row r="15" spans="1:5" x14ac:dyDescent="0.25">
      <c r="A15" s="191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14</v>
      </c>
      <c r="D16" s="12">
        <v>7</v>
      </c>
      <c r="E16" s="13">
        <v>1</v>
      </c>
    </row>
    <row r="17" spans="1:1" x14ac:dyDescent="0.25">
      <c r="A17" s="17"/>
    </row>
  </sheetData>
  <sheetProtection algorithmName="SHA-512" hashValue="qSgbW7Trb3UltY+contCpzEyp0CBwEDONT0VXciz08V0JIfnY0MZfG3vzIIJRZZk3gvA8rUWAGfOI1BttV2CYw==" saltValue="oRszGqAYUOJ9wpzRgnJCr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1</v>
      </c>
      <c r="D5" s="12">
        <v>4</v>
      </c>
      <c r="E5" s="13">
        <v>-0.75</v>
      </c>
    </row>
    <row r="6" spans="1:5" x14ac:dyDescent="0.25">
      <c r="A6" s="10" t="s">
        <v>1587</v>
      </c>
      <c r="B6" s="11" t="s">
        <v>1588</v>
      </c>
      <c r="C6" s="12">
        <v>43</v>
      </c>
      <c r="D6" s="12">
        <v>41</v>
      </c>
      <c r="E6" s="13">
        <v>4.8780487804878002E-2</v>
      </c>
    </row>
    <row r="7" spans="1:5" ht="22.5" x14ac:dyDescent="0.25">
      <c r="A7" s="10" t="s">
        <v>1589</v>
      </c>
      <c r="B7" s="11" t="s">
        <v>1590</v>
      </c>
      <c r="C7" s="12">
        <v>27</v>
      </c>
      <c r="D7" s="16"/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6</v>
      </c>
      <c r="E8" s="13">
        <v>-1</v>
      </c>
    </row>
    <row r="9" spans="1:5" ht="22.5" x14ac:dyDescent="0.25">
      <c r="A9" s="10" t="s">
        <v>1593</v>
      </c>
      <c r="B9" s="11" t="s">
        <v>1594</v>
      </c>
      <c r="C9" s="12">
        <v>2</v>
      </c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6"/>
      <c r="E10" s="13">
        <v>0</v>
      </c>
    </row>
    <row r="11" spans="1:5" ht="22.5" x14ac:dyDescent="0.25">
      <c r="A11" s="10" t="s">
        <v>1597</v>
      </c>
      <c r="B11" s="15"/>
      <c r="C11" s="12">
        <v>84</v>
      </c>
      <c r="D11" s="12">
        <v>1</v>
      </c>
      <c r="E11" s="13">
        <v>83</v>
      </c>
    </row>
    <row r="12" spans="1:5" x14ac:dyDescent="0.25">
      <c r="A12" s="10" t="s">
        <v>1598</v>
      </c>
      <c r="B12" s="15"/>
      <c r="C12" s="12">
        <v>73</v>
      </c>
      <c r="D12" s="16"/>
      <c r="E12" s="13">
        <v>0</v>
      </c>
    </row>
    <row r="13" spans="1:5" x14ac:dyDescent="0.25">
      <c r="A13" s="190" t="s">
        <v>1599</v>
      </c>
      <c r="B13" s="11" t="s">
        <v>1600</v>
      </c>
      <c r="C13" s="12">
        <v>10</v>
      </c>
      <c r="D13" s="12">
        <v>5</v>
      </c>
      <c r="E13" s="13">
        <v>1</v>
      </c>
    </row>
    <row r="14" spans="1:5" x14ac:dyDescent="0.25">
      <c r="A14" s="192"/>
      <c r="B14" s="11" t="s">
        <v>1601</v>
      </c>
      <c r="C14" s="12">
        <v>1</v>
      </c>
      <c r="D14" s="12">
        <v>6</v>
      </c>
      <c r="E14" s="13">
        <v>-0.83333333333333304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8"/>
      <c r="B18" s="11" t="s">
        <v>1605</v>
      </c>
      <c r="C18" s="12">
        <v>54</v>
      </c>
      <c r="D18" s="12">
        <v>96</v>
      </c>
      <c r="E18" s="21">
        <v>12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8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25">
      <c r="A22" s="188"/>
      <c r="B22" s="11" t="s">
        <v>983</v>
      </c>
      <c r="C22" s="12">
        <v>264</v>
      </c>
      <c r="D22" s="12">
        <v>712</v>
      </c>
      <c r="E22" s="21">
        <v>0</v>
      </c>
    </row>
    <row r="23" spans="1:5" x14ac:dyDescent="0.25">
      <c r="A23" s="188"/>
      <c r="B23" s="11" t="s">
        <v>1609</v>
      </c>
      <c r="C23" s="12">
        <v>10</v>
      </c>
      <c r="D23" s="12">
        <v>27</v>
      </c>
      <c r="E23" s="21">
        <v>2</v>
      </c>
    </row>
    <row r="24" spans="1:5" x14ac:dyDescent="0.25">
      <c r="A24" s="188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25">
      <c r="A25" s="188"/>
      <c r="B25" s="11" t="s">
        <v>1611</v>
      </c>
      <c r="C25" s="12">
        <v>2</v>
      </c>
      <c r="D25" s="12">
        <v>5</v>
      </c>
      <c r="E25" s="21">
        <v>0</v>
      </c>
    </row>
    <row r="26" spans="1:5" x14ac:dyDescent="0.25">
      <c r="A26" s="188"/>
      <c r="B26" s="11" t="s">
        <v>1612</v>
      </c>
      <c r="C26" s="12">
        <v>83</v>
      </c>
      <c r="D26" s="12">
        <v>116</v>
      </c>
      <c r="E26" s="21">
        <v>0</v>
      </c>
    </row>
    <row r="27" spans="1:5" x14ac:dyDescent="0.25">
      <c r="A27" s="188"/>
      <c r="B27" s="11" t="s">
        <v>1613</v>
      </c>
      <c r="C27" s="12">
        <v>2</v>
      </c>
      <c r="D27" s="12">
        <v>2</v>
      </c>
      <c r="E27" s="21">
        <v>1</v>
      </c>
    </row>
    <row r="28" spans="1:5" x14ac:dyDescent="0.25">
      <c r="A28" s="188"/>
      <c r="B28" s="11" t="s">
        <v>1614</v>
      </c>
      <c r="C28" s="12">
        <v>129</v>
      </c>
      <c r="D28" s="12">
        <v>126</v>
      </c>
      <c r="E28" s="21">
        <v>122</v>
      </c>
    </row>
    <row r="29" spans="1:5" x14ac:dyDescent="0.25">
      <c r="A29" s="188"/>
      <c r="B29" s="11" t="s">
        <v>1615</v>
      </c>
      <c r="C29" s="12">
        <v>104</v>
      </c>
      <c r="D29" s="12">
        <v>107</v>
      </c>
      <c r="E29" s="21">
        <v>72</v>
      </c>
    </row>
    <row r="30" spans="1:5" x14ac:dyDescent="0.25">
      <c r="A30" s="189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KaJqJNDi7nkJllExgi5GCq4OCUvn8IDlNxzmfhgFc01VMKjrJyMQXe30aa6cKtSi4e/mjPmQRGH3UnVfEOSKLQ==" saltValue="ZR5h6AdxUdgiEvQcXOtBn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24DB-0994-467D-ADF5-AFB866CF67DC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9045</v>
      </c>
      <c r="D7" s="118">
        <f>SUM(DatosGenerales!C15:C19)</f>
        <v>1155</v>
      </c>
      <c r="E7" s="117">
        <f>SUM(DatosGenerales!C12:C14)</f>
        <v>7990</v>
      </c>
      <c r="I7" s="119">
        <f>DatosGenerales!C31</f>
        <v>1292</v>
      </c>
      <c r="J7" s="118">
        <f>DatosGenerales!C32</f>
        <v>204</v>
      </c>
      <c r="K7" s="117">
        <f>SUM(DatosGenerales!C33:C34)</f>
        <v>164</v>
      </c>
      <c r="L7" s="118">
        <f>DatosGenerales!C36</f>
        <v>863</v>
      </c>
      <c r="M7" s="117">
        <f>DatosGenerales!C95</f>
        <v>703</v>
      </c>
      <c r="N7" s="120">
        <f>L7-M7</f>
        <v>160</v>
      </c>
      <c r="O7" s="120"/>
      <c r="Q7" s="119">
        <f>DatosGenerales!C36</f>
        <v>863</v>
      </c>
      <c r="R7" s="118">
        <f>DatosGenerales!C49</f>
        <v>567</v>
      </c>
      <c r="S7" s="118">
        <f>DatosGenerales!C50</f>
        <v>17</v>
      </c>
      <c r="T7" s="118">
        <f>DatosGenerales!C62</f>
        <v>14</v>
      </c>
      <c r="U7" s="118">
        <f>DatosGenerales!C78</f>
        <v>4</v>
      </c>
      <c r="V7" s="121">
        <f>SUM(Q7:U7)</f>
        <v>1465</v>
      </c>
      <c r="Z7" s="119">
        <f>SUM(DatosGenerales!C106,DatosGenerales!C107,DatosGenerales!C109)</f>
        <v>437</v>
      </c>
      <c r="AA7" s="118">
        <f>SUM(DatosGenerales!C108,DatosGenerales!C110)</f>
        <v>148</v>
      </c>
      <c r="AB7" s="118">
        <f>DatosGenerales!C106</f>
        <v>332</v>
      </c>
      <c r="AC7" s="121">
        <f>DatosGenerales!C107</f>
        <v>79</v>
      </c>
      <c r="AH7" s="119">
        <f>SUM(DatosGenerales!C115,DatosGenerales!C116,DatosGenerales!C118)</f>
        <v>31</v>
      </c>
      <c r="AI7" s="118">
        <f>SUM(DatosGenerales!C117,DatosGenerales!C119)</f>
        <v>16</v>
      </c>
      <c r="AJ7" s="118">
        <f>DatosGenerales!C115</f>
        <v>16</v>
      </c>
      <c r="AK7" s="121">
        <f>DatosGenerales!C116</f>
        <v>11</v>
      </c>
      <c r="AP7" s="119">
        <f>SUM(DatosGenerales!C135:C136)</f>
        <v>20</v>
      </c>
      <c r="AQ7" s="118">
        <f>SUM(DatosGenerales!C137:C138)</f>
        <v>0</v>
      </c>
      <c r="AR7" s="121">
        <f>SUM(DatosGenerales!C139:C140)</f>
        <v>7</v>
      </c>
      <c r="AV7" s="119">
        <f>DatosGenerales!C145</f>
        <v>11</v>
      </c>
      <c r="AW7" s="118">
        <f>DatosGenerales!C146</f>
        <v>8</v>
      </c>
      <c r="AX7" s="118">
        <f>DatosGenerales!C147</f>
        <v>1</v>
      </c>
      <c r="AY7" s="118">
        <f>DatosGenerales!C148</f>
        <v>7</v>
      </c>
      <c r="AZ7" s="118">
        <f>DatosGenerales!C149</f>
        <v>28</v>
      </c>
      <c r="BA7" s="121">
        <f>DatosGenerales!C150</f>
        <v>0</v>
      </c>
      <c r="BE7" s="119">
        <f>DatosGenerales!C151</f>
        <v>21</v>
      </c>
      <c r="BF7" s="118">
        <f>DatosGenerales!C152</f>
        <v>37</v>
      </c>
      <c r="BG7" s="121">
        <f>DatosGenerales!C154</f>
        <v>5</v>
      </c>
      <c r="BK7" s="119">
        <f>SUM(DatosGenerales!C297:C311)</f>
        <v>1013</v>
      </c>
      <c r="BL7" s="118">
        <f>SUM(DatosGenerales!C294:C296)</f>
        <v>16</v>
      </c>
      <c r="BM7" s="118">
        <f>SUM(DatosGenerales!C312:C344)</f>
        <v>164</v>
      </c>
      <c r="BN7" s="118">
        <f>SUM(DatosGenerales!C289)</f>
        <v>11</v>
      </c>
      <c r="BO7" s="118">
        <f>SUM(DatosGenerales!C356:C364)</f>
        <v>17</v>
      </c>
      <c r="BP7" s="118">
        <f>SUM(DatosGenerales!C286:C288)</f>
        <v>0</v>
      </c>
      <c r="BQ7" s="118">
        <f>SUM(DatosGenerales!C345:C355)</f>
        <v>3</v>
      </c>
      <c r="BR7" s="118">
        <f>SUM(DatosGenerales!C290:C292)</f>
        <v>13</v>
      </c>
      <c r="BS7" s="121">
        <f>SUM(DatosGenerales!C283:C285)</f>
        <v>301</v>
      </c>
      <c r="BT7" s="121">
        <f>SUM(DatosGenerales!C293)</f>
        <v>0</v>
      </c>
      <c r="BU7" s="121">
        <f>SUM(DatosGenerales!C365:C377)</f>
        <v>49</v>
      </c>
      <c r="BY7" s="119">
        <f>DatosGenerales!C246</f>
        <v>0</v>
      </c>
      <c r="BZ7" s="118">
        <f>DatosGenerales!C247</f>
        <v>0</v>
      </c>
      <c r="CA7" s="121">
        <f>DatosGenerales!C248</f>
        <v>8</v>
      </c>
      <c r="CF7" s="119">
        <f>DatosDiscapacidad!C5</f>
        <v>1</v>
      </c>
      <c r="CG7" s="121">
        <f>DatosDiscapacidad!C11</f>
        <v>84</v>
      </c>
      <c r="CM7" s="119">
        <f>DatosGenerales!C40</f>
        <v>2307</v>
      </c>
      <c r="CN7" s="121">
        <f>DatosGenerales!C41</f>
        <v>803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283</v>
      </c>
      <c r="BL53" s="129">
        <f>SUM(DatosGenerales!C311,DatosGenerales!C300,DatosGenerales!C309)</f>
        <v>345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10</v>
      </c>
      <c r="BL66" s="129">
        <f>SUM(DatosGenerales!C299:C300)</f>
        <v>357</v>
      </c>
      <c r="BM66" s="129">
        <f>SUM(DatosGenerales!C308:C309)</f>
        <v>261</v>
      </c>
      <c r="BN66" s="129"/>
      <c r="BO66" s="116"/>
      <c r="BP66" s="116"/>
      <c r="BQ66" s="116"/>
      <c r="BR66" s="116"/>
      <c r="BS66" s="116"/>
    </row>
  </sheetData>
  <sheetProtection algorithmName="SHA-512" hashValue="2iwKWvc6atqDnE1OmF8KJ55wLzS8A6L4+DcRGj5W4/HHpJPzMXvrXt1rUo7n3hdCIJhzdQYLl/UrczoRIHkz2A==" saltValue="p5NAfBXZddreewaGy8I+6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3361-3B72-4052-BEB6-5B34434E732E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xROldGg5EYHDojGZY7pkvbocaSjcseboJborKDELQbaOIls6VbKKUkJiDYn8nt5ZkyeVmK9S2Don++Mn64tFcA==" saltValue="ubzhtP71RHgU8jR1BDDVo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31AA-138E-49EC-9C47-7EA4CE4509AC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492</v>
      </c>
      <c r="E8" s="145">
        <f>DatosMenores!C66</f>
        <v>8</v>
      </c>
      <c r="F8" s="146">
        <f>DatosMenores!C67</f>
        <v>270</v>
      </c>
      <c r="G8" s="147">
        <f>DatosMenores!C68</f>
        <v>10</v>
      </c>
      <c r="H8" s="104"/>
      <c r="I8" s="100"/>
      <c r="L8" s="117">
        <f>DatosMenores!C55</f>
        <v>3</v>
      </c>
      <c r="M8" s="118">
        <f>DatosMenores!C56</f>
        <v>5</v>
      </c>
      <c r="N8" s="118">
        <f>DatosMenores!C57</f>
        <v>50</v>
      </c>
      <c r="O8" s="118">
        <f>DatosMenores!C58</f>
        <v>0</v>
      </c>
      <c r="P8" s="117">
        <f>DatosMenores!C59</f>
        <v>0</v>
      </c>
      <c r="Q8" s="118">
        <f>DatosMenores!C60</f>
        <v>1</v>
      </c>
      <c r="R8" s="117">
        <f>DatosMenores!C61</f>
        <v>0</v>
      </c>
      <c r="U8" s="117">
        <f>DatosMenores!C33</f>
        <v>68</v>
      </c>
      <c r="V8" s="118">
        <f>SUM(DatosMenores!C34:C37)</f>
        <v>17</v>
      </c>
      <c r="W8" s="118">
        <f>DatosMenores!C38</f>
        <v>1</v>
      </c>
      <c r="X8" s="118">
        <f>DatosMenores!C39</f>
        <v>38</v>
      </c>
      <c r="Y8" s="118">
        <f>DatosMenores!C40</f>
        <v>11</v>
      </c>
      <c r="Z8" s="118">
        <f>DatosMenores!D41</f>
        <v>0</v>
      </c>
      <c r="AA8" s="118">
        <f>DatosMenores!C42</f>
        <v>0</v>
      </c>
      <c r="AB8" s="118">
        <f>DatosMenores!C43</f>
        <v>3</v>
      </c>
      <c r="AC8" s="118">
        <f>DatosMenores!C44</f>
        <v>0</v>
      </c>
      <c r="AD8" s="118">
        <f>DatosMenores!C45</f>
        <v>6</v>
      </c>
      <c r="AE8" s="117">
        <f>DatosMenores!C46</f>
        <v>7</v>
      </c>
      <c r="AG8" s="102"/>
      <c r="AI8" s="119">
        <f>DatosMenores!C7</f>
        <v>1</v>
      </c>
      <c r="AJ8" s="118">
        <f>DatosMenores!C8</f>
        <v>69</v>
      </c>
      <c r="AK8" s="118">
        <f>DatosMenores!C9</f>
        <v>14</v>
      </c>
      <c r="AL8" s="118">
        <f>DatosMenores!C10</f>
        <v>4</v>
      </c>
      <c r="AM8" s="118">
        <f>DatosMenores!C11</f>
        <v>13</v>
      </c>
      <c r="AN8" s="117">
        <f>DatosMenores!C12</f>
        <v>4</v>
      </c>
      <c r="AO8" s="118">
        <f>DatosMenores!C13</f>
        <v>15</v>
      </c>
      <c r="AP8" s="118">
        <f>DatosMenores!C14</f>
        <v>14</v>
      </c>
      <c r="AQ8" s="117">
        <f>DatosMenores!C15</f>
        <v>3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12</v>
      </c>
      <c r="BG8" s="118">
        <f>DatosMenores!C107</f>
        <v>13</v>
      </c>
      <c r="BH8" s="118">
        <f>DatosMenores!C108</f>
        <v>0</v>
      </c>
      <c r="BI8" s="118">
        <f>DatosMenores!C109</f>
        <v>0</v>
      </c>
      <c r="BJ8" s="117">
        <f>DatosMenores!C110</f>
        <v>1</v>
      </c>
      <c r="BK8" s="118">
        <f>DatosMenores!C111</f>
        <v>26</v>
      </c>
      <c r="BL8" s="118">
        <f>DatosMenores!C112</f>
        <v>3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62</v>
      </c>
      <c r="AU9" s="147">
        <f>DatosMenores!C87</f>
        <v>228</v>
      </c>
      <c r="AV9" s="147">
        <f>DatosMenores!C88</f>
        <v>50</v>
      </c>
      <c r="AW9" s="147">
        <f>DatosMenores!C89</f>
        <v>62</v>
      </c>
      <c r="AX9" s="147">
        <f>DatosMenores!C90</f>
        <v>46</v>
      </c>
      <c r="AY9" s="147">
        <f>DatosMenores!C91</f>
        <v>195</v>
      </c>
      <c r="AZ9" s="147">
        <f>DatosMenores!C92</f>
        <v>10</v>
      </c>
      <c r="BA9" s="147">
        <f>DatosMenores!C93</f>
        <v>10</v>
      </c>
      <c r="BB9" s="147">
        <f>DatosMenores!C94</f>
        <v>27</v>
      </c>
      <c r="BC9" s="147">
        <f>DatosMenores!C95</f>
        <v>3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64</v>
      </c>
      <c r="E10" s="151">
        <f>DatosMenores!C70</f>
        <v>0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0</v>
      </c>
      <c r="AJ11" s="118">
        <f>DatosMenores!C17</f>
        <v>0</v>
      </c>
      <c r="AK11" s="118">
        <f>DatosMenores!C18</f>
        <v>5</v>
      </c>
      <c r="AL11" s="118">
        <f>DatosMenores!C19</f>
        <v>11</v>
      </c>
      <c r="AM11" s="118">
        <f>DatosMenores!C20</f>
        <v>7</v>
      </c>
      <c r="AN11" s="118">
        <f>DatosMenores!C21</f>
        <v>13</v>
      </c>
      <c r="AO11" s="118">
        <f>DatosMenores!C23</f>
        <v>0</v>
      </c>
      <c r="AP11" s="118">
        <f>DatosMenores!C24</f>
        <v>120</v>
      </c>
      <c r="AQ11" s="118">
        <f>DatosMenores!C25</f>
        <v>1</v>
      </c>
      <c r="AR11" s="117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140</v>
      </c>
      <c r="E13" s="155">
        <f>DatosMenores!C73</f>
        <v>53</v>
      </c>
      <c r="F13" s="121">
        <f>DatosMenores!C74</f>
        <v>24</v>
      </c>
      <c r="G13" s="121">
        <f>DatosMenores!C75</f>
        <v>65</v>
      </c>
      <c r="H13" s="156">
        <f>DatosMenores!C76</f>
        <v>25</v>
      </c>
      <c r="AT13" s="147">
        <f>DatosMenores!C96</f>
        <v>158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10</v>
      </c>
      <c r="AY13" s="147">
        <f>DatosMenores!C101</f>
        <v>0</v>
      </c>
    </row>
  </sheetData>
  <sheetProtection algorithmName="SHA-512" hashValue="mRDP9QSukLY92kZ/Fn1jKV0/TG04b6qn9pIQfSe7r6Cq6fNB2qpdjXO32tbBBMUIqDbqE7loYV8o5SpsVkA+Gg==" saltValue="j1TuAJ+/GluRSYAEkIwiN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ABA5-7210-49EE-B56E-4A3287875B43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14</v>
      </c>
      <c r="F4" s="166" t="s">
        <v>1830</v>
      </c>
      <c r="G4" s="168">
        <f>DatosViolenciaDoméstica!E67</f>
        <v>9</v>
      </c>
      <c r="H4" s="169"/>
    </row>
    <row r="5" spans="1:30" x14ac:dyDescent="0.2">
      <c r="C5" s="166" t="s">
        <v>13</v>
      </c>
      <c r="D5" s="167">
        <f>DatosViolenciaDoméstica!C6</f>
        <v>93</v>
      </c>
      <c r="F5" s="166" t="s">
        <v>1831</v>
      </c>
      <c r="G5" s="170">
        <f>DatosViolenciaDoméstica!F67</f>
        <v>36</v>
      </c>
      <c r="H5" s="169"/>
    </row>
    <row r="6" spans="1:30" x14ac:dyDescent="0.2">
      <c r="C6" s="166" t="s">
        <v>1832</v>
      </c>
      <c r="D6" s="167">
        <f>DatosViolenciaDoméstica!C7</f>
        <v>18</v>
      </c>
    </row>
    <row r="7" spans="1:30" x14ac:dyDescent="0.2">
      <c r="C7" s="166" t="s">
        <v>60</v>
      </c>
      <c r="D7" s="167">
        <f>DatosViolenciaDoméstica!C8</f>
        <v>1</v>
      </c>
    </row>
    <row r="8" spans="1:30" x14ac:dyDescent="0.2">
      <c r="C8" s="166" t="s">
        <v>1833</v>
      </c>
      <c r="D8" s="167">
        <f>DatosViolenciaDoméstica!C9</f>
        <v>1</v>
      </c>
    </row>
    <row r="9" spans="1:30" x14ac:dyDescent="0.2">
      <c r="C9" s="166" t="s">
        <v>1834</v>
      </c>
      <c r="D9" s="167">
        <f>SUM(DatosViolenciaDoméstica!C10:C11)</f>
        <v>2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FX/ic/t7ygSfM+5PAMTQ0EbBzFt9iG1HpUPhxhe/VcpOvC5fdLZkYdWticw2aOD7MJZOsZ/RLS8iaqUzsf/trQ==" saltValue="yikhIYuYHIxTy1VJe8Rw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F7E4-4153-44BD-AEC1-F78C380D54C9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711</v>
      </c>
      <c r="F4" s="166" t="s">
        <v>1830</v>
      </c>
      <c r="G4" s="168">
        <f>DatosViolenciaGénero!E82</f>
        <v>14</v>
      </c>
      <c r="H4" s="169"/>
    </row>
    <row r="5" spans="1:30" x14ac:dyDescent="0.2">
      <c r="C5" s="166" t="s">
        <v>40</v>
      </c>
      <c r="D5" s="167">
        <f>DatosViolenciaGénero!C5</f>
        <v>440</v>
      </c>
      <c r="F5" s="166" t="s">
        <v>1831</v>
      </c>
      <c r="G5" s="168">
        <f>DatosViolenciaGénero!F82</f>
        <v>201</v>
      </c>
      <c r="H5" s="169"/>
    </row>
    <row r="6" spans="1:30" x14ac:dyDescent="0.2">
      <c r="C6" s="166" t="s">
        <v>1832</v>
      </c>
      <c r="D6" s="176">
        <f>DatosViolenciaGénero!C8</f>
        <v>86</v>
      </c>
    </row>
    <row r="7" spans="1:30" x14ac:dyDescent="0.2">
      <c r="C7" s="166" t="s">
        <v>60</v>
      </c>
      <c r="D7" s="176">
        <f>DatosViolenciaGénero!C9</f>
        <v>1</v>
      </c>
    </row>
    <row r="8" spans="1:30" x14ac:dyDescent="0.2">
      <c r="C8" s="166" t="s">
        <v>1836</v>
      </c>
      <c r="D8" s="167">
        <f>DatosViolenciaGénero!C11</f>
        <v>1</v>
      </c>
    </row>
    <row r="9" spans="1:30" x14ac:dyDescent="0.2">
      <c r="C9" s="166" t="s">
        <v>1837</v>
      </c>
      <c r="D9" s="167">
        <f>DatosViolenciaGénero!C12</f>
        <v>1</v>
      </c>
    </row>
    <row r="10" spans="1:30" x14ac:dyDescent="0.2">
      <c r="C10" s="166" t="s">
        <v>1829</v>
      </c>
      <c r="D10" s="176">
        <f>DatosViolenciaGénero!C6</f>
        <v>52</v>
      </c>
    </row>
    <row r="11" spans="1:30" x14ac:dyDescent="0.2">
      <c r="C11" s="166" t="s">
        <v>1833</v>
      </c>
      <c r="D11" s="176">
        <f>DatosViolenciaGénero!C10</f>
        <v>1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nGGkbstryu5Mr+kEr7ktKSEWZcrkveIMOPVb0q/WOxhthzPIch6MN0sIarvf73ATA9Yk6uAdlJGfez96pc3qBQ==" saltValue="gvMzdxZ9go9INfEzCauZi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2201</v>
      </c>
      <c r="D7" s="12">
        <v>1711</v>
      </c>
      <c r="E7" s="13">
        <v>0.286382232612507</v>
      </c>
    </row>
    <row r="8" spans="1:5" x14ac:dyDescent="0.25">
      <c r="A8" s="191"/>
      <c r="B8" s="11" t="s">
        <v>20</v>
      </c>
      <c r="C8" s="12">
        <v>9045</v>
      </c>
      <c r="D8" s="12">
        <v>8593</v>
      </c>
      <c r="E8" s="13">
        <v>5.2600954265099503E-2</v>
      </c>
    </row>
    <row r="9" spans="1:5" x14ac:dyDescent="0.25">
      <c r="A9" s="191"/>
      <c r="B9" s="11" t="s">
        <v>21</v>
      </c>
      <c r="C9" s="12">
        <v>8561</v>
      </c>
      <c r="D9" s="12">
        <v>8010</v>
      </c>
      <c r="E9" s="13">
        <v>6.8789013732833998E-2</v>
      </c>
    </row>
    <row r="10" spans="1:5" x14ac:dyDescent="0.25">
      <c r="A10" s="191"/>
      <c r="B10" s="11" t="s">
        <v>22</v>
      </c>
      <c r="C10" s="12">
        <v>316</v>
      </c>
      <c r="D10" s="12">
        <v>295</v>
      </c>
      <c r="E10" s="13">
        <v>7.1186440677966104E-2</v>
      </c>
    </row>
    <row r="11" spans="1:5" x14ac:dyDescent="0.25">
      <c r="A11" s="192"/>
      <c r="B11" s="11" t="s">
        <v>23</v>
      </c>
      <c r="C11" s="12">
        <v>1417</v>
      </c>
      <c r="D11" s="12">
        <v>2201</v>
      </c>
      <c r="E11" s="13">
        <v>-0.35620172648796</v>
      </c>
    </row>
    <row r="12" spans="1:5" x14ac:dyDescent="0.25">
      <c r="A12" s="190" t="s">
        <v>24</v>
      </c>
      <c r="B12" s="11" t="s">
        <v>25</v>
      </c>
      <c r="C12" s="12">
        <v>2454</v>
      </c>
      <c r="D12" s="12">
        <v>2303</v>
      </c>
      <c r="E12" s="13">
        <v>6.5566652192791994E-2</v>
      </c>
    </row>
    <row r="13" spans="1:5" x14ac:dyDescent="0.25">
      <c r="A13" s="191"/>
      <c r="B13" s="11" t="s">
        <v>26</v>
      </c>
      <c r="C13" s="12">
        <v>704</v>
      </c>
      <c r="D13" s="12">
        <v>905</v>
      </c>
      <c r="E13" s="13">
        <v>-0.222099447513812</v>
      </c>
    </row>
    <row r="14" spans="1:5" x14ac:dyDescent="0.25">
      <c r="A14" s="192"/>
      <c r="B14" s="11" t="s">
        <v>27</v>
      </c>
      <c r="C14" s="12">
        <v>4832</v>
      </c>
      <c r="D14" s="12">
        <v>4032</v>
      </c>
      <c r="E14" s="13">
        <v>0.19841269841269801</v>
      </c>
    </row>
    <row r="15" spans="1:5" x14ac:dyDescent="0.25">
      <c r="A15" s="190" t="s">
        <v>28</v>
      </c>
      <c r="B15" s="11" t="s">
        <v>29</v>
      </c>
      <c r="C15" s="12">
        <v>190</v>
      </c>
      <c r="D15" s="12">
        <v>458</v>
      </c>
      <c r="E15" s="13">
        <v>-0.58515283842794696</v>
      </c>
    </row>
    <row r="16" spans="1:5" x14ac:dyDescent="0.25">
      <c r="A16" s="191"/>
      <c r="B16" s="11" t="s">
        <v>30</v>
      </c>
      <c r="C16" s="12">
        <v>776</v>
      </c>
      <c r="D16" s="12">
        <v>568</v>
      </c>
      <c r="E16" s="13">
        <v>0.36619718309859201</v>
      </c>
    </row>
    <row r="17" spans="1:5" x14ac:dyDescent="0.25">
      <c r="A17" s="191"/>
      <c r="B17" s="11" t="s">
        <v>31</v>
      </c>
      <c r="C17" s="12">
        <v>12</v>
      </c>
      <c r="D17" s="12">
        <v>8</v>
      </c>
      <c r="E17" s="13">
        <v>0.5</v>
      </c>
    </row>
    <row r="18" spans="1:5" x14ac:dyDescent="0.25">
      <c r="A18" s="191"/>
      <c r="B18" s="11" t="s">
        <v>32</v>
      </c>
      <c r="C18" s="12">
        <v>6</v>
      </c>
      <c r="D18" s="12">
        <v>1</v>
      </c>
      <c r="E18" s="13">
        <v>5</v>
      </c>
    </row>
    <row r="19" spans="1:5" x14ac:dyDescent="0.25">
      <c r="A19" s="192"/>
      <c r="B19" s="11" t="s">
        <v>33</v>
      </c>
      <c r="C19" s="12">
        <v>171</v>
      </c>
      <c r="D19" s="12">
        <v>123</v>
      </c>
      <c r="E19" s="13">
        <v>0.39024390243902402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6"/>
      <c r="E23" s="13">
        <v>0</v>
      </c>
    </row>
    <row r="24" spans="1:5" x14ac:dyDescent="0.25">
      <c r="A24" s="10" t="s">
        <v>36</v>
      </c>
      <c r="B24" s="15"/>
      <c r="C24" s="12">
        <v>0</v>
      </c>
      <c r="D24" s="16"/>
      <c r="E24" s="13">
        <v>0</v>
      </c>
    </row>
    <row r="25" spans="1:5" x14ac:dyDescent="0.25">
      <c r="A25" s="10" t="s">
        <v>37</v>
      </c>
      <c r="B25" s="15"/>
      <c r="C25" s="12">
        <v>203</v>
      </c>
      <c r="D25" s="12">
        <v>213</v>
      </c>
      <c r="E25" s="13">
        <v>-4.69483568075117E-2</v>
      </c>
    </row>
    <row r="26" spans="1:5" x14ac:dyDescent="0.25">
      <c r="A26" s="10" t="s">
        <v>38</v>
      </c>
      <c r="B26" s="15"/>
      <c r="C26" s="12">
        <v>196</v>
      </c>
      <c r="D26" s="12">
        <v>179</v>
      </c>
      <c r="E26" s="13">
        <v>9.4972067039106101E-2</v>
      </c>
    </row>
    <row r="27" spans="1:5" x14ac:dyDescent="0.25">
      <c r="A27" s="10" t="s">
        <v>39</v>
      </c>
      <c r="B27" s="15"/>
      <c r="C27" s="12">
        <v>36</v>
      </c>
      <c r="D27" s="12">
        <v>62</v>
      </c>
      <c r="E27" s="13">
        <v>-0.41935483870967699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1292</v>
      </c>
      <c r="D31" s="12">
        <v>1263</v>
      </c>
      <c r="E31" s="13">
        <v>2.2961203483768799E-2</v>
      </c>
    </row>
    <row r="32" spans="1:5" x14ac:dyDescent="0.25">
      <c r="A32" s="190" t="s">
        <v>42</v>
      </c>
      <c r="B32" s="11" t="s">
        <v>43</v>
      </c>
      <c r="C32" s="12">
        <v>204</v>
      </c>
      <c r="D32" s="12">
        <v>209</v>
      </c>
      <c r="E32" s="13">
        <v>-2.39234449760766E-2</v>
      </c>
    </row>
    <row r="33" spans="1:5" x14ac:dyDescent="0.25">
      <c r="A33" s="191"/>
      <c r="B33" s="11" t="s">
        <v>44</v>
      </c>
      <c r="C33" s="12">
        <v>154</v>
      </c>
      <c r="D33" s="12">
        <v>150</v>
      </c>
      <c r="E33" s="13">
        <v>2.66666666666667E-2</v>
      </c>
    </row>
    <row r="34" spans="1:5" x14ac:dyDescent="0.25">
      <c r="A34" s="191"/>
      <c r="B34" s="11" t="s">
        <v>45</v>
      </c>
      <c r="C34" s="12">
        <v>10</v>
      </c>
      <c r="D34" s="12">
        <v>12</v>
      </c>
      <c r="E34" s="13">
        <v>-0.16666666666666699</v>
      </c>
    </row>
    <row r="35" spans="1:5" x14ac:dyDescent="0.25">
      <c r="A35" s="191"/>
      <c r="B35" s="11" t="s">
        <v>46</v>
      </c>
      <c r="C35" s="12">
        <v>61</v>
      </c>
      <c r="D35" s="12">
        <v>60</v>
      </c>
      <c r="E35" s="13">
        <v>1.6666666666666701E-2</v>
      </c>
    </row>
    <row r="36" spans="1:5" x14ac:dyDescent="0.25">
      <c r="A36" s="192"/>
      <c r="B36" s="11" t="s">
        <v>47</v>
      </c>
      <c r="C36" s="12">
        <v>863</v>
      </c>
      <c r="D36" s="12">
        <v>832</v>
      </c>
      <c r="E36" s="13">
        <v>3.7259615384615398E-2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2307</v>
      </c>
      <c r="D40" s="12">
        <v>1963</v>
      </c>
      <c r="E40" s="13">
        <v>0.17524197656648</v>
      </c>
    </row>
    <row r="41" spans="1:5" x14ac:dyDescent="0.25">
      <c r="A41" s="10" t="s">
        <v>50</v>
      </c>
      <c r="B41" s="15"/>
      <c r="C41" s="12">
        <v>803</v>
      </c>
      <c r="D41" s="12">
        <v>567</v>
      </c>
      <c r="E41" s="13">
        <v>0.41622574955908298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527</v>
      </c>
      <c r="D45" s="12">
        <v>498</v>
      </c>
      <c r="E45" s="13">
        <v>5.8232931726907598E-2</v>
      </c>
    </row>
    <row r="46" spans="1:5" x14ac:dyDescent="0.25">
      <c r="A46" s="191"/>
      <c r="B46" s="11" t="s">
        <v>53</v>
      </c>
      <c r="C46" s="12">
        <v>62</v>
      </c>
      <c r="D46" s="12">
        <v>38</v>
      </c>
      <c r="E46" s="13">
        <v>0.63157894736842102</v>
      </c>
    </row>
    <row r="47" spans="1:5" x14ac:dyDescent="0.25">
      <c r="A47" s="191"/>
      <c r="B47" s="11" t="s">
        <v>54</v>
      </c>
      <c r="C47" s="12">
        <v>776</v>
      </c>
      <c r="D47" s="12">
        <v>568</v>
      </c>
      <c r="E47" s="13">
        <v>0.36619718309859201</v>
      </c>
    </row>
    <row r="48" spans="1:5" x14ac:dyDescent="0.25">
      <c r="A48" s="192"/>
      <c r="B48" s="11" t="s">
        <v>23</v>
      </c>
      <c r="C48" s="12">
        <v>311</v>
      </c>
      <c r="D48" s="12">
        <v>527</v>
      </c>
      <c r="E48" s="13">
        <v>-0.40986717267552197</v>
      </c>
    </row>
    <row r="49" spans="1:5" x14ac:dyDescent="0.25">
      <c r="A49" s="190" t="s">
        <v>55</v>
      </c>
      <c r="B49" s="11" t="s">
        <v>56</v>
      </c>
      <c r="C49" s="12">
        <v>567</v>
      </c>
      <c r="D49" s="12">
        <v>479</v>
      </c>
      <c r="E49" s="13">
        <v>0.18371607515657601</v>
      </c>
    </row>
    <row r="50" spans="1:5" x14ac:dyDescent="0.25">
      <c r="A50" s="191"/>
      <c r="B50" s="11" t="s">
        <v>57</v>
      </c>
      <c r="C50" s="12">
        <v>17</v>
      </c>
      <c r="D50" s="12">
        <v>18</v>
      </c>
      <c r="E50" s="13">
        <v>-5.5555555555555601E-2</v>
      </c>
    </row>
    <row r="51" spans="1:5" x14ac:dyDescent="0.25">
      <c r="A51" s="191"/>
      <c r="B51" s="11" t="s">
        <v>58</v>
      </c>
      <c r="C51" s="12">
        <v>101</v>
      </c>
      <c r="D51" s="12">
        <v>74</v>
      </c>
      <c r="E51" s="13">
        <v>0.36486486486486502</v>
      </c>
    </row>
    <row r="52" spans="1:5" x14ac:dyDescent="0.25">
      <c r="A52" s="192"/>
      <c r="B52" s="11" t="s">
        <v>59</v>
      </c>
      <c r="C52" s="12">
        <v>13</v>
      </c>
      <c r="D52" s="12">
        <v>6</v>
      </c>
      <c r="E52" s="13">
        <v>1.1666666666666701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12</v>
      </c>
      <c r="D56" s="12">
        <v>9</v>
      </c>
      <c r="E56" s="13">
        <v>0.33333333333333298</v>
      </c>
    </row>
    <row r="57" spans="1:5" x14ac:dyDescent="0.25">
      <c r="A57" s="191"/>
      <c r="B57" s="11" t="s">
        <v>53</v>
      </c>
      <c r="C57" s="12">
        <v>1</v>
      </c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11</v>
      </c>
      <c r="D58" s="12">
        <v>23</v>
      </c>
      <c r="E58" s="13">
        <v>-0.52173913043478304</v>
      </c>
    </row>
    <row r="59" spans="1:5" x14ac:dyDescent="0.25">
      <c r="A59" s="191"/>
      <c r="B59" s="11" t="s">
        <v>23</v>
      </c>
      <c r="C59" s="12">
        <v>15</v>
      </c>
      <c r="D59" s="12">
        <v>11</v>
      </c>
      <c r="E59" s="13">
        <v>0.36363636363636398</v>
      </c>
    </row>
    <row r="60" spans="1:5" x14ac:dyDescent="0.25">
      <c r="A60" s="191"/>
      <c r="B60" s="11" t="s">
        <v>62</v>
      </c>
      <c r="C60" s="12">
        <v>4</v>
      </c>
      <c r="D60" s="12">
        <v>21</v>
      </c>
      <c r="E60" s="13">
        <v>-0.80952380952380898</v>
      </c>
    </row>
    <row r="61" spans="1:5" x14ac:dyDescent="0.25">
      <c r="A61" s="192"/>
      <c r="B61" s="11" t="s">
        <v>63</v>
      </c>
      <c r="C61" s="12">
        <v>1</v>
      </c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14</v>
      </c>
      <c r="D62" s="12">
        <v>19</v>
      </c>
      <c r="E62" s="13">
        <v>-0.26315789473684198</v>
      </c>
    </row>
    <row r="63" spans="1:5" x14ac:dyDescent="0.25">
      <c r="A63" s="191"/>
      <c r="B63" s="11" t="s">
        <v>58</v>
      </c>
      <c r="C63" s="12">
        <v>1</v>
      </c>
      <c r="D63" s="12">
        <v>0</v>
      </c>
      <c r="E63" s="13">
        <v>0</v>
      </c>
    </row>
    <row r="64" spans="1:5" x14ac:dyDescent="0.25">
      <c r="A64" s="192"/>
      <c r="B64" s="11" t="s">
        <v>66</v>
      </c>
      <c r="C64" s="12">
        <v>4</v>
      </c>
      <c r="D64" s="12">
        <v>4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2</v>
      </c>
      <c r="E70" s="13">
        <v>-1</v>
      </c>
    </row>
    <row r="71" spans="1:5" x14ac:dyDescent="0.25">
      <c r="A71" s="10" t="s">
        <v>38</v>
      </c>
      <c r="B71" s="15"/>
      <c r="C71" s="12">
        <v>0</v>
      </c>
      <c r="D71" s="12">
        <v>3</v>
      </c>
      <c r="E71" s="13">
        <v>-1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7</v>
      </c>
      <c r="D76" s="12">
        <v>0</v>
      </c>
      <c r="E76" s="13">
        <v>0</v>
      </c>
    </row>
    <row r="77" spans="1:5" x14ac:dyDescent="0.25">
      <c r="A77" s="195"/>
      <c r="B77" s="11" t="s">
        <v>58</v>
      </c>
      <c r="C77" s="12">
        <v>1</v>
      </c>
      <c r="D77" s="12">
        <v>0</v>
      </c>
      <c r="E77" s="13">
        <v>0</v>
      </c>
    </row>
    <row r="78" spans="1:5" x14ac:dyDescent="0.25">
      <c r="A78" s="195"/>
      <c r="B78" s="11" t="s">
        <v>65</v>
      </c>
      <c r="C78" s="12">
        <v>4</v>
      </c>
      <c r="D78" s="12">
        <v>4</v>
      </c>
      <c r="E78" s="13">
        <v>0</v>
      </c>
    </row>
    <row r="79" spans="1:5" x14ac:dyDescent="0.25">
      <c r="A79" s="195"/>
      <c r="B79" s="11" t="s">
        <v>69</v>
      </c>
      <c r="C79" s="12">
        <v>3</v>
      </c>
      <c r="D79" s="12">
        <v>2</v>
      </c>
      <c r="E79" s="13">
        <v>0.5</v>
      </c>
    </row>
    <row r="80" spans="1:5" x14ac:dyDescent="0.25">
      <c r="A80" s="196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803</v>
      </c>
      <c r="D84" s="12">
        <v>567</v>
      </c>
      <c r="E84" s="13">
        <v>0.41622574955908298</v>
      </c>
    </row>
    <row r="85" spans="1:5" x14ac:dyDescent="0.25">
      <c r="A85" s="192"/>
      <c r="B85" s="11" t="s">
        <v>74</v>
      </c>
      <c r="C85" s="12">
        <v>616</v>
      </c>
      <c r="D85" s="12">
        <v>770</v>
      </c>
      <c r="E85" s="13">
        <v>-0.2</v>
      </c>
    </row>
    <row r="86" spans="1:5" x14ac:dyDescent="0.25">
      <c r="A86" s="190" t="s">
        <v>75</v>
      </c>
      <c r="B86" s="11" t="s">
        <v>73</v>
      </c>
      <c r="C86" s="12">
        <v>593</v>
      </c>
      <c r="D86" s="12">
        <v>544</v>
      </c>
      <c r="E86" s="13">
        <v>9.0073529411764705E-2</v>
      </c>
    </row>
    <row r="87" spans="1:5" x14ac:dyDescent="0.25">
      <c r="A87" s="192"/>
      <c r="B87" s="11" t="s">
        <v>74</v>
      </c>
      <c r="C87" s="12">
        <v>533</v>
      </c>
      <c r="D87" s="12">
        <v>946</v>
      </c>
      <c r="E87" s="13">
        <v>-0.43657505285412301</v>
      </c>
    </row>
    <row r="88" spans="1:5" x14ac:dyDescent="0.25">
      <c r="A88" s="190" t="s">
        <v>76</v>
      </c>
      <c r="B88" s="11" t="s">
        <v>73</v>
      </c>
      <c r="C88" s="12">
        <v>50</v>
      </c>
      <c r="D88" s="12">
        <v>22</v>
      </c>
      <c r="E88" s="13">
        <v>1.27272727272727</v>
      </c>
    </row>
    <row r="89" spans="1:5" x14ac:dyDescent="0.25">
      <c r="A89" s="192"/>
      <c r="B89" s="11" t="s">
        <v>74</v>
      </c>
      <c r="C89" s="12">
        <v>28</v>
      </c>
      <c r="D89" s="12">
        <v>19</v>
      </c>
      <c r="E89" s="13">
        <v>0.47368421052631599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703</v>
      </c>
      <c r="D95" s="12">
        <v>675</v>
      </c>
      <c r="E95" s="13">
        <v>4.1481481481481501E-2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360</v>
      </c>
      <c r="D100" s="12">
        <v>245</v>
      </c>
      <c r="E100" s="13">
        <v>0.469387755102041</v>
      </c>
    </row>
    <row r="101" spans="1:5" x14ac:dyDescent="0.25">
      <c r="A101" s="10" t="s">
        <v>82</v>
      </c>
      <c r="B101" s="15"/>
      <c r="C101" s="12">
        <v>412</v>
      </c>
      <c r="D101" s="12">
        <v>261</v>
      </c>
      <c r="E101" s="13">
        <v>0.57854406130268199</v>
      </c>
    </row>
    <row r="102" spans="1:5" x14ac:dyDescent="0.25">
      <c r="A102" s="10" t="s">
        <v>80</v>
      </c>
      <c r="B102" s="15"/>
      <c r="C102" s="12">
        <v>1</v>
      </c>
      <c r="D102" s="12">
        <v>9</v>
      </c>
      <c r="E102" s="13">
        <v>-0.88888888888888895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332</v>
      </c>
      <c r="D106" s="12">
        <v>281</v>
      </c>
      <c r="E106" s="13">
        <v>0.18149466192170799</v>
      </c>
    </row>
    <row r="107" spans="1:5" x14ac:dyDescent="0.25">
      <c r="A107" s="191"/>
      <c r="B107" s="11" t="s">
        <v>85</v>
      </c>
      <c r="C107" s="12">
        <v>79</v>
      </c>
      <c r="D107" s="12">
        <v>85</v>
      </c>
      <c r="E107" s="13">
        <v>-7.0588235294117604E-2</v>
      </c>
    </row>
    <row r="108" spans="1:5" x14ac:dyDescent="0.25">
      <c r="A108" s="192"/>
      <c r="B108" s="11" t="s">
        <v>86</v>
      </c>
      <c r="C108" s="12">
        <v>74</v>
      </c>
      <c r="D108" s="12">
        <v>64</v>
      </c>
      <c r="E108" s="13">
        <v>0.15625</v>
      </c>
    </row>
    <row r="109" spans="1:5" x14ac:dyDescent="0.25">
      <c r="A109" s="190" t="s">
        <v>82</v>
      </c>
      <c r="B109" s="11" t="s">
        <v>87</v>
      </c>
      <c r="C109" s="12">
        <v>26</v>
      </c>
      <c r="D109" s="12">
        <v>20</v>
      </c>
      <c r="E109" s="13">
        <v>0.3</v>
      </c>
    </row>
    <row r="110" spans="1:5" x14ac:dyDescent="0.25">
      <c r="A110" s="192"/>
      <c r="B110" s="11" t="s">
        <v>86</v>
      </c>
      <c r="C110" s="12">
        <v>74</v>
      </c>
      <c r="D110" s="12">
        <v>89</v>
      </c>
      <c r="E110" s="13">
        <v>-0.16853932584269701</v>
      </c>
    </row>
    <row r="111" spans="1:5" x14ac:dyDescent="0.25">
      <c r="A111" s="10" t="s">
        <v>80</v>
      </c>
      <c r="B111" s="15"/>
      <c r="C111" s="12">
        <v>7</v>
      </c>
      <c r="D111" s="12">
        <v>6</v>
      </c>
      <c r="E111" s="13">
        <v>0.16666666666666699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16</v>
      </c>
      <c r="D115" s="12">
        <v>4</v>
      </c>
      <c r="E115" s="13">
        <v>3</v>
      </c>
    </row>
    <row r="116" spans="1:5" x14ac:dyDescent="0.25">
      <c r="A116" s="191"/>
      <c r="B116" s="11" t="s">
        <v>85</v>
      </c>
      <c r="C116" s="12">
        <v>11</v>
      </c>
      <c r="D116" s="12">
        <v>8</v>
      </c>
      <c r="E116" s="13">
        <v>0.375</v>
      </c>
    </row>
    <row r="117" spans="1:5" x14ac:dyDescent="0.25">
      <c r="A117" s="192"/>
      <c r="B117" s="11" t="s">
        <v>86</v>
      </c>
      <c r="C117" s="12">
        <v>5</v>
      </c>
      <c r="D117" s="12">
        <v>6</v>
      </c>
      <c r="E117" s="13">
        <v>-0.16666666666666699</v>
      </c>
    </row>
    <row r="118" spans="1:5" x14ac:dyDescent="0.25">
      <c r="A118" s="190" t="s">
        <v>82</v>
      </c>
      <c r="B118" s="11" t="s">
        <v>87</v>
      </c>
      <c r="C118" s="12">
        <v>4</v>
      </c>
      <c r="D118" s="12">
        <v>1</v>
      </c>
      <c r="E118" s="13">
        <v>3</v>
      </c>
    </row>
    <row r="119" spans="1:5" x14ac:dyDescent="0.25">
      <c r="A119" s="192"/>
      <c r="B119" s="11" t="s">
        <v>86</v>
      </c>
      <c r="C119" s="12">
        <v>11</v>
      </c>
      <c r="D119" s="12">
        <v>2</v>
      </c>
      <c r="E119" s="13">
        <v>4.5</v>
      </c>
    </row>
    <row r="120" spans="1:5" x14ac:dyDescent="0.25">
      <c r="A120" s="10" t="s">
        <v>80</v>
      </c>
      <c r="B120" s="15"/>
      <c r="C120" s="12">
        <v>1</v>
      </c>
      <c r="D120" s="12">
        <v>0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6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712</v>
      </c>
      <c r="D126" s="12">
        <v>390</v>
      </c>
      <c r="E126" s="13">
        <v>0.82564102564102604</v>
      </c>
    </row>
    <row r="127" spans="1:5" x14ac:dyDescent="0.25">
      <c r="A127" s="192"/>
      <c r="B127" s="11" t="s">
        <v>92</v>
      </c>
      <c r="C127" s="12">
        <v>971</v>
      </c>
      <c r="D127" s="12">
        <v>471</v>
      </c>
      <c r="E127" s="13">
        <v>1.0615711252653901</v>
      </c>
    </row>
    <row r="128" spans="1:5" x14ac:dyDescent="0.25">
      <c r="A128" s="190" t="s">
        <v>94</v>
      </c>
      <c r="B128" s="11" t="s">
        <v>91</v>
      </c>
      <c r="C128" s="12">
        <v>3431</v>
      </c>
      <c r="D128" s="12">
        <v>3013</v>
      </c>
      <c r="E128" s="13">
        <v>0.138732160637239</v>
      </c>
    </row>
    <row r="129" spans="1:5" x14ac:dyDescent="0.25">
      <c r="A129" s="192"/>
      <c r="B129" s="11" t="s">
        <v>92</v>
      </c>
      <c r="C129" s="12">
        <v>6334</v>
      </c>
      <c r="D129" s="12">
        <v>5563</v>
      </c>
      <c r="E129" s="13">
        <v>0.13859428365989601</v>
      </c>
    </row>
    <row r="130" spans="1:5" x14ac:dyDescent="0.25">
      <c r="A130" s="190" t="s">
        <v>95</v>
      </c>
      <c r="B130" s="11" t="s">
        <v>91</v>
      </c>
      <c r="C130" s="12">
        <v>441</v>
      </c>
      <c r="D130" s="12">
        <v>293</v>
      </c>
      <c r="E130" s="13">
        <v>0.50511945392491497</v>
      </c>
    </row>
    <row r="131" spans="1:5" x14ac:dyDescent="0.25">
      <c r="A131" s="192"/>
      <c r="B131" s="11" t="s">
        <v>92</v>
      </c>
      <c r="C131" s="12">
        <v>1399</v>
      </c>
      <c r="D131" s="12">
        <v>927</v>
      </c>
      <c r="E131" s="13">
        <v>0.50916936353829501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17</v>
      </c>
      <c r="D135" s="12">
        <v>39</v>
      </c>
      <c r="E135" s="13">
        <v>-0.56410256410256399</v>
      </c>
    </row>
    <row r="136" spans="1:5" x14ac:dyDescent="0.25">
      <c r="A136" s="192"/>
      <c r="B136" s="11" t="s">
        <v>99</v>
      </c>
      <c r="C136" s="12">
        <v>3</v>
      </c>
      <c r="D136" s="12">
        <v>5</v>
      </c>
      <c r="E136" s="13">
        <v>-0.4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7</v>
      </c>
      <c r="D139" s="12">
        <v>13</v>
      </c>
      <c r="E139" s="13">
        <v>-0.46153846153846101</v>
      </c>
    </row>
    <row r="140" spans="1:5" x14ac:dyDescent="0.25">
      <c r="A140" s="192"/>
      <c r="B140" s="11" t="s">
        <v>102</v>
      </c>
      <c r="C140" s="12">
        <v>0</v>
      </c>
      <c r="D140" s="12">
        <v>1</v>
      </c>
      <c r="E140" s="13">
        <v>-1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55</v>
      </c>
      <c r="D144" s="12">
        <v>51</v>
      </c>
      <c r="E144" s="13">
        <v>7.8431372549019607E-2</v>
      </c>
    </row>
    <row r="145" spans="1:5" x14ac:dyDescent="0.25">
      <c r="A145" s="190" t="s">
        <v>105</v>
      </c>
      <c r="B145" s="11" t="s">
        <v>106</v>
      </c>
      <c r="C145" s="12">
        <v>11</v>
      </c>
      <c r="D145" s="12">
        <v>3</v>
      </c>
      <c r="E145" s="13">
        <v>2.6666666666666701</v>
      </c>
    </row>
    <row r="146" spans="1:5" x14ac:dyDescent="0.25">
      <c r="A146" s="191"/>
      <c r="B146" s="11" t="s">
        <v>107</v>
      </c>
      <c r="C146" s="12">
        <v>8</v>
      </c>
      <c r="D146" s="12">
        <v>12</v>
      </c>
      <c r="E146" s="13">
        <v>-0.33333333333333298</v>
      </c>
    </row>
    <row r="147" spans="1:5" x14ac:dyDescent="0.25">
      <c r="A147" s="191"/>
      <c r="B147" s="11" t="s">
        <v>108</v>
      </c>
      <c r="C147" s="12">
        <v>1</v>
      </c>
      <c r="D147" s="12">
        <v>1</v>
      </c>
      <c r="E147" s="13">
        <v>0</v>
      </c>
    </row>
    <row r="148" spans="1:5" x14ac:dyDescent="0.25">
      <c r="A148" s="191"/>
      <c r="B148" s="11" t="s">
        <v>109</v>
      </c>
      <c r="C148" s="12">
        <v>7</v>
      </c>
      <c r="D148" s="12">
        <v>2</v>
      </c>
      <c r="E148" s="13">
        <v>2.5</v>
      </c>
    </row>
    <row r="149" spans="1:5" x14ac:dyDescent="0.25">
      <c r="A149" s="191"/>
      <c r="B149" s="11" t="s">
        <v>110</v>
      </c>
      <c r="C149" s="12">
        <v>28</v>
      </c>
      <c r="D149" s="12">
        <v>33</v>
      </c>
      <c r="E149" s="13">
        <v>-0.15151515151515199</v>
      </c>
    </row>
    <row r="150" spans="1:5" x14ac:dyDescent="0.25">
      <c r="A150" s="192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21</v>
      </c>
      <c r="D151" s="12">
        <v>18</v>
      </c>
      <c r="E151" s="13">
        <v>0.16666666666666699</v>
      </c>
    </row>
    <row r="152" spans="1:5" x14ac:dyDescent="0.25">
      <c r="A152" s="192"/>
      <c r="B152" s="11" t="s">
        <v>114</v>
      </c>
      <c r="C152" s="12">
        <v>37</v>
      </c>
      <c r="D152" s="12">
        <v>29</v>
      </c>
      <c r="E152" s="13">
        <v>0.27586206896551702</v>
      </c>
    </row>
    <row r="153" spans="1:5" x14ac:dyDescent="0.25">
      <c r="A153" s="190" t="s">
        <v>115</v>
      </c>
      <c r="B153" s="11" t="s">
        <v>19</v>
      </c>
      <c r="C153" s="12">
        <v>8</v>
      </c>
      <c r="D153" s="12">
        <v>4</v>
      </c>
      <c r="E153" s="13">
        <v>1</v>
      </c>
    </row>
    <row r="154" spans="1:5" x14ac:dyDescent="0.25">
      <c r="A154" s="192"/>
      <c r="B154" s="11" t="s">
        <v>23</v>
      </c>
      <c r="C154" s="12">
        <v>5</v>
      </c>
      <c r="D154" s="12">
        <v>8</v>
      </c>
      <c r="E154" s="13">
        <v>-0.375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0</v>
      </c>
      <c r="D159" s="16"/>
      <c r="E159" s="13">
        <v>0</v>
      </c>
    </row>
    <row r="160" spans="1:5" x14ac:dyDescent="0.25">
      <c r="A160" s="191"/>
      <c r="B160" s="11" t="s">
        <v>120</v>
      </c>
      <c r="C160" s="12">
        <v>0</v>
      </c>
      <c r="D160" s="16"/>
      <c r="E160" s="13">
        <v>0</v>
      </c>
    </row>
    <row r="161" spans="1:5" x14ac:dyDescent="0.25">
      <c r="A161" s="191"/>
      <c r="B161" s="11" t="s">
        <v>121</v>
      </c>
      <c r="C161" s="12">
        <v>0</v>
      </c>
      <c r="D161" s="16"/>
      <c r="E161" s="13">
        <v>0</v>
      </c>
    </row>
    <row r="162" spans="1:5" x14ac:dyDescent="0.25">
      <c r="A162" s="191"/>
      <c r="B162" s="11" t="s">
        <v>122</v>
      </c>
      <c r="C162" s="12">
        <v>0</v>
      </c>
      <c r="D162" s="16"/>
      <c r="E162" s="13">
        <v>0</v>
      </c>
    </row>
    <row r="163" spans="1:5" x14ac:dyDescent="0.25">
      <c r="A163" s="191"/>
      <c r="B163" s="11" t="s">
        <v>123</v>
      </c>
      <c r="C163" s="12">
        <v>0</v>
      </c>
      <c r="D163" s="16"/>
      <c r="E163" s="13">
        <v>0</v>
      </c>
    </row>
    <row r="164" spans="1:5" x14ac:dyDescent="0.25">
      <c r="A164" s="191"/>
      <c r="B164" s="11" t="s">
        <v>124</v>
      </c>
      <c r="C164" s="12">
        <v>0</v>
      </c>
      <c r="D164" s="16"/>
      <c r="E164" s="13">
        <v>0</v>
      </c>
    </row>
    <row r="165" spans="1:5" x14ac:dyDescent="0.25">
      <c r="A165" s="191"/>
      <c r="B165" s="11" t="s">
        <v>125</v>
      </c>
      <c r="C165" s="12">
        <v>0</v>
      </c>
      <c r="D165" s="16"/>
      <c r="E165" s="13">
        <v>0</v>
      </c>
    </row>
    <row r="166" spans="1:5" x14ac:dyDescent="0.25">
      <c r="A166" s="191"/>
      <c r="B166" s="11" t="s">
        <v>126</v>
      </c>
      <c r="C166" s="12">
        <v>0</v>
      </c>
      <c r="D166" s="16"/>
      <c r="E166" s="13">
        <v>0</v>
      </c>
    </row>
    <row r="167" spans="1:5" x14ac:dyDescent="0.25">
      <c r="A167" s="191"/>
      <c r="B167" s="11" t="s">
        <v>127</v>
      </c>
      <c r="C167" s="12">
        <v>0</v>
      </c>
      <c r="D167" s="16"/>
      <c r="E167" s="13">
        <v>0</v>
      </c>
    </row>
    <row r="168" spans="1:5" x14ac:dyDescent="0.25">
      <c r="A168" s="191"/>
      <c r="B168" s="11" t="s">
        <v>128</v>
      </c>
      <c r="C168" s="12">
        <v>0</v>
      </c>
      <c r="D168" s="16"/>
      <c r="E168" s="13">
        <v>0</v>
      </c>
    </row>
    <row r="169" spans="1:5" x14ac:dyDescent="0.25">
      <c r="A169" s="191"/>
      <c r="B169" s="11" t="s">
        <v>129</v>
      </c>
      <c r="C169" s="12">
        <v>0</v>
      </c>
      <c r="D169" s="16"/>
      <c r="E169" s="13">
        <v>0</v>
      </c>
    </row>
    <row r="170" spans="1:5" x14ac:dyDescent="0.25">
      <c r="A170" s="191"/>
      <c r="B170" s="11" t="s">
        <v>130</v>
      </c>
      <c r="C170" s="12">
        <v>0</v>
      </c>
      <c r="D170" s="16"/>
      <c r="E170" s="13">
        <v>0</v>
      </c>
    </row>
    <row r="171" spans="1:5" x14ac:dyDescent="0.25">
      <c r="A171" s="191"/>
      <c r="B171" s="11" t="s">
        <v>131</v>
      </c>
      <c r="C171" s="12">
        <v>0</v>
      </c>
      <c r="D171" s="16"/>
      <c r="E171" s="13">
        <v>0</v>
      </c>
    </row>
    <row r="172" spans="1:5" x14ac:dyDescent="0.25">
      <c r="A172" s="191"/>
      <c r="B172" s="11" t="s">
        <v>132</v>
      </c>
      <c r="C172" s="12">
        <v>0</v>
      </c>
      <c r="D172" s="16"/>
      <c r="E172" s="13">
        <v>0</v>
      </c>
    </row>
    <row r="173" spans="1:5" x14ac:dyDescent="0.25">
      <c r="A173" s="191"/>
      <c r="B173" s="11" t="s">
        <v>133</v>
      </c>
      <c r="C173" s="12">
        <v>0</v>
      </c>
      <c r="D173" s="16"/>
      <c r="E173" s="13">
        <v>0</v>
      </c>
    </row>
    <row r="174" spans="1:5" x14ac:dyDescent="0.25">
      <c r="A174" s="191"/>
      <c r="B174" s="11" t="s">
        <v>134</v>
      </c>
      <c r="C174" s="12">
        <v>0</v>
      </c>
      <c r="D174" s="16"/>
      <c r="E174" s="13">
        <v>0</v>
      </c>
    </row>
    <row r="175" spans="1:5" x14ac:dyDescent="0.25">
      <c r="A175" s="191"/>
      <c r="B175" s="11" t="s">
        <v>135</v>
      </c>
      <c r="C175" s="12">
        <v>0</v>
      </c>
      <c r="D175" s="16"/>
      <c r="E175" s="13">
        <v>0</v>
      </c>
    </row>
    <row r="176" spans="1:5" x14ac:dyDescent="0.25">
      <c r="A176" s="191"/>
      <c r="B176" s="11" t="s">
        <v>136</v>
      </c>
      <c r="C176" s="12">
        <v>0</v>
      </c>
      <c r="D176" s="16"/>
      <c r="E176" s="13">
        <v>0</v>
      </c>
    </row>
    <row r="177" spans="1:5" x14ac:dyDescent="0.25">
      <c r="A177" s="191"/>
      <c r="B177" s="11" t="s">
        <v>137</v>
      </c>
      <c r="C177" s="12">
        <v>0</v>
      </c>
      <c r="D177" s="16"/>
      <c r="E177" s="13">
        <v>0</v>
      </c>
    </row>
    <row r="178" spans="1:5" x14ac:dyDescent="0.25">
      <c r="A178" s="191"/>
      <c r="B178" s="11" t="s">
        <v>138</v>
      </c>
      <c r="C178" s="12">
        <v>0</v>
      </c>
      <c r="D178" s="16"/>
      <c r="E178" s="13">
        <v>0</v>
      </c>
    </row>
    <row r="179" spans="1:5" x14ac:dyDescent="0.25">
      <c r="A179" s="191"/>
      <c r="B179" s="11" t="s">
        <v>139</v>
      </c>
      <c r="C179" s="12">
        <v>0</v>
      </c>
      <c r="D179" s="16"/>
      <c r="E179" s="13">
        <v>0</v>
      </c>
    </row>
    <row r="180" spans="1:5" x14ac:dyDescent="0.25">
      <c r="A180" s="191"/>
      <c r="B180" s="11" t="s">
        <v>140</v>
      </c>
      <c r="C180" s="12">
        <v>0</v>
      </c>
      <c r="D180" s="16"/>
      <c r="E180" s="13">
        <v>0</v>
      </c>
    </row>
    <row r="181" spans="1:5" x14ac:dyDescent="0.25">
      <c r="A181" s="191"/>
      <c r="B181" s="11" t="s">
        <v>141</v>
      </c>
      <c r="C181" s="12">
        <v>0</v>
      </c>
      <c r="D181" s="16"/>
      <c r="E181" s="13">
        <v>0</v>
      </c>
    </row>
    <row r="182" spans="1:5" x14ac:dyDescent="0.25">
      <c r="A182" s="191"/>
      <c r="B182" s="11" t="s">
        <v>142</v>
      </c>
      <c r="C182" s="12">
        <v>0</v>
      </c>
      <c r="D182" s="16"/>
      <c r="E182" s="13">
        <v>0</v>
      </c>
    </row>
    <row r="183" spans="1:5" x14ac:dyDescent="0.25">
      <c r="A183" s="191"/>
      <c r="B183" s="11" t="s">
        <v>143</v>
      </c>
      <c r="C183" s="12">
        <v>0</v>
      </c>
      <c r="D183" s="16"/>
      <c r="E183" s="13">
        <v>0</v>
      </c>
    </row>
    <row r="184" spans="1:5" x14ac:dyDescent="0.25">
      <c r="A184" s="191"/>
      <c r="B184" s="11" t="s">
        <v>144</v>
      </c>
      <c r="C184" s="12">
        <v>0</v>
      </c>
      <c r="D184" s="16"/>
      <c r="E184" s="13">
        <v>0</v>
      </c>
    </row>
    <row r="185" spans="1:5" x14ac:dyDescent="0.25">
      <c r="A185" s="191"/>
      <c r="B185" s="11" t="s">
        <v>145</v>
      </c>
      <c r="C185" s="12">
        <v>0</v>
      </c>
      <c r="D185" s="16"/>
      <c r="E185" s="13">
        <v>0</v>
      </c>
    </row>
    <row r="186" spans="1:5" x14ac:dyDescent="0.25">
      <c r="A186" s="191"/>
      <c r="B186" s="11" t="s">
        <v>146</v>
      </c>
      <c r="C186" s="12">
        <v>0</v>
      </c>
      <c r="D186" s="16"/>
      <c r="E186" s="13">
        <v>0</v>
      </c>
    </row>
    <row r="187" spans="1:5" x14ac:dyDescent="0.25">
      <c r="A187" s="191"/>
      <c r="B187" s="11" t="s">
        <v>147</v>
      </c>
      <c r="C187" s="12">
        <v>0</v>
      </c>
      <c r="D187" s="16"/>
      <c r="E187" s="13">
        <v>0</v>
      </c>
    </row>
    <row r="188" spans="1:5" x14ac:dyDescent="0.25">
      <c r="A188" s="191"/>
      <c r="B188" s="11" t="s">
        <v>148</v>
      </c>
      <c r="C188" s="12">
        <v>0</v>
      </c>
      <c r="D188" s="16"/>
      <c r="E188" s="13">
        <v>0</v>
      </c>
    </row>
    <row r="189" spans="1:5" x14ac:dyDescent="0.25">
      <c r="A189" s="191"/>
      <c r="B189" s="11" t="s">
        <v>149</v>
      </c>
      <c r="C189" s="12">
        <v>0</v>
      </c>
      <c r="D189" s="16"/>
      <c r="E189" s="13">
        <v>0</v>
      </c>
    </row>
    <row r="190" spans="1:5" x14ac:dyDescent="0.25">
      <c r="A190" s="191"/>
      <c r="B190" s="11" t="s">
        <v>150</v>
      </c>
      <c r="C190" s="12">
        <v>0</v>
      </c>
      <c r="D190" s="16"/>
      <c r="E190" s="13">
        <v>0</v>
      </c>
    </row>
    <row r="191" spans="1:5" x14ac:dyDescent="0.25">
      <c r="A191" s="191"/>
      <c r="B191" s="11" t="s">
        <v>151</v>
      </c>
      <c r="C191" s="12">
        <v>0</v>
      </c>
      <c r="D191" s="16"/>
      <c r="E191" s="13">
        <v>0</v>
      </c>
    </row>
    <row r="192" spans="1:5" x14ac:dyDescent="0.25">
      <c r="A192" s="191"/>
      <c r="B192" s="11" t="s">
        <v>152</v>
      </c>
      <c r="C192" s="12">
        <v>0</v>
      </c>
      <c r="D192" s="16"/>
      <c r="E192" s="13">
        <v>0</v>
      </c>
    </row>
    <row r="193" spans="1:5" x14ac:dyDescent="0.25">
      <c r="A193" s="191"/>
      <c r="B193" s="11" t="s">
        <v>153</v>
      </c>
      <c r="C193" s="12">
        <v>0</v>
      </c>
      <c r="D193" s="16"/>
      <c r="E193" s="13">
        <v>0</v>
      </c>
    </row>
    <row r="194" spans="1:5" x14ac:dyDescent="0.25">
      <c r="A194" s="191"/>
      <c r="B194" s="11" t="s">
        <v>154</v>
      </c>
      <c r="C194" s="12">
        <v>0</v>
      </c>
      <c r="D194" s="16"/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6"/>
      <c r="E195" s="13">
        <v>0</v>
      </c>
    </row>
    <row r="196" spans="1:5" x14ac:dyDescent="0.25">
      <c r="A196" s="191"/>
      <c r="B196" s="11" t="s">
        <v>156</v>
      </c>
      <c r="C196" s="12">
        <v>0</v>
      </c>
      <c r="D196" s="16"/>
      <c r="E196" s="13">
        <v>0</v>
      </c>
    </row>
    <row r="197" spans="1:5" x14ac:dyDescent="0.25">
      <c r="A197" s="191"/>
      <c r="B197" s="11" t="s">
        <v>157</v>
      </c>
      <c r="C197" s="12">
        <v>0</v>
      </c>
      <c r="D197" s="16"/>
      <c r="E197" s="13">
        <v>0</v>
      </c>
    </row>
    <row r="198" spans="1:5" x14ac:dyDescent="0.25">
      <c r="A198" s="191"/>
      <c r="B198" s="11" t="s">
        <v>158</v>
      </c>
      <c r="C198" s="12">
        <v>0</v>
      </c>
      <c r="D198" s="16"/>
      <c r="E198" s="13">
        <v>0</v>
      </c>
    </row>
    <row r="199" spans="1:5" x14ac:dyDescent="0.25">
      <c r="A199" s="191"/>
      <c r="B199" s="11" t="s">
        <v>159</v>
      </c>
      <c r="C199" s="12">
        <v>0</v>
      </c>
      <c r="D199" s="16"/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6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0</v>
      </c>
      <c r="D201" s="16"/>
      <c r="E201" s="13">
        <v>0</v>
      </c>
    </row>
    <row r="202" spans="1:5" x14ac:dyDescent="0.25">
      <c r="A202" s="191"/>
      <c r="B202" s="11" t="s">
        <v>120</v>
      </c>
      <c r="C202" s="12">
        <v>0</v>
      </c>
      <c r="D202" s="16"/>
      <c r="E202" s="13">
        <v>0</v>
      </c>
    </row>
    <row r="203" spans="1:5" x14ac:dyDescent="0.25">
      <c r="A203" s="191"/>
      <c r="B203" s="11" t="s">
        <v>163</v>
      </c>
      <c r="C203" s="12">
        <v>0</v>
      </c>
      <c r="D203" s="16"/>
      <c r="E203" s="13">
        <v>0</v>
      </c>
    </row>
    <row r="204" spans="1:5" x14ac:dyDescent="0.25">
      <c r="A204" s="191"/>
      <c r="B204" s="11" t="s">
        <v>122</v>
      </c>
      <c r="C204" s="12">
        <v>0</v>
      </c>
      <c r="D204" s="16"/>
      <c r="E204" s="13">
        <v>0</v>
      </c>
    </row>
    <row r="205" spans="1:5" x14ac:dyDescent="0.25">
      <c r="A205" s="191"/>
      <c r="B205" s="11" t="s">
        <v>123</v>
      </c>
      <c r="C205" s="12">
        <v>0</v>
      </c>
      <c r="D205" s="16"/>
      <c r="E205" s="13">
        <v>0</v>
      </c>
    </row>
    <row r="206" spans="1:5" x14ac:dyDescent="0.25">
      <c r="A206" s="191"/>
      <c r="B206" s="11" t="s">
        <v>124</v>
      </c>
      <c r="C206" s="12">
        <v>0</v>
      </c>
      <c r="D206" s="16"/>
      <c r="E206" s="13">
        <v>0</v>
      </c>
    </row>
    <row r="207" spans="1:5" x14ac:dyDescent="0.25">
      <c r="A207" s="191"/>
      <c r="B207" s="11" t="s">
        <v>125</v>
      </c>
      <c r="C207" s="12">
        <v>0</v>
      </c>
      <c r="D207" s="16"/>
      <c r="E207" s="13">
        <v>0</v>
      </c>
    </row>
    <row r="208" spans="1:5" x14ac:dyDescent="0.25">
      <c r="A208" s="191"/>
      <c r="B208" s="11" t="s">
        <v>164</v>
      </c>
      <c r="C208" s="12">
        <v>0</v>
      </c>
      <c r="D208" s="16"/>
      <c r="E208" s="13">
        <v>0</v>
      </c>
    </row>
    <row r="209" spans="1:5" x14ac:dyDescent="0.25">
      <c r="A209" s="191"/>
      <c r="B209" s="11" t="s">
        <v>127</v>
      </c>
      <c r="C209" s="12">
        <v>0</v>
      </c>
      <c r="D209" s="16"/>
      <c r="E209" s="13">
        <v>0</v>
      </c>
    </row>
    <row r="210" spans="1:5" x14ac:dyDescent="0.25">
      <c r="A210" s="191"/>
      <c r="B210" s="11" t="s">
        <v>165</v>
      </c>
      <c r="C210" s="12">
        <v>0</v>
      </c>
      <c r="D210" s="16"/>
      <c r="E210" s="13">
        <v>0</v>
      </c>
    </row>
    <row r="211" spans="1:5" x14ac:dyDescent="0.25">
      <c r="A211" s="191"/>
      <c r="B211" s="11" t="s">
        <v>129</v>
      </c>
      <c r="C211" s="12">
        <v>0</v>
      </c>
      <c r="D211" s="16"/>
      <c r="E211" s="13">
        <v>0</v>
      </c>
    </row>
    <row r="212" spans="1:5" x14ac:dyDescent="0.25">
      <c r="A212" s="191"/>
      <c r="B212" s="11" t="s">
        <v>130</v>
      </c>
      <c r="C212" s="12">
        <v>0</v>
      </c>
      <c r="D212" s="16"/>
      <c r="E212" s="13">
        <v>0</v>
      </c>
    </row>
    <row r="213" spans="1:5" x14ac:dyDescent="0.25">
      <c r="A213" s="191"/>
      <c r="B213" s="11" t="s">
        <v>131</v>
      </c>
      <c r="C213" s="12">
        <v>0</v>
      </c>
      <c r="D213" s="16"/>
      <c r="E213" s="13">
        <v>0</v>
      </c>
    </row>
    <row r="214" spans="1:5" x14ac:dyDescent="0.25">
      <c r="A214" s="191"/>
      <c r="B214" s="11" t="s">
        <v>132</v>
      </c>
      <c r="C214" s="12">
        <v>0</v>
      </c>
      <c r="D214" s="16"/>
      <c r="E214" s="13">
        <v>0</v>
      </c>
    </row>
    <row r="215" spans="1:5" x14ac:dyDescent="0.25">
      <c r="A215" s="191"/>
      <c r="B215" s="11" t="s">
        <v>133</v>
      </c>
      <c r="C215" s="12">
        <v>0</v>
      </c>
      <c r="D215" s="16"/>
      <c r="E215" s="13">
        <v>0</v>
      </c>
    </row>
    <row r="216" spans="1:5" x14ac:dyDescent="0.25">
      <c r="A216" s="191"/>
      <c r="B216" s="11" t="s">
        <v>134</v>
      </c>
      <c r="C216" s="12">
        <v>0</v>
      </c>
      <c r="D216" s="16"/>
      <c r="E216" s="13">
        <v>0</v>
      </c>
    </row>
    <row r="217" spans="1:5" x14ac:dyDescent="0.25">
      <c r="A217" s="191"/>
      <c r="B217" s="11" t="s">
        <v>135</v>
      </c>
      <c r="C217" s="12">
        <v>0</v>
      </c>
      <c r="D217" s="16"/>
      <c r="E217" s="13">
        <v>0</v>
      </c>
    </row>
    <row r="218" spans="1:5" x14ac:dyDescent="0.25">
      <c r="A218" s="191"/>
      <c r="B218" s="11" t="s">
        <v>136</v>
      </c>
      <c r="C218" s="12">
        <v>0</v>
      </c>
      <c r="D218" s="16"/>
      <c r="E218" s="13">
        <v>0</v>
      </c>
    </row>
    <row r="219" spans="1:5" x14ac:dyDescent="0.25">
      <c r="A219" s="191"/>
      <c r="B219" s="11" t="s">
        <v>137</v>
      </c>
      <c r="C219" s="12">
        <v>0</v>
      </c>
      <c r="D219" s="16"/>
      <c r="E219" s="13">
        <v>0</v>
      </c>
    </row>
    <row r="220" spans="1:5" x14ac:dyDescent="0.25">
      <c r="A220" s="191"/>
      <c r="B220" s="11" t="s">
        <v>138</v>
      </c>
      <c r="C220" s="12">
        <v>0</v>
      </c>
      <c r="D220" s="16"/>
      <c r="E220" s="13">
        <v>0</v>
      </c>
    </row>
    <row r="221" spans="1:5" x14ac:dyDescent="0.25">
      <c r="A221" s="191"/>
      <c r="B221" s="11" t="s">
        <v>139</v>
      </c>
      <c r="C221" s="12">
        <v>0</v>
      </c>
      <c r="D221" s="16"/>
      <c r="E221" s="13">
        <v>0</v>
      </c>
    </row>
    <row r="222" spans="1:5" x14ac:dyDescent="0.25">
      <c r="A222" s="191"/>
      <c r="B222" s="11" t="s">
        <v>166</v>
      </c>
      <c r="C222" s="12">
        <v>0</v>
      </c>
      <c r="D222" s="16"/>
      <c r="E222" s="13">
        <v>0</v>
      </c>
    </row>
    <row r="223" spans="1:5" x14ac:dyDescent="0.25">
      <c r="A223" s="191"/>
      <c r="B223" s="11" t="s">
        <v>141</v>
      </c>
      <c r="C223" s="12">
        <v>0</v>
      </c>
      <c r="D223" s="16"/>
      <c r="E223" s="13">
        <v>0</v>
      </c>
    </row>
    <row r="224" spans="1:5" x14ac:dyDescent="0.25">
      <c r="A224" s="191"/>
      <c r="B224" s="11" t="s">
        <v>142</v>
      </c>
      <c r="C224" s="12">
        <v>0</v>
      </c>
      <c r="D224" s="16"/>
      <c r="E224" s="13">
        <v>0</v>
      </c>
    </row>
    <row r="225" spans="1:5" x14ac:dyDescent="0.25">
      <c r="A225" s="191"/>
      <c r="B225" s="11" t="s">
        <v>143</v>
      </c>
      <c r="C225" s="12">
        <v>0</v>
      </c>
      <c r="D225" s="16"/>
      <c r="E225" s="13">
        <v>0</v>
      </c>
    </row>
    <row r="226" spans="1:5" x14ac:dyDescent="0.25">
      <c r="A226" s="191"/>
      <c r="B226" s="11" t="s">
        <v>144</v>
      </c>
      <c r="C226" s="12">
        <v>0</v>
      </c>
      <c r="D226" s="16"/>
      <c r="E226" s="13">
        <v>0</v>
      </c>
    </row>
    <row r="227" spans="1:5" x14ac:dyDescent="0.25">
      <c r="A227" s="191"/>
      <c r="B227" s="11" t="s">
        <v>167</v>
      </c>
      <c r="C227" s="12">
        <v>0</v>
      </c>
      <c r="D227" s="16"/>
      <c r="E227" s="13">
        <v>0</v>
      </c>
    </row>
    <row r="228" spans="1:5" x14ac:dyDescent="0.25">
      <c r="A228" s="191"/>
      <c r="B228" s="11" t="s">
        <v>146</v>
      </c>
      <c r="C228" s="12">
        <v>0</v>
      </c>
      <c r="D228" s="16"/>
      <c r="E228" s="13">
        <v>0</v>
      </c>
    </row>
    <row r="229" spans="1:5" x14ac:dyDescent="0.25">
      <c r="A229" s="191"/>
      <c r="B229" s="11" t="s">
        <v>147</v>
      </c>
      <c r="C229" s="12">
        <v>0</v>
      </c>
      <c r="D229" s="16"/>
      <c r="E229" s="13">
        <v>0</v>
      </c>
    </row>
    <row r="230" spans="1:5" x14ac:dyDescent="0.25">
      <c r="A230" s="191"/>
      <c r="B230" s="11" t="s">
        <v>148</v>
      </c>
      <c r="C230" s="12">
        <v>0</v>
      </c>
      <c r="D230" s="16"/>
      <c r="E230" s="13">
        <v>0</v>
      </c>
    </row>
    <row r="231" spans="1:5" x14ac:dyDescent="0.25">
      <c r="A231" s="191"/>
      <c r="B231" s="11" t="s">
        <v>149</v>
      </c>
      <c r="C231" s="12">
        <v>0</v>
      </c>
      <c r="D231" s="16"/>
      <c r="E231" s="13">
        <v>0</v>
      </c>
    </row>
    <row r="232" spans="1:5" x14ac:dyDescent="0.25">
      <c r="A232" s="191"/>
      <c r="B232" s="11" t="s">
        <v>150</v>
      </c>
      <c r="C232" s="12">
        <v>0</v>
      </c>
      <c r="D232" s="16"/>
      <c r="E232" s="13">
        <v>0</v>
      </c>
    </row>
    <row r="233" spans="1:5" x14ac:dyDescent="0.25">
      <c r="A233" s="191"/>
      <c r="B233" s="11" t="s">
        <v>151</v>
      </c>
      <c r="C233" s="12">
        <v>0</v>
      </c>
      <c r="D233" s="16"/>
      <c r="E233" s="13">
        <v>0</v>
      </c>
    </row>
    <row r="234" spans="1:5" x14ac:dyDescent="0.25">
      <c r="A234" s="191"/>
      <c r="B234" s="11" t="s">
        <v>152</v>
      </c>
      <c r="C234" s="12">
        <v>0</v>
      </c>
      <c r="D234" s="16"/>
      <c r="E234" s="13">
        <v>0</v>
      </c>
    </row>
    <row r="235" spans="1:5" x14ac:dyDescent="0.25">
      <c r="A235" s="191"/>
      <c r="B235" s="11" t="s">
        <v>153</v>
      </c>
      <c r="C235" s="12">
        <v>0</v>
      </c>
      <c r="D235" s="16"/>
      <c r="E235" s="13">
        <v>0</v>
      </c>
    </row>
    <row r="236" spans="1:5" x14ac:dyDescent="0.25">
      <c r="A236" s="191"/>
      <c r="B236" s="11" t="s">
        <v>154</v>
      </c>
      <c r="C236" s="12">
        <v>0</v>
      </c>
      <c r="D236" s="16"/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6"/>
      <c r="E237" s="13">
        <v>0</v>
      </c>
    </row>
    <row r="238" spans="1:5" x14ac:dyDescent="0.25">
      <c r="A238" s="191"/>
      <c r="B238" s="11" t="s">
        <v>156</v>
      </c>
      <c r="C238" s="12">
        <v>0</v>
      </c>
      <c r="D238" s="16"/>
      <c r="E238" s="13">
        <v>0</v>
      </c>
    </row>
    <row r="239" spans="1:5" x14ac:dyDescent="0.25">
      <c r="A239" s="191"/>
      <c r="B239" s="11" t="s">
        <v>157</v>
      </c>
      <c r="C239" s="12">
        <v>0</v>
      </c>
      <c r="D239" s="16"/>
      <c r="E239" s="13">
        <v>0</v>
      </c>
    </row>
    <row r="240" spans="1:5" x14ac:dyDescent="0.25">
      <c r="A240" s="191"/>
      <c r="B240" s="11" t="s">
        <v>158</v>
      </c>
      <c r="C240" s="12">
        <v>0</v>
      </c>
      <c r="D240" s="16"/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6"/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2">
        <v>8</v>
      </c>
      <c r="D248" s="12">
        <v>10</v>
      </c>
      <c r="E248" s="13">
        <v>-0.2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74</v>
      </c>
      <c r="D252" s="12">
        <v>49</v>
      </c>
      <c r="E252" s="13">
        <v>0.51020408163265296</v>
      </c>
    </row>
    <row r="253" spans="1:5" x14ac:dyDescent="0.25">
      <c r="A253" s="190" t="s">
        <v>174</v>
      </c>
      <c r="B253" s="11" t="s">
        <v>175</v>
      </c>
      <c r="C253" s="12">
        <v>4</v>
      </c>
      <c r="D253" s="12">
        <v>2</v>
      </c>
      <c r="E253" s="13">
        <v>1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4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9</v>
      </c>
      <c r="E256" s="13">
        <v>-1</v>
      </c>
    </row>
    <row r="257" spans="1:5" x14ac:dyDescent="0.25">
      <c r="A257" s="10" t="s">
        <v>179</v>
      </c>
      <c r="B257" s="15"/>
      <c r="C257" s="12">
        <v>9</v>
      </c>
      <c r="D257" s="12">
        <v>5</v>
      </c>
      <c r="E257" s="13">
        <v>0.8</v>
      </c>
    </row>
    <row r="258" spans="1:5" x14ac:dyDescent="0.25">
      <c r="A258" s="10" t="s">
        <v>111</v>
      </c>
      <c r="B258" s="15"/>
      <c r="C258" s="12">
        <v>0</v>
      </c>
      <c r="D258" s="12">
        <v>0</v>
      </c>
      <c r="E258" s="13">
        <v>0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30</v>
      </c>
      <c r="D262" s="12">
        <v>57</v>
      </c>
      <c r="E262" s="13">
        <v>-0.47368421052631599</v>
      </c>
    </row>
    <row r="263" spans="1:5" x14ac:dyDescent="0.25">
      <c r="A263" s="190" t="s">
        <v>69</v>
      </c>
      <c r="B263" s="11" t="s">
        <v>182</v>
      </c>
      <c r="C263" s="12">
        <v>17</v>
      </c>
      <c r="D263" s="12">
        <v>10</v>
      </c>
      <c r="E263" s="13">
        <v>0.7</v>
      </c>
    </row>
    <row r="264" spans="1:5" x14ac:dyDescent="0.25">
      <c r="A264" s="192"/>
      <c r="B264" s="11" t="s">
        <v>111</v>
      </c>
      <c r="C264" s="12">
        <v>0</v>
      </c>
      <c r="D264" s="12">
        <v>54</v>
      </c>
      <c r="E264" s="13">
        <v>-1</v>
      </c>
    </row>
    <row r="265" spans="1:5" x14ac:dyDescent="0.25">
      <c r="A265" s="10" t="s">
        <v>183</v>
      </c>
      <c r="B265" s="15"/>
      <c r="C265" s="12">
        <v>0</v>
      </c>
      <c r="D265" s="12">
        <v>5</v>
      </c>
      <c r="E265" s="13">
        <v>-1</v>
      </c>
    </row>
    <row r="266" spans="1:5" x14ac:dyDescent="0.25">
      <c r="A266" s="10" t="s">
        <v>184</v>
      </c>
      <c r="B266" s="15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92"/>
      <c r="B272" s="11" t="s">
        <v>189</v>
      </c>
      <c r="C272" s="12">
        <v>0</v>
      </c>
      <c r="D272" s="12">
        <v>9</v>
      </c>
      <c r="E272" s="13">
        <v>-1</v>
      </c>
    </row>
    <row r="273" spans="1:5" x14ac:dyDescent="0.25">
      <c r="A273" s="10" t="s">
        <v>190</v>
      </c>
      <c r="B273" s="15"/>
      <c r="C273" s="12">
        <v>4</v>
      </c>
      <c r="D273" s="12">
        <v>43</v>
      </c>
      <c r="E273" s="13">
        <v>-0.90697674418604601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8"/>
      <c r="B284" s="11" t="s">
        <v>200</v>
      </c>
      <c r="C284" s="12">
        <v>300</v>
      </c>
      <c r="D284" s="12">
        <v>291</v>
      </c>
      <c r="E284" s="21">
        <v>0</v>
      </c>
    </row>
    <row r="285" spans="1:5" x14ac:dyDescent="0.25">
      <c r="A285" s="189"/>
      <c r="B285" s="11" t="s">
        <v>201</v>
      </c>
      <c r="C285" s="12">
        <v>1</v>
      </c>
      <c r="D285" s="12">
        <v>1</v>
      </c>
      <c r="E285" s="21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21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11</v>
      </c>
      <c r="D289" s="12">
        <v>76</v>
      </c>
      <c r="E289" s="21">
        <v>19</v>
      </c>
    </row>
    <row r="290" spans="1:5" x14ac:dyDescent="0.25">
      <c r="A290" s="187" t="s">
        <v>208</v>
      </c>
      <c r="B290" s="11" t="s">
        <v>209</v>
      </c>
      <c r="C290" s="12">
        <v>2</v>
      </c>
      <c r="D290" s="12">
        <v>3</v>
      </c>
      <c r="E290" s="21">
        <v>0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9"/>
      <c r="B292" s="11" t="s">
        <v>211</v>
      </c>
      <c r="C292" s="12">
        <v>11</v>
      </c>
      <c r="D292" s="12">
        <v>22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7" t="s">
        <v>214</v>
      </c>
      <c r="B294" s="11" t="s">
        <v>205</v>
      </c>
      <c r="C294" s="12">
        <v>1</v>
      </c>
      <c r="D294" s="12">
        <v>0</v>
      </c>
      <c r="E294" s="21">
        <v>0</v>
      </c>
    </row>
    <row r="295" spans="1:5" x14ac:dyDescent="0.25">
      <c r="A295" s="188"/>
      <c r="B295" s="11" t="s">
        <v>215</v>
      </c>
      <c r="C295" s="12">
        <v>15</v>
      </c>
      <c r="D295" s="12">
        <v>17</v>
      </c>
      <c r="E295" s="21">
        <v>3</v>
      </c>
    </row>
    <row r="296" spans="1:5" x14ac:dyDescent="0.25">
      <c r="A296" s="189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87" t="s">
        <v>217</v>
      </c>
      <c r="B297" s="11" t="s">
        <v>218</v>
      </c>
      <c r="C297" s="12">
        <v>0</v>
      </c>
      <c r="D297" s="12">
        <v>0</v>
      </c>
      <c r="E297" s="21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8"/>
      <c r="B299" s="11" t="s">
        <v>220</v>
      </c>
      <c r="C299" s="12">
        <v>122</v>
      </c>
      <c r="D299" s="12">
        <v>225</v>
      </c>
      <c r="E299" s="21">
        <v>80</v>
      </c>
    </row>
    <row r="300" spans="1:5" x14ac:dyDescent="0.25">
      <c r="A300" s="188"/>
      <c r="B300" s="11" t="s">
        <v>221</v>
      </c>
      <c r="C300" s="12">
        <v>235</v>
      </c>
      <c r="D300" s="12">
        <v>487</v>
      </c>
      <c r="E300" s="21">
        <v>0</v>
      </c>
    </row>
    <row r="301" spans="1:5" x14ac:dyDescent="0.25">
      <c r="A301" s="188"/>
      <c r="B301" s="11" t="s">
        <v>222</v>
      </c>
      <c r="C301" s="12">
        <v>29</v>
      </c>
      <c r="D301" s="12">
        <v>40</v>
      </c>
      <c r="E301" s="21">
        <v>9</v>
      </c>
    </row>
    <row r="302" spans="1:5" x14ac:dyDescent="0.25">
      <c r="A302" s="188"/>
      <c r="B302" s="11" t="s">
        <v>223</v>
      </c>
      <c r="C302" s="12">
        <v>120</v>
      </c>
      <c r="D302" s="12">
        <v>234</v>
      </c>
      <c r="E302" s="21">
        <v>103</v>
      </c>
    </row>
    <row r="303" spans="1:5" x14ac:dyDescent="0.25">
      <c r="A303" s="188"/>
      <c r="B303" s="11" t="s">
        <v>224</v>
      </c>
      <c r="C303" s="12">
        <v>58</v>
      </c>
      <c r="D303" s="12">
        <v>108</v>
      </c>
      <c r="E303" s="21">
        <v>0</v>
      </c>
    </row>
    <row r="304" spans="1:5" x14ac:dyDescent="0.25">
      <c r="A304" s="188"/>
      <c r="B304" s="11" t="s">
        <v>225</v>
      </c>
      <c r="C304" s="12">
        <v>2</v>
      </c>
      <c r="D304" s="12">
        <v>1</v>
      </c>
      <c r="E304" s="21">
        <v>0</v>
      </c>
    </row>
    <row r="305" spans="1:5" x14ac:dyDescent="0.25">
      <c r="A305" s="188"/>
      <c r="B305" s="11" t="s">
        <v>226</v>
      </c>
      <c r="C305" s="12">
        <v>175</v>
      </c>
      <c r="D305" s="12">
        <v>104</v>
      </c>
      <c r="E305" s="21">
        <v>110</v>
      </c>
    </row>
    <row r="306" spans="1:5" x14ac:dyDescent="0.25">
      <c r="A306" s="188"/>
      <c r="B306" s="11" t="s">
        <v>227</v>
      </c>
      <c r="C306" s="12">
        <v>1</v>
      </c>
      <c r="D306" s="12">
        <v>1</v>
      </c>
      <c r="E306" s="21">
        <v>0</v>
      </c>
    </row>
    <row r="307" spans="1:5" x14ac:dyDescent="0.25">
      <c r="A307" s="188"/>
      <c r="B307" s="11" t="s">
        <v>228</v>
      </c>
      <c r="C307" s="12">
        <v>0</v>
      </c>
      <c r="D307" s="12">
        <v>3</v>
      </c>
      <c r="E307" s="21">
        <v>0</v>
      </c>
    </row>
    <row r="308" spans="1:5" x14ac:dyDescent="0.25">
      <c r="A308" s="188"/>
      <c r="B308" s="11" t="s">
        <v>229</v>
      </c>
      <c r="C308" s="12">
        <v>160</v>
      </c>
      <c r="D308" s="12">
        <v>258</v>
      </c>
      <c r="E308" s="21">
        <v>70</v>
      </c>
    </row>
    <row r="309" spans="1:5" x14ac:dyDescent="0.25">
      <c r="A309" s="188"/>
      <c r="B309" s="11" t="s">
        <v>230</v>
      </c>
      <c r="C309" s="12">
        <v>101</v>
      </c>
      <c r="D309" s="12">
        <v>214</v>
      </c>
      <c r="E309" s="21">
        <v>0</v>
      </c>
    </row>
    <row r="310" spans="1:5" x14ac:dyDescent="0.25">
      <c r="A310" s="188"/>
      <c r="B310" s="11" t="s">
        <v>231</v>
      </c>
      <c r="C310" s="12">
        <v>1</v>
      </c>
      <c r="D310" s="12">
        <v>2</v>
      </c>
      <c r="E310" s="21">
        <v>3</v>
      </c>
    </row>
    <row r="311" spans="1:5" x14ac:dyDescent="0.25">
      <c r="A311" s="189"/>
      <c r="B311" s="11" t="s">
        <v>232</v>
      </c>
      <c r="C311" s="12">
        <v>9</v>
      </c>
      <c r="D311" s="12">
        <v>17</v>
      </c>
      <c r="E311" s="21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8"/>
      <c r="B316" s="11" t="s">
        <v>238</v>
      </c>
      <c r="C316" s="12">
        <v>14</v>
      </c>
      <c r="D316" s="12">
        <v>23</v>
      </c>
      <c r="E316" s="21">
        <v>6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8"/>
      <c r="B319" s="11" t="s">
        <v>241</v>
      </c>
      <c r="C319" s="12">
        <v>11</v>
      </c>
      <c r="D319" s="12">
        <v>14</v>
      </c>
      <c r="E319" s="21">
        <v>9</v>
      </c>
    </row>
    <row r="320" spans="1:5" x14ac:dyDescent="0.25">
      <c r="A320" s="188"/>
      <c r="B320" s="11" t="s">
        <v>242</v>
      </c>
      <c r="C320" s="12">
        <v>2</v>
      </c>
      <c r="D320" s="12">
        <v>11</v>
      </c>
      <c r="E320" s="21">
        <v>1</v>
      </c>
    </row>
    <row r="321" spans="1:5" x14ac:dyDescent="0.25">
      <c r="A321" s="188"/>
      <c r="B321" s="11" t="s">
        <v>243</v>
      </c>
      <c r="C321" s="12">
        <v>10</v>
      </c>
      <c r="D321" s="12">
        <v>23</v>
      </c>
      <c r="E321" s="21">
        <v>3</v>
      </c>
    </row>
    <row r="322" spans="1:5" x14ac:dyDescent="0.25">
      <c r="A322" s="188"/>
      <c r="B322" s="11" t="s">
        <v>244</v>
      </c>
      <c r="C322" s="12">
        <v>6</v>
      </c>
      <c r="D322" s="12">
        <v>10</v>
      </c>
      <c r="E322" s="21">
        <v>3</v>
      </c>
    </row>
    <row r="323" spans="1:5" x14ac:dyDescent="0.25">
      <c r="A323" s="188"/>
      <c r="B323" s="11" t="s">
        <v>245</v>
      </c>
      <c r="C323" s="12">
        <v>0</v>
      </c>
      <c r="D323" s="12">
        <v>1</v>
      </c>
      <c r="E323" s="21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8"/>
      <c r="B325" s="11" t="s">
        <v>247</v>
      </c>
      <c r="C325" s="12">
        <v>1</v>
      </c>
      <c r="D325" s="12">
        <v>1</v>
      </c>
      <c r="E325" s="21">
        <v>1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8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8"/>
      <c r="B329" s="11" t="s">
        <v>251</v>
      </c>
      <c r="C329" s="12">
        <v>0</v>
      </c>
      <c r="D329" s="12">
        <v>6</v>
      </c>
      <c r="E329" s="21">
        <v>11</v>
      </c>
    </row>
    <row r="330" spans="1:5" x14ac:dyDescent="0.25">
      <c r="A330" s="188"/>
      <c r="B330" s="11" t="s">
        <v>252</v>
      </c>
      <c r="C330" s="12">
        <v>36</v>
      </c>
      <c r="D330" s="12">
        <v>36</v>
      </c>
      <c r="E330" s="21">
        <v>16</v>
      </c>
    </row>
    <row r="331" spans="1:5" x14ac:dyDescent="0.25">
      <c r="A331" s="188"/>
      <c r="B331" s="11" t="s">
        <v>253</v>
      </c>
      <c r="C331" s="12">
        <v>0</v>
      </c>
      <c r="D331" s="12">
        <v>0</v>
      </c>
      <c r="E331" s="21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25">
      <c r="A335" s="188"/>
      <c r="B335" s="11" t="s">
        <v>257</v>
      </c>
      <c r="C335" s="12">
        <v>12</v>
      </c>
      <c r="D335" s="12">
        <v>36</v>
      </c>
      <c r="E335" s="21">
        <v>2</v>
      </c>
    </row>
    <row r="336" spans="1:5" x14ac:dyDescent="0.25">
      <c r="A336" s="188"/>
      <c r="B336" s="11" t="s">
        <v>258</v>
      </c>
      <c r="C336" s="12">
        <v>67</v>
      </c>
      <c r="D336" s="12">
        <v>70</v>
      </c>
      <c r="E336" s="21">
        <v>37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88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8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25">
      <c r="A341" s="188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25">
      <c r="A342" s="188"/>
      <c r="B342" s="11" t="s">
        <v>264</v>
      </c>
      <c r="C342" s="12">
        <v>1</v>
      </c>
      <c r="D342" s="12">
        <v>3</v>
      </c>
      <c r="E342" s="21">
        <v>1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89"/>
      <c r="B344" s="11" t="s">
        <v>266</v>
      </c>
      <c r="C344" s="12">
        <v>4</v>
      </c>
      <c r="D344" s="12">
        <v>12</v>
      </c>
      <c r="E344" s="21">
        <v>7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8"/>
      <c r="B346" s="11" t="s">
        <v>269</v>
      </c>
      <c r="C346" s="12">
        <v>2</v>
      </c>
      <c r="D346" s="12">
        <v>1</v>
      </c>
      <c r="E346" s="21">
        <v>0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8"/>
      <c r="B350" s="11" t="s">
        <v>273</v>
      </c>
      <c r="C350" s="12">
        <v>1</v>
      </c>
      <c r="D350" s="12">
        <v>4</v>
      </c>
      <c r="E350" s="21">
        <v>1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7" t="s">
        <v>279</v>
      </c>
      <c r="B356" s="11" t="s">
        <v>280</v>
      </c>
      <c r="C356" s="12">
        <v>15</v>
      </c>
      <c r="D356" s="12">
        <v>29</v>
      </c>
      <c r="E356" s="21">
        <v>12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8"/>
      <c r="B359" s="11" t="s">
        <v>283</v>
      </c>
      <c r="C359" s="12">
        <v>2</v>
      </c>
      <c r="D359" s="12">
        <v>2</v>
      </c>
      <c r="E359" s="21">
        <v>0</v>
      </c>
    </row>
    <row r="360" spans="1:5" x14ac:dyDescent="0.25">
      <c r="A360" s="188"/>
      <c r="B360" s="11" t="s">
        <v>284</v>
      </c>
      <c r="C360" s="12">
        <v>0</v>
      </c>
      <c r="D360" s="12">
        <v>1</v>
      </c>
      <c r="E360" s="21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88"/>
      <c r="B366" s="11" t="s">
        <v>291</v>
      </c>
      <c r="C366" s="12">
        <v>0</v>
      </c>
      <c r="D366" s="12">
        <v>0</v>
      </c>
      <c r="E366" s="21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25">
      <c r="A368" s="188"/>
      <c r="B368" s="11" t="s">
        <v>293</v>
      </c>
      <c r="C368" s="12">
        <v>0</v>
      </c>
      <c r="D368" s="12">
        <v>0</v>
      </c>
      <c r="E368" s="21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25">
      <c r="A370" s="188"/>
      <c r="B370" s="11" t="s">
        <v>294</v>
      </c>
      <c r="C370" s="12">
        <v>0</v>
      </c>
      <c r="D370" s="12">
        <v>0</v>
      </c>
      <c r="E370" s="21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8"/>
      <c r="B372" s="11" t="s">
        <v>296</v>
      </c>
      <c r="C372" s="12">
        <v>2</v>
      </c>
      <c r="D372" s="12">
        <v>3</v>
      </c>
      <c r="E372" s="21">
        <v>0</v>
      </c>
    </row>
    <row r="373" spans="1:5" x14ac:dyDescent="0.25">
      <c r="A373" s="188"/>
      <c r="B373" s="11" t="s">
        <v>297</v>
      </c>
      <c r="C373" s="12">
        <v>47</v>
      </c>
      <c r="D373" s="12">
        <v>24</v>
      </c>
      <c r="E373" s="21">
        <v>24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9"/>
      <c r="B377" s="11" t="s">
        <v>301</v>
      </c>
      <c r="C377" s="12">
        <v>0</v>
      </c>
      <c r="D377" s="12">
        <v>0</v>
      </c>
      <c r="E377" s="21">
        <v>0</v>
      </c>
    </row>
  </sheetData>
  <sheetProtection algorithmName="SHA-512" hashValue="1bTGVgeB853ktFFO30uFJhmjEeTSozJc5j6x4vOEgyU10bReLE+7F0rOjbCBKKidsoTMwM1uHk+4X0tJV5WyrA==" saltValue="GrgytzjvBiqg7Wdp5uIMg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C1E6-30C9-4AF3-AA95-69D8F81AA5F1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zlGIE4CevsX38XcilsxM5Jau0qhn2K5S1HcDeybuuAx4y8jxtHrntvxjab/oFmrQkhKabOL5KxyNXT6e4Wu2Lw==" saltValue="YEgmWdoG077UNjl5u8Tnx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2005-E0D2-4B83-9C20-257FF0D5E44F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G8/jxigXcj3yDUWdbrWmINFkI0dVOx69LyDNZcvRmHRUu4D7MiX0gFlafc7OybbYtAudsXatI9CtqCXIRH/7sw==" saltValue="aWaz47wUNsBgKImRz9xV9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D5D2-C275-4A8E-8265-3456B8C3BCFA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0</v>
      </c>
      <c r="N6" s="181">
        <f>DatosMedioAmbiente!C55</f>
        <v>0</v>
      </c>
      <c r="O6" s="181">
        <f>DatosMedioAmbiente!C57</f>
        <v>0</v>
      </c>
      <c r="P6" s="181">
        <f>DatosMedioAmbiente!C59</f>
        <v>0</v>
      </c>
      <c r="Q6" s="181">
        <f>DatosMedioAmbiente!C61</f>
        <v>0</v>
      </c>
      <c r="R6" s="181">
        <f>DatosMedioAmbiente!C63</f>
        <v>1</v>
      </c>
      <c r="S6" s="179"/>
      <c r="U6" s="182">
        <f>DatosMedioAmbiente!C54</f>
        <v>0</v>
      </c>
      <c r="V6" s="182">
        <f>DatosMedioAmbiente!C56</f>
        <v>2</v>
      </c>
      <c r="W6" s="182">
        <f>DatosMedioAmbiente!C58</f>
        <v>0</v>
      </c>
      <c r="X6" s="182">
        <f>DatosMedioAmbiente!C60</f>
        <v>0</v>
      </c>
      <c r="Y6" s="182">
        <f>DatosMedioAmbiente!C62</f>
        <v>0</v>
      </c>
      <c r="Z6" s="182">
        <f>DatosMedioAmbiente!C64</f>
        <v>1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Mi/oOxRKQ0E7ITz62PtPiV8X6VkBLsk41sJSksUIoLUngSbjiHY1LMj0d/yX45ypMNoPpbX5if58+zH3+xb09g==" saltValue="i5FWn4fQmSwRrZpu1CMQV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526B-59C2-4219-9216-AD0BB8B950F5}">
  <sheetPr codeName="Hoja20"/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918</v>
      </c>
      <c r="G2" s="75" t="s">
        <v>1629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1214</v>
      </c>
      <c r="AI2" s="75" t="s">
        <v>229</v>
      </c>
      <c r="AL2" s="75" t="s">
        <v>647</v>
      </c>
      <c r="AM2" s="75" t="s">
        <v>647</v>
      </c>
      <c r="AN2" s="75" t="s">
        <v>649</v>
      </c>
      <c r="AO2" s="75" t="s">
        <v>649</v>
      </c>
      <c r="AV2" s="75" t="s">
        <v>647</v>
      </c>
      <c r="AW2" s="75" t="s">
        <v>1208</v>
      </c>
      <c r="AX2" s="75" t="s">
        <v>1205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1630</v>
      </c>
      <c r="F3" s="75" t="s">
        <v>1652</v>
      </c>
      <c r="G3" s="75" t="s">
        <v>1643</v>
      </c>
      <c r="H3" s="75" t="s">
        <v>1629</v>
      </c>
      <c r="I3" s="75" t="s">
        <v>1629</v>
      </c>
      <c r="J3" s="75" t="s">
        <v>978</v>
      </c>
      <c r="K3" s="75" t="s">
        <v>1632</v>
      </c>
      <c r="L3" s="75" t="s">
        <v>1630</v>
      </c>
      <c r="M3" s="75" t="s">
        <v>1634</v>
      </c>
      <c r="N3" s="75" t="s">
        <v>1634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1215</v>
      </c>
      <c r="AI3" s="75" t="s">
        <v>230</v>
      </c>
      <c r="AL3" s="75" t="s">
        <v>649</v>
      </c>
      <c r="AM3" s="75" t="s">
        <v>649</v>
      </c>
      <c r="AN3" s="75" t="s">
        <v>655</v>
      </c>
      <c r="AO3" s="75" t="s">
        <v>655</v>
      </c>
      <c r="AV3" s="75" t="s">
        <v>649</v>
      </c>
      <c r="AX3" s="75" t="s">
        <v>1208</v>
      </c>
      <c r="BA3" s="75" t="s">
        <v>1812</v>
      </c>
      <c r="BC3" s="75" t="s">
        <v>1814</v>
      </c>
      <c r="BD3" s="75" t="s">
        <v>334</v>
      </c>
      <c r="BF3" s="75" t="s">
        <v>114</v>
      </c>
      <c r="BG3" s="75" t="s">
        <v>114</v>
      </c>
      <c r="BH3" s="75" t="s">
        <v>1164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1632</v>
      </c>
      <c r="F4" s="75" t="s">
        <v>111</v>
      </c>
      <c r="G4" s="75" t="s">
        <v>1646</v>
      </c>
      <c r="H4" s="75" t="s">
        <v>1630</v>
      </c>
      <c r="I4" s="75" t="s">
        <v>978</v>
      </c>
      <c r="J4" s="75" t="s">
        <v>1643</v>
      </c>
      <c r="K4" s="75" t="s">
        <v>1646</v>
      </c>
      <c r="L4" s="75" t="s">
        <v>1632</v>
      </c>
      <c r="O4" s="75" t="s">
        <v>1630</v>
      </c>
      <c r="P4" s="75" t="s">
        <v>1683</v>
      </c>
      <c r="Q4" s="75" t="s">
        <v>1686</v>
      </c>
      <c r="R4" s="75" t="s">
        <v>1062</v>
      </c>
      <c r="S4" s="75" t="s">
        <v>1682</v>
      </c>
      <c r="T4" s="75" t="s">
        <v>1684</v>
      </c>
      <c r="V4" s="75" t="s">
        <v>31</v>
      </c>
      <c r="W4" s="75" t="s">
        <v>1777</v>
      </c>
      <c r="AC4" s="75" t="s">
        <v>1161</v>
      </c>
      <c r="AD4" s="75" t="s">
        <v>651</v>
      </c>
      <c r="AE4" s="75" t="s">
        <v>1207</v>
      </c>
      <c r="AI4" s="75" t="s">
        <v>238</v>
      </c>
      <c r="AL4" s="75" t="s">
        <v>651</v>
      </c>
      <c r="AM4" s="75" t="s">
        <v>651</v>
      </c>
      <c r="AN4" s="75" t="s">
        <v>657</v>
      </c>
      <c r="AO4" s="75" t="s">
        <v>657</v>
      </c>
      <c r="AV4" s="75" t="s">
        <v>651</v>
      </c>
      <c r="BA4" s="75" t="s">
        <v>1813</v>
      </c>
      <c r="BC4" s="75" t="s">
        <v>989</v>
      </c>
      <c r="BD4" s="75" t="s">
        <v>962</v>
      </c>
      <c r="BF4" s="75" t="s">
        <v>1080</v>
      </c>
      <c r="BH4" s="75" t="s">
        <v>1165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978</v>
      </c>
      <c r="G5" s="75" t="s">
        <v>111</v>
      </c>
      <c r="H5" s="75" t="s">
        <v>978</v>
      </c>
      <c r="I5" s="75" t="s">
        <v>1643</v>
      </c>
      <c r="J5" s="75" t="s">
        <v>1646</v>
      </c>
      <c r="L5" s="75" t="s">
        <v>978</v>
      </c>
      <c r="O5" s="75" t="s">
        <v>978</v>
      </c>
      <c r="P5" s="75" t="s">
        <v>1686</v>
      </c>
      <c r="R5" s="75" t="s">
        <v>1063</v>
      </c>
      <c r="S5" s="75" t="s">
        <v>1685</v>
      </c>
      <c r="T5" s="75" t="s">
        <v>1686</v>
      </c>
      <c r="V5" s="75" t="s">
        <v>32</v>
      </c>
      <c r="AD5" s="75" t="s">
        <v>655</v>
      </c>
      <c r="AE5" s="75" t="s">
        <v>615</v>
      </c>
      <c r="AI5" s="75" t="s">
        <v>111</v>
      </c>
      <c r="AL5" s="75" t="s">
        <v>655</v>
      </c>
      <c r="AM5" s="75" t="s">
        <v>655</v>
      </c>
      <c r="AV5" s="75" t="s">
        <v>655</v>
      </c>
      <c r="BC5" s="75" t="s">
        <v>990</v>
      </c>
      <c r="BD5" s="75" t="s">
        <v>963</v>
      </c>
    </row>
    <row r="6" spans="1:61" x14ac:dyDescent="0.2">
      <c r="A6" s="75" t="s">
        <v>1771</v>
      </c>
      <c r="B6" s="75" t="s">
        <v>110</v>
      </c>
      <c r="C6" s="75" t="s">
        <v>1754</v>
      </c>
      <c r="D6" s="75" t="s">
        <v>1636</v>
      </c>
      <c r="E6" s="75" t="s">
        <v>1646</v>
      </c>
      <c r="H6" s="75" t="s">
        <v>1642</v>
      </c>
      <c r="I6" s="75" t="s">
        <v>1646</v>
      </c>
      <c r="J6" s="75" t="s">
        <v>111</v>
      </c>
      <c r="L6" s="75" t="s">
        <v>1642</v>
      </c>
      <c r="O6" s="75" t="s">
        <v>1643</v>
      </c>
      <c r="R6" s="75" t="s">
        <v>1064</v>
      </c>
      <c r="S6" s="75" t="s">
        <v>1686</v>
      </c>
      <c r="V6" s="75" t="s">
        <v>33</v>
      </c>
      <c r="AD6" s="75" t="s">
        <v>657</v>
      </c>
      <c r="AL6" s="75" t="s">
        <v>657</v>
      </c>
      <c r="AM6" s="75" t="s">
        <v>657</v>
      </c>
      <c r="AV6" s="75" t="s">
        <v>657</v>
      </c>
      <c r="BC6" s="75" t="s">
        <v>993</v>
      </c>
      <c r="BD6" s="75" t="s">
        <v>964</v>
      </c>
    </row>
    <row r="7" spans="1:61" x14ac:dyDescent="0.2">
      <c r="C7" s="75" t="s">
        <v>1756</v>
      </c>
      <c r="D7" s="75" t="s">
        <v>978</v>
      </c>
      <c r="H7" s="75" t="s">
        <v>1643</v>
      </c>
      <c r="I7" s="75" t="s">
        <v>111</v>
      </c>
      <c r="L7" s="75" t="s">
        <v>1645</v>
      </c>
      <c r="O7" s="75" t="s">
        <v>1646</v>
      </c>
      <c r="R7" s="75" t="s">
        <v>1065</v>
      </c>
      <c r="AD7" s="75" t="s">
        <v>659</v>
      </c>
      <c r="BC7" s="75" t="s">
        <v>995</v>
      </c>
      <c r="BD7" s="75" t="s">
        <v>965</v>
      </c>
    </row>
    <row r="8" spans="1:61" x14ac:dyDescent="0.2">
      <c r="C8" s="75" t="s">
        <v>209</v>
      </c>
      <c r="D8" s="75" t="s">
        <v>1643</v>
      </c>
      <c r="H8" s="75" t="s">
        <v>1644</v>
      </c>
      <c r="L8" s="75" t="s">
        <v>1646</v>
      </c>
      <c r="O8" s="75" t="s">
        <v>1648</v>
      </c>
      <c r="R8" s="75" t="s">
        <v>1066</v>
      </c>
      <c r="BC8" s="75" t="s">
        <v>980</v>
      </c>
      <c r="BD8" s="75" t="s">
        <v>966</v>
      </c>
    </row>
    <row r="9" spans="1:61" x14ac:dyDescent="0.2">
      <c r="C9" s="75" t="s">
        <v>1757</v>
      </c>
      <c r="D9" s="75" t="s">
        <v>1644</v>
      </c>
      <c r="H9" s="75" t="s">
        <v>1646</v>
      </c>
      <c r="L9" s="75" t="s">
        <v>1648</v>
      </c>
      <c r="O9" s="75" t="s">
        <v>111</v>
      </c>
      <c r="R9" s="75" t="s">
        <v>1068</v>
      </c>
      <c r="BD9" s="75" t="s">
        <v>518</v>
      </c>
    </row>
    <row r="10" spans="1:61" x14ac:dyDescent="0.2">
      <c r="C10" s="75" t="s">
        <v>289</v>
      </c>
      <c r="D10" s="75" t="s">
        <v>1646</v>
      </c>
      <c r="H10" s="75" t="s">
        <v>1648</v>
      </c>
      <c r="R10" s="75" t="s">
        <v>1069</v>
      </c>
      <c r="BD10" s="75" t="s">
        <v>967</v>
      </c>
    </row>
    <row r="11" spans="1:61" x14ac:dyDescent="0.2">
      <c r="D11" s="75" t="s">
        <v>1652</v>
      </c>
      <c r="H11" s="75" t="s">
        <v>111</v>
      </c>
      <c r="BD11" s="75" t="s">
        <v>969</v>
      </c>
    </row>
    <row r="12" spans="1:61" x14ac:dyDescent="0.2">
      <c r="D12" s="75" t="s">
        <v>111</v>
      </c>
      <c r="BD12" s="75" t="s">
        <v>970</v>
      </c>
    </row>
    <row r="13" spans="1:61" x14ac:dyDescent="0.2">
      <c r="BD13" s="75" t="s">
        <v>971</v>
      </c>
    </row>
    <row r="14" spans="1:61" x14ac:dyDescent="0.2">
      <c r="BD14" s="75" t="s">
        <v>972</v>
      </c>
    </row>
    <row r="15" spans="1:61" x14ac:dyDescent="0.2">
      <c r="BD15" s="75" t="s">
        <v>973</v>
      </c>
    </row>
    <row r="16" spans="1:61" x14ac:dyDescent="0.2">
      <c r="BD16" s="75" t="s">
        <v>111</v>
      </c>
    </row>
    <row r="17" spans="56:56" x14ac:dyDescent="0.2">
      <c r="BD17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6C5E-C6C4-42DD-A7B9-7D6B327AB72F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660</v>
      </c>
      <c r="D4" s="92">
        <f>SUM(DatosViolenciaGénero!D63:D69)</f>
        <v>116</v>
      </c>
    </row>
    <row r="5" spans="2:4" x14ac:dyDescent="0.2">
      <c r="B5" s="91" t="s">
        <v>1630</v>
      </c>
      <c r="C5" s="92">
        <f>SUM(DatosViolenciaGénero!C70:C73)</f>
        <v>7</v>
      </c>
      <c r="D5" s="92">
        <f>SUM(DatosViolenciaGénero!D70:D73)</f>
        <v>1</v>
      </c>
    </row>
    <row r="6" spans="2:4" ht="12.75" customHeight="1" x14ac:dyDescent="0.2">
      <c r="B6" s="91" t="s">
        <v>1682</v>
      </c>
      <c r="C6" s="92">
        <f>DatosViolenciaGénero!C74</f>
        <v>2</v>
      </c>
      <c r="D6" s="92">
        <f>DatosViolenciaGénero!D74</f>
        <v>0</v>
      </c>
    </row>
    <row r="7" spans="2:4" ht="12.75" customHeight="1" x14ac:dyDescent="0.2">
      <c r="B7" s="91" t="s">
        <v>1683</v>
      </c>
      <c r="C7" s="92">
        <f>SUM(DatosViolenciaGénero!C75:C77)</f>
        <v>0</v>
      </c>
      <c r="D7" s="92">
        <f>SUM(DatosViolenciaGénero!D75:D77)</f>
        <v>0</v>
      </c>
    </row>
    <row r="8" spans="2:4" ht="12.75" customHeight="1" x14ac:dyDescent="0.2">
      <c r="B8" s="91" t="s">
        <v>1684</v>
      </c>
      <c r="C8" s="92">
        <f>DatosViolenciaGénero!C81</f>
        <v>0</v>
      </c>
      <c r="D8" s="92">
        <f>DatosViolenciaGénero!D81</f>
        <v>1</v>
      </c>
    </row>
    <row r="9" spans="2:4" ht="12.75" customHeight="1" x14ac:dyDescent="0.2">
      <c r="B9" s="91" t="s">
        <v>1685</v>
      </c>
      <c r="C9" s="92">
        <f>DatosViolenciaGénero!C78</f>
        <v>2</v>
      </c>
      <c r="D9" s="92">
        <f>DatosViolenciaGénero!D78</f>
        <v>0</v>
      </c>
    </row>
    <row r="10" spans="2:4" ht="12.75" customHeight="1" x14ac:dyDescent="0.2">
      <c r="B10" s="91" t="s">
        <v>1686</v>
      </c>
      <c r="C10" s="92">
        <f>SUM(DatosViolenciaGénero!C79:C80)</f>
        <v>146</v>
      </c>
      <c r="D10" s="92">
        <f>SUM(DatosViolenciaGénero!D79:D80)</f>
        <v>78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21</v>
      </c>
    </row>
    <row r="16" spans="2:4" ht="13.5" thickBot="1" x14ac:dyDescent="0.25">
      <c r="B16" s="95" t="s">
        <v>1689</v>
      </c>
      <c r="C16" s="96">
        <f>DatosViolenciaGénero!C39</f>
        <v>252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67C9-FFE4-4A35-A832-D741E9425789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142</v>
      </c>
      <c r="D4" s="92">
        <f>SUM(DatosViolenciaDoméstica!D48:D54)</f>
        <v>26</v>
      </c>
    </row>
    <row r="5" spans="2:4" x14ac:dyDescent="0.2">
      <c r="B5" s="91" t="s">
        <v>1630</v>
      </c>
      <c r="C5" s="92">
        <f>SUM(DatosViolenciaDoméstica!C55:C58)</f>
        <v>4</v>
      </c>
      <c r="D5" s="92">
        <f>SUM(DatosViolenciaDoméstica!D55:D58)</f>
        <v>1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25</v>
      </c>
      <c r="D10" s="92">
        <f>SUM(DatosViolenciaDoméstica!D64:D65)</f>
        <v>16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6</v>
      </c>
    </row>
    <row r="16" spans="2:4" ht="13.5" thickBot="1" x14ac:dyDescent="0.25">
      <c r="B16" s="95" t="s">
        <v>1689</v>
      </c>
      <c r="C16" s="96">
        <f>DatosViolenciaDoméstica!C34</f>
        <v>37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4E8E-DCEB-403C-9D88-B1FCEADF5069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62</v>
      </c>
      <c r="E5" s="81" t="s">
        <v>1667</v>
      </c>
      <c r="F5" s="82">
        <f>DatosMenores!C105+DatosMenores!C106</f>
        <v>12</v>
      </c>
    </row>
    <row r="6" spans="2:6" ht="33.75" x14ac:dyDescent="0.2">
      <c r="B6" s="238"/>
      <c r="C6" s="79" t="s">
        <v>1012</v>
      </c>
      <c r="D6" s="80">
        <f>DatosMenores!C87</f>
        <v>228</v>
      </c>
      <c r="E6" s="83" t="s">
        <v>1668</v>
      </c>
      <c r="F6" s="82">
        <f>DatosMenores!C107</f>
        <v>13</v>
      </c>
    </row>
    <row r="7" spans="2:6" ht="33.75" x14ac:dyDescent="0.2">
      <c r="B7" s="237" t="s">
        <v>1669</v>
      </c>
      <c r="C7" s="79" t="s">
        <v>1018</v>
      </c>
      <c r="D7" s="80">
        <f>DatosMenores!C88</f>
        <v>50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62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46</v>
      </c>
      <c r="E9" s="83" t="s">
        <v>1672</v>
      </c>
      <c r="F9" s="82">
        <f>DatosMenores!C110</f>
        <v>1</v>
      </c>
    </row>
    <row r="10" spans="2:6" ht="22.5" x14ac:dyDescent="0.2">
      <c r="B10" s="238"/>
      <c r="C10" s="79" t="s">
        <v>1012</v>
      </c>
      <c r="D10" s="80">
        <f>DatosMenores!C91</f>
        <v>195</v>
      </c>
      <c r="E10" s="83" t="s">
        <v>1673</v>
      </c>
      <c r="F10" s="82">
        <f>DatosMenores!C111</f>
        <v>26</v>
      </c>
    </row>
    <row r="11" spans="2:6" ht="45" x14ac:dyDescent="0.2">
      <c r="B11" s="237" t="s">
        <v>1674</v>
      </c>
      <c r="C11" s="79" t="s">
        <v>1018</v>
      </c>
      <c r="D11" s="80">
        <f>DatosMenores!C92</f>
        <v>10</v>
      </c>
      <c r="E11" s="83" t="s">
        <v>1675</v>
      </c>
      <c r="F11" s="82">
        <f>DatosMenores!C112</f>
        <v>3</v>
      </c>
    </row>
    <row r="12" spans="2:6" x14ac:dyDescent="0.2">
      <c r="B12" s="238"/>
      <c r="C12" s="79" t="s">
        <v>1012</v>
      </c>
      <c r="D12" s="80">
        <f>DatosMenores!C93</f>
        <v>10</v>
      </c>
    </row>
    <row r="13" spans="2:6" x14ac:dyDescent="0.2">
      <c r="B13" s="237" t="s">
        <v>1676</v>
      </c>
      <c r="C13" s="79" t="s">
        <v>1018</v>
      </c>
      <c r="D13" s="80">
        <f>DatosMenores!C94</f>
        <v>27</v>
      </c>
    </row>
    <row r="14" spans="2:6" x14ac:dyDescent="0.2">
      <c r="B14" s="238"/>
      <c r="C14" s="79" t="s">
        <v>1012</v>
      </c>
      <c r="D14" s="80">
        <f>DatosMenores!C95</f>
        <v>3</v>
      </c>
    </row>
    <row r="15" spans="2:6" x14ac:dyDescent="0.2">
      <c r="B15" s="237" t="s">
        <v>1677</v>
      </c>
      <c r="C15" s="79" t="s">
        <v>1018</v>
      </c>
      <c r="D15" s="80">
        <f>DatosMenores!C96</f>
        <v>158</v>
      </c>
    </row>
    <row r="16" spans="2:6" x14ac:dyDescent="0.2">
      <c r="B16" s="238"/>
      <c r="C16" s="79" t="s">
        <v>1012</v>
      </c>
      <c r="D16" s="80">
        <f>DatosMenores!C97</f>
        <v>0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10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82A7-E420-41B6-8273-943B09B5F8D3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3428</v>
      </c>
      <c r="E11" s="59">
        <f>DatosDelitos!H5+DatosDelitos!H13-DatosDelitos!H17</f>
        <v>77</v>
      </c>
      <c r="F11" s="59">
        <f>DatosDelitos!I5+DatosDelitos!I13-DatosDelitos!I17</f>
        <v>97</v>
      </c>
      <c r="G11" s="59">
        <f>DatosDelitos!J5+DatosDelitos!J13-DatosDelitos!J17</f>
        <v>2</v>
      </c>
      <c r="H11" s="60">
        <f>DatosDelitos!K5+DatosDelitos!K13-DatosDelitos!K17</f>
        <v>5</v>
      </c>
      <c r="I11" s="60">
        <f>DatosDelitos!L5+DatosDelitos!L13-DatosDelitos!L17</f>
        <v>3</v>
      </c>
      <c r="J11" s="60">
        <f>DatosDelitos!M5+DatosDelitos!M13-DatosDelitos!M17</f>
        <v>2</v>
      </c>
      <c r="K11" s="60">
        <f>DatosDelitos!O5+DatosDelitos!O13-DatosDelitos!O17</f>
        <v>6</v>
      </c>
      <c r="L11" s="61">
        <f>DatosDelitos!P5+DatosDelitos!P13-DatosDelitos!P17</f>
        <v>135</v>
      </c>
    </row>
    <row r="12" spans="2:13" ht="13.35" customHeight="1" x14ac:dyDescent="0.2">
      <c r="B12" s="241" t="s">
        <v>329</v>
      </c>
      <c r="C12" s="241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757</v>
      </c>
      <c r="E15" s="63">
        <f>DatosDelitos!H17+DatosDelitos!H44</f>
        <v>60</v>
      </c>
      <c r="F15" s="63">
        <f>DatosDelitos!I16+DatosDelitos!I44</f>
        <v>15</v>
      </c>
      <c r="G15" s="63">
        <f>DatosDelitos!J17+DatosDelitos!J44</f>
        <v>0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0</v>
      </c>
      <c r="L15" s="64">
        <f>DatosDelitos!P17+DatosDelitos!P44</f>
        <v>148</v>
      </c>
    </row>
    <row r="16" spans="2:13" ht="13.35" customHeight="1" x14ac:dyDescent="0.2">
      <c r="B16" s="241" t="s">
        <v>1630</v>
      </c>
      <c r="C16" s="241"/>
      <c r="D16" s="62">
        <f>DatosDelitos!C30</f>
        <v>230</v>
      </c>
      <c r="E16" s="63">
        <f>DatosDelitos!H30</f>
        <v>14</v>
      </c>
      <c r="F16" s="63">
        <f>DatosDelitos!I30</f>
        <v>34</v>
      </c>
      <c r="G16" s="63">
        <f>DatosDelitos!J30</f>
        <v>0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1</v>
      </c>
      <c r="L16" s="64">
        <f>DatosDelitos!P30</f>
        <v>85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13</v>
      </c>
      <c r="E17" s="63">
        <f>DatosDelitos!H42-DatosDelitos!H44</f>
        <v>2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1</v>
      </c>
    </row>
    <row r="18" spans="2:12" ht="13.35" customHeight="1" x14ac:dyDescent="0.2">
      <c r="B18" s="241" t="s">
        <v>1632</v>
      </c>
      <c r="C18" s="241"/>
      <c r="D18" s="62">
        <f>DatosDelitos!C50</f>
        <v>147</v>
      </c>
      <c r="E18" s="63">
        <f>DatosDelitos!H50</f>
        <v>23</v>
      </c>
      <c r="F18" s="63">
        <f>DatosDelitos!I50</f>
        <v>17</v>
      </c>
      <c r="G18" s="63">
        <f>DatosDelitos!J50</f>
        <v>9</v>
      </c>
      <c r="H18" s="63">
        <f>DatosDelitos!K50</f>
        <v>8</v>
      </c>
      <c r="I18" s="63">
        <f>DatosDelitos!L50</f>
        <v>0</v>
      </c>
      <c r="J18" s="63">
        <f>DatosDelitos!M50</f>
        <v>0</v>
      </c>
      <c r="K18" s="63">
        <f>DatosDelitos!O50</f>
        <v>2</v>
      </c>
      <c r="L18" s="64">
        <f>DatosDelitos!P50</f>
        <v>28</v>
      </c>
    </row>
    <row r="19" spans="2:12" ht="13.35" customHeight="1" x14ac:dyDescent="0.2">
      <c r="B19" s="241" t="s">
        <v>1633</v>
      </c>
      <c r="C19" s="241"/>
      <c r="D19" s="62">
        <f>DatosDelitos!C72</f>
        <v>1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1</v>
      </c>
    </row>
    <row r="20" spans="2:12" ht="27" customHeight="1" x14ac:dyDescent="0.2">
      <c r="B20" s="241" t="s">
        <v>1634</v>
      </c>
      <c r="C20" s="241"/>
      <c r="D20" s="62">
        <f>DatosDelitos!C74</f>
        <v>30</v>
      </c>
      <c r="E20" s="63">
        <f>DatosDelitos!H74</f>
        <v>3</v>
      </c>
      <c r="F20" s="63">
        <f>DatosDelitos!I74</f>
        <v>5</v>
      </c>
      <c r="G20" s="63">
        <f>DatosDelitos!J74</f>
        <v>0</v>
      </c>
      <c r="H20" s="63">
        <f>DatosDelitos!K74</f>
        <v>0</v>
      </c>
      <c r="I20" s="63">
        <f>DatosDelitos!L74</f>
        <v>4</v>
      </c>
      <c r="J20" s="63">
        <f>DatosDelitos!M74</f>
        <v>2</v>
      </c>
      <c r="K20" s="63">
        <f>DatosDelitos!O74</f>
        <v>0</v>
      </c>
      <c r="L20" s="64">
        <f>DatosDelitos!P74</f>
        <v>4</v>
      </c>
    </row>
    <row r="21" spans="2:12" ht="13.35" customHeight="1" x14ac:dyDescent="0.2">
      <c r="B21" s="242" t="s">
        <v>1635</v>
      </c>
      <c r="C21" s="242"/>
      <c r="D21" s="62">
        <f>DatosDelitos!C82</f>
        <v>19</v>
      </c>
      <c r="E21" s="63">
        <f>DatosDelitos!H82</f>
        <v>4</v>
      </c>
      <c r="F21" s="63">
        <f>DatosDelitos!I82</f>
        <v>0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0</v>
      </c>
    </row>
    <row r="22" spans="2:12" ht="13.35" customHeight="1" x14ac:dyDescent="0.2">
      <c r="B22" s="241" t="s">
        <v>1636</v>
      </c>
      <c r="C22" s="241"/>
      <c r="D22" s="62">
        <f>DatosDelitos!C85</f>
        <v>105</v>
      </c>
      <c r="E22" s="63">
        <f>DatosDelitos!H85</f>
        <v>45</v>
      </c>
      <c r="F22" s="63">
        <f>DatosDelitos!I85</f>
        <v>23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17</v>
      </c>
    </row>
    <row r="23" spans="2:12" ht="13.35" customHeight="1" x14ac:dyDescent="0.2">
      <c r="B23" s="241" t="s">
        <v>978</v>
      </c>
      <c r="C23" s="241"/>
      <c r="D23" s="62">
        <f>DatosDelitos!C97</f>
        <v>1404</v>
      </c>
      <c r="E23" s="63">
        <f>DatosDelitos!H97</f>
        <v>338</v>
      </c>
      <c r="F23" s="63">
        <f>DatosDelitos!I97</f>
        <v>242</v>
      </c>
      <c r="G23" s="63">
        <f>DatosDelitos!J97</f>
        <v>0</v>
      </c>
      <c r="H23" s="63">
        <f>DatosDelitos!K97</f>
        <v>2</v>
      </c>
      <c r="I23" s="63">
        <f>DatosDelitos!L97</f>
        <v>0</v>
      </c>
      <c r="J23" s="63">
        <f>DatosDelitos!M97</f>
        <v>0</v>
      </c>
      <c r="K23" s="63">
        <f>DatosDelitos!O97</f>
        <v>8</v>
      </c>
      <c r="L23" s="64">
        <f>DatosDelitos!P97</f>
        <v>226</v>
      </c>
    </row>
    <row r="24" spans="2:12" ht="27" customHeight="1" x14ac:dyDescent="0.2">
      <c r="B24" s="241" t="s">
        <v>1637</v>
      </c>
      <c r="C24" s="241"/>
      <c r="D24" s="62">
        <f>DatosDelitos!C131</f>
        <v>0</v>
      </c>
      <c r="E24" s="63">
        <f>DatosDelitos!H131</f>
        <v>1</v>
      </c>
      <c r="F24" s="63">
        <f>DatosDelitos!I131</f>
        <v>1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3</v>
      </c>
    </row>
    <row r="25" spans="2:12" ht="13.35" customHeight="1" x14ac:dyDescent="0.2">
      <c r="B25" s="241" t="s">
        <v>1638</v>
      </c>
      <c r="C25" s="241"/>
      <c r="D25" s="62">
        <f>DatosDelitos!C137</f>
        <v>55</v>
      </c>
      <c r="E25" s="63">
        <f>DatosDelitos!H137</f>
        <v>0</v>
      </c>
      <c r="F25" s="63">
        <f>DatosDelitos!I137</f>
        <v>3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2</v>
      </c>
    </row>
    <row r="26" spans="2:12" ht="13.35" customHeight="1" x14ac:dyDescent="0.2">
      <c r="B26" s="242" t="s">
        <v>1639</v>
      </c>
      <c r="C26" s="242"/>
      <c r="D26" s="62">
        <f>DatosDelitos!C144</f>
        <v>2</v>
      </c>
      <c r="E26" s="63">
        <f>DatosDelitos!H144</f>
        <v>1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241" t="s">
        <v>1640</v>
      </c>
      <c r="C27" s="241"/>
      <c r="D27" s="62">
        <f>DatosDelitos!C147</f>
        <v>24</v>
      </c>
      <c r="E27" s="63">
        <f>DatosDelitos!H147</f>
        <v>3</v>
      </c>
      <c r="F27" s="63">
        <f>DatosDelitos!I147</f>
        <v>2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2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30</v>
      </c>
      <c r="E28" s="63">
        <f>DatosDelitos!H156+SUM(DatosDelitos!H167:H172)</f>
        <v>7</v>
      </c>
      <c r="F28" s="63">
        <f>DatosDelitos!I156+SUM(DatosDelitos!I167:I172)</f>
        <v>0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1</v>
      </c>
    </row>
    <row r="29" spans="2:12" ht="13.35" customHeight="1" x14ac:dyDescent="0.2">
      <c r="B29" s="241" t="s">
        <v>1642</v>
      </c>
      <c r="C29" s="241"/>
      <c r="D29" s="62">
        <f>SUM(DatosDelitos!C173:C177)</f>
        <v>45</v>
      </c>
      <c r="E29" s="63">
        <f>SUM(DatosDelitos!H173:H177)</f>
        <v>37</v>
      </c>
      <c r="F29" s="63">
        <f>SUM(DatosDelitos!I173:I177)</f>
        <v>25</v>
      </c>
      <c r="G29" s="63">
        <f>SUM(DatosDelitos!J173:J177)</f>
        <v>0</v>
      </c>
      <c r="H29" s="63">
        <f>SUM(DatosDelitos!K173:K177)</f>
        <v>2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0</v>
      </c>
      <c r="L29" s="63">
        <f>SUM(DatosDelitos!P173:P177)</f>
        <v>42</v>
      </c>
    </row>
    <row r="30" spans="2:12" ht="13.35" customHeight="1" x14ac:dyDescent="0.2">
      <c r="B30" s="241" t="s">
        <v>1643</v>
      </c>
      <c r="C30" s="241"/>
      <c r="D30" s="62">
        <f>DatosDelitos!C178</f>
        <v>239</v>
      </c>
      <c r="E30" s="63">
        <f>DatosDelitos!H178</f>
        <v>83</v>
      </c>
      <c r="F30" s="63">
        <f>DatosDelitos!I178</f>
        <v>68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503</v>
      </c>
    </row>
    <row r="31" spans="2:12" ht="13.35" customHeight="1" x14ac:dyDescent="0.2">
      <c r="B31" s="241" t="s">
        <v>1644</v>
      </c>
      <c r="C31" s="241"/>
      <c r="D31" s="62">
        <f>DatosDelitos!C186</f>
        <v>126</v>
      </c>
      <c r="E31" s="63">
        <f>DatosDelitos!H186</f>
        <v>32</v>
      </c>
      <c r="F31" s="63">
        <f>DatosDelitos!I186</f>
        <v>23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18</v>
      </c>
    </row>
    <row r="32" spans="2:12" ht="13.35" customHeight="1" x14ac:dyDescent="0.2">
      <c r="B32" s="241" t="s">
        <v>1645</v>
      </c>
      <c r="C32" s="241"/>
      <c r="D32" s="62">
        <f>DatosDelitos!C201</f>
        <v>20</v>
      </c>
      <c r="E32" s="63">
        <f>DatosDelitos!H201</f>
        <v>0</v>
      </c>
      <c r="F32" s="63">
        <f>DatosDelitos!I201</f>
        <v>5</v>
      </c>
      <c r="G32" s="63">
        <f>DatosDelitos!J201</f>
        <v>0</v>
      </c>
      <c r="H32" s="63">
        <f>DatosDelitos!K201</f>
        <v>4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3</v>
      </c>
    </row>
    <row r="33" spans="2:13" ht="13.35" customHeight="1" x14ac:dyDescent="0.2">
      <c r="B33" s="241" t="s">
        <v>1646</v>
      </c>
      <c r="C33" s="241"/>
      <c r="D33" s="62">
        <f>DatosDelitos!C223</f>
        <v>261</v>
      </c>
      <c r="E33" s="63">
        <f>DatosDelitos!H223</f>
        <v>86</v>
      </c>
      <c r="F33" s="63">
        <f>DatosDelitos!I223</f>
        <v>56</v>
      </c>
      <c r="G33" s="63">
        <f>DatosDelitos!J223</f>
        <v>1</v>
      </c>
      <c r="H33" s="63">
        <f>DatosDelitos!K223</f>
        <v>2</v>
      </c>
      <c r="I33" s="63">
        <f>DatosDelitos!L223</f>
        <v>0</v>
      </c>
      <c r="J33" s="63">
        <f>DatosDelitos!M223</f>
        <v>0</v>
      </c>
      <c r="K33" s="63">
        <f>DatosDelitos!O223</f>
        <v>3</v>
      </c>
      <c r="L33" s="63">
        <f>DatosDelitos!P223</f>
        <v>120</v>
      </c>
    </row>
    <row r="34" spans="2:13" ht="13.35" customHeight="1" x14ac:dyDescent="0.2">
      <c r="B34" s="241" t="s">
        <v>1647</v>
      </c>
      <c r="C34" s="241"/>
      <c r="D34" s="62">
        <f>DatosDelitos!C244</f>
        <v>1</v>
      </c>
      <c r="E34" s="63">
        <f>DatosDelitos!H244</f>
        <v>0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1</v>
      </c>
    </row>
    <row r="35" spans="2:13" ht="13.35" customHeight="1" x14ac:dyDescent="0.2">
      <c r="B35" s="241" t="s">
        <v>1648</v>
      </c>
      <c r="C35" s="241"/>
      <c r="D35" s="62">
        <f>DatosDelitos!C271</f>
        <v>81</v>
      </c>
      <c r="E35" s="63">
        <f>DatosDelitos!H271</f>
        <v>43</v>
      </c>
      <c r="F35" s="63">
        <f>DatosDelitos!I271</f>
        <v>45</v>
      </c>
      <c r="G35" s="63">
        <f>DatosDelitos!J271</f>
        <v>0</v>
      </c>
      <c r="H35" s="63">
        <f>DatosDelitos!K271</f>
        <v>3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3">
        <f>DatosDelitos!P271</f>
        <v>60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29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1</v>
      </c>
    </row>
    <row r="39" spans="2:13" ht="13.35" customHeight="1" x14ac:dyDescent="0.2">
      <c r="B39" s="241" t="s">
        <v>1652</v>
      </c>
      <c r="C39" s="241"/>
      <c r="D39" s="62">
        <f>DatosDelitos!C323</f>
        <v>1981</v>
      </c>
      <c r="E39" s="63">
        <f>DatosDelitos!H323</f>
        <v>0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1" t="s">
        <v>1653</v>
      </c>
      <c r="C40" s="241"/>
      <c r="D40" s="62">
        <f>DatosDelitos!C325</f>
        <v>0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9028</v>
      </c>
      <c r="E43" s="65">
        <f t="shared" ref="E43:L43" si="0">SUM(E11:E42)</f>
        <v>859</v>
      </c>
      <c r="F43" s="65">
        <f t="shared" si="0"/>
        <v>662</v>
      </c>
      <c r="G43" s="65">
        <f t="shared" si="0"/>
        <v>12</v>
      </c>
      <c r="H43" s="65">
        <f t="shared" si="0"/>
        <v>27</v>
      </c>
      <c r="I43" s="65">
        <f t="shared" si="0"/>
        <v>7</v>
      </c>
      <c r="J43" s="65">
        <f t="shared" si="0"/>
        <v>4</v>
      </c>
      <c r="K43" s="65">
        <f t="shared" si="0"/>
        <v>20</v>
      </c>
      <c r="L43" s="65">
        <f t="shared" si="0"/>
        <v>1401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22</v>
      </c>
      <c r="E50" s="68">
        <f>DatosDelitos!G13-DatosDelitos!G17</f>
        <v>12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419</v>
      </c>
      <c r="E54" s="68">
        <f>DatosDelitos!G17+DatosDelitos!G44</f>
        <v>132</v>
      </c>
    </row>
    <row r="55" spans="2:5" ht="13.35" customHeight="1" x14ac:dyDescent="0.25">
      <c r="B55" s="243" t="s">
        <v>1630</v>
      </c>
      <c r="C55" s="243"/>
      <c r="D55" s="68">
        <f>DatosDelitos!F30</f>
        <v>42</v>
      </c>
      <c r="E55" s="68">
        <f>DatosDelitos!G30</f>
        <v>54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3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2</v>
      </c>
      <c r="E57" s="68">
        <f>DatosDelitos!G50</f>
        <v>2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1</v>
      </c>
      <c r="E59" s="68">
        <f>DatosDelitos!G74</f>
        <v>0</v>
      </c>
    </row>
    <row r="60" spans="2:5" ht="13.35" customHeight="1" x14ac:dyDescent="0.25">
      <c r="B60" s="243" t="s">
        <v>1635</v>
      </c>
      <c r="C60" s="243"/>
      <c r="D60" s="68">
        <f>DatosDelitos!F82</f>
        <v>0</v>
      </c>
      <c r="E60" s="68">
        <f>DatosDelitos!G82</f>
        <v>0</v>
      </c>
    </row>
    <row r="61" spans="2:5" ht="13.35" customHeight="1" x14ac:dyDescent="0.25">
      <c r="B61" s="243" t="s">
        <v>1636</v>
      </c>
      <c r="C61" s="243"/>
      <c r="D61" s="68">
        <f>DatosDelitos!F85</f>
        <v>0</v>
      </c>
      <c r="E61" s="68">
        <f>DatosDelitos!G85</f>
        <v>0</v>
      </c>
    </row>
    <row r="62" spans="2:5" ht="13.35" customHeight="1" x14ac:dyDescent="0.25">
      <c r="B62" s="243" t="s">
        <v>978</v>
      </c>
      <c r="C62" s="243"/>
      <c r="D62" s="68">
        <f>DatosDelitos!F97</f>
        <v>39</v>
      </c>
      <c r="E62" s="68">
        <f>DatosDelitos!G97</f>
        <v>30</v>
      </c>
    </row>
    <row r="63" spans="2:5" ht="27" customHeight="1" x14ac:dyDescent="0.2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0</v>
      </c>
      <c r="E66" s="68">
        <f>DatosDelitos!G147</f>
        <v>0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0</v>
      </c>
      <c r="E67" s="68">
        <f>DatosDelitos!G156+SUM(DatosDelitos!G167:H172)</f>
        <v>6</v>
      </c>
    </row>
    <row r="68" spans="2:5" ht="13.35" customHeight="1" x14ac:dyDescent="0.25">
      <c r="B68" s="243" t="s">
        <v>1642</v>
      </c>
      <c r="C68" s="243"/>
      <c r="D68" s="68">
        <f>SUM(DatosDelitos!F173:G177)</f>
        <v>4</v>
      </c>
      <c r="E68" s="68">
        <f>SUM(DatosDelitos!G173:H177)</f>
        <v>39</v>
      </c>
    </row>
    <row r="69" spans="2:5" ht="13.35" customHeight="1" x14ac:dyDescent="0.25">
      <c r="B69" s="243" t="s">
        <v>1643</v>
      </c>
      <c r="C69" s="243"/>
      <c r="D69" s="68">
        <f>DatosDelitos!F178</f>
        <v>578</v>
      </c>
      <c r="E69" s="68">
        <f>DatosDelitos!G178</f>
        <v>505</v>
      </c>
    </row>
    <row r="70" spans="2:5" ht="13.35" customHeight="1" x14ac:dyDescent="0.25">
      <c r="B70" s="243" t="s">
        <v>1644</v>
      </c>
      <c r="C70" s="243"/>
      <c r="D70" s="68">
        <f>DatosDelitos!F186</f>
        <v>13</v>
      </c>
      <c r="E70" s="68">
        <f>DatosDelitos!G186</f>
        <v>12</v>
      </c>
    </row>
    <row r="71" spans="2:5" ht="13.35" customHeight="1" x14ac:dyDescent="0.25">
      <c r="B71" s="243" t="s">
        <v>1645</v>
      </c>
      <c r="C71" s="243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3" t="s">
        <v>1646</v>
      </c>
      <c r="C72" s="243"/>
      <c r="D72" s="68">
        <f>DatosDelitos!F223</f>
        <v>121</v>
      </c>
      <c r="E72" s="68">
        <f>DatosDelitos!G223</f>
        <v>78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50</v>
      </c>
      <c r="E74" s="68">
        <f>DatosDelitos!G271</f>
        <v>35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1</v>
      </c>
      <c r="E77" s="68">
        <f>DatosDelitos!G312+DatosDelitos!G318+DatosDelitos!G320</f>
        <v>1</v>
      </c>
    </row>
    <row r="78" spans="2:5" ht="14.1" customHeight="1" x14ac:dyDescent="0.25">
      <c r="B78" s="243" t="s">
        <v>1652</v>
      </c>
      <c r="C78" s="243"/>
      <c r="D78" s="68">
        <f>DatosDelitos!F323</f>
        <v>0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1295</v>
      </c>
      <c r="E82" s="68">
        <f>SUM(E49:E81)</f>
        <v>906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3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4</v>
      </c>
    </row>
    <row r="92" spans="2:13" ht="13.35" customHeight="1" x14ac:dyDescent="0.25">
      <c r="B92" s="243" t="s">
        <v>1630</v>
      </c>
      <c r="C92" s="243"/>
      <c r="D92" s="68">
        <f>DatosDelitos!N30</f>
        <v>2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1</v>
      </c>
    </row>
    <row r="94" spans="2:13" ht="13.35" customHeight="1" x14ac:dyDescent="0.25">
      <c r="B94" s="243" t="s">
        <v>1632</v>
      </c>
      <c r="C94" s="243"/>
      <c r="D94" s="68">
        <f>DatosDelitos!N50</f>
        <v>3</v>
      </c>
    </row>
    <row r="95" spans="2:13" ht="13.35" customHeight="1" x14ac:dyDescent="0.25">
      <c r="B95" s="243" t="s">
        <v>1633</v>
      </c>
      <c r="C95" s="243"/>
      <c r="D95" s="68">
        <f>DatosDelitos!N72</f>
        <v>0</v>
      </c>
    </row>
    <row r="96" spans="2:13" ht="27" customHeight="1" x14ac:dyDescent="0.25">
      <c r="B96" s="243" t="s">
        <v>1658</v>
      </c>
      <c r="C96" s="243"/>
      <c r="D96" s="68">
        <f>DatosDelitos!N74</f>
        <v>0</v>
      </c>
    </row>
    <row r="97" spans="2:4" ht="13.35" customHeight="1" x14ac:dyDescent="0.25">
      <c r="B97" s="243" t="s">
        <v>1635</v>
      </c>
      <c r="C97" s="243"/>
      <c r="D97" s="68">
        <f>DatosDelitos!N82</f>
        <v>0</v>
      </c>
    </row>
    <row r="98" spans="2:4" ht="13.35" customHeight="1" x14ac:dyDescent="0.25">
      <c r="B98" s="243" t="s">
        <v>1636</v>
      </c>
      <c r="C98" s="243"/>
      <c r="D98" s="68">
        <f>DatosDelitos!N85</f>
        <v>0</v>
      </c>
    </row>
    <row r="99" spans="2:4" ht="13.35" customHeight="1" x14ac:dyDescent="0.25">
      <c r="B99" s="243" t="s">
        <v>978</v>
      </c>
      <c r="C99" s="243"/>
      <c r="D99" s="68">
        <f>DatosDelitos!N97</f>
        <v>2</v>
      </c>
    </row>
    <row r="100" spans="2:4" ht="27" customHeight="1" x14ac:dyDescent="0.25">
      <c r="B100" s="243" t="s">
        <v>1659</v>
      </c>
      <c r="C100" s="243"/>
      <c r="D100" s="68">
        <f>DatosDelitos!N131</f>
        <v>1</v>
      </c>
    </row>
    <row r="101" spans="2:4" ht="13.35" customHeight="1" x14ac:dyDescent="0.25">
      <c r="B101" s="243" t="s">
        <v>1638</v>
      </c>
      <c r="C101" s="243"/>
      <c r="D101" s="68">
        <f>DatosDelitos!N137</f>
        <v>0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3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0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6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1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1643</v>
      </c>
      <c r="C109" s="243"/>
      <c r="D109" s="68">
        <f>DatosDelitos!N178</f>
        <v>0</v>
      </c>
    </row>
    <row r="110" spans="2:4" ht="13.35" customHeight="1" x14ac:dyDescent="0.25">
      <c r="B110" s="243" t="s">
        <v>1644</v>
      </c>
      <c r="C110" s="243"/>
      <c r="D110" s="68">
        <f>DatosDelitos!N186</f>
        <v>1</v>
      </c>
    </row>
    <row r="111" spans="2:4" ht="13.35" customHeight="1" x14ac:dyDescent="0.25">
      <c r="B111" s="243" t="s">
        <v>1645</v>
      </c>
      <c r="C111" s="243"/>
      <c r="D111" s="68">
        <f>DatosDelitos!N201</f>
        <v>5</v>
      </c>
    </row>
    <row r="112" spans="2:4" ht="13.35" customHeight="1" x14ac:dyDescent="0.25">
      <c r="B112" s="243" t="s">
        <v>1646</v>
      </c>
      <c r="C112" s="243"/>
      <c r="D112" s="68">
        <f>DatosDelitos!N223</f>
        <v>0</v>
      </c>
    </row>
    <row r="113" spans="2:4" ht="13.35" customHeight="1" x14ac:dyDescent="0.25">
      <c r="B113" s="243" t="s">
        <v>1647</v>
      </c>
      <c r="C113" s="243"/>
      <c r="D113" s="68">
        <f>DatosDelitos!N244</f>
        <v>1</v>
      </c>
    </row>
    <row r="114" spans="2:4" ht="13.35" customHeight="1" x14ac:dyDescent="0.25">
      <c r="B114" s="243" t="s">
        <v>1648</v>
      </c>
      <c r="C114" s="243"/>
      <c r="D114" s="68">
        <f>DatosDelitos!N271</f>
        <v>0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11</v>
      </c>
    </row>
    <row r="119" spans="2:4" ht="14.1" customHeight="1" x14ac:dyDescent="0.25">
      <c r="B119" s="243" t="s">
        <v>1652</v>
      </c>
      <c r="C119" s="243"/>
      <c r="D119" s="68">
        <f>DatosDelitos!N323</f>
        <v>11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55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12</v>
      </c>
      <c r="D5" s="23">
        <v>14</v>
      </c>
      <c r="E5" s="24">
        <v>-0.14285714285714299</v>
      </c>
      <c r="F5" s="23">
        <v>0</v>
      </c>
      <c r="G5" s="23">
        <v>0</v>
      </c>
      <c r="H5" s="23">
        <v>3</v>
      </c>
      <c r="I5" s="23">
        <v>3</v>
      </c>
      <c r="J5" s="23">
        <v>2</v>
      </c>
      <c r="K5" s="23">
        <v>3</v>
      </c>
      <c r="L5" s="23">
        <v>3</v>
      </c>
      <c r="M5" s="23">
        <v>2</v>
      </c>
      <c r="N5" s="23">
        <v>0</v>
      </c>
      <c r="O5" s="23">
        <v>6</v>
      </c>
      <c r="P5" s="25">
        <v>9</v>
      </c>
    </row>
    <row r="6" spans="1:16" x14ac:dyDescent="0.25">
      <c r="A6" s="26" t="s">
        <v>319</v>
      </c>
      <c r="B6" s="26" t="s">
        <v>320</v>
      </c>
      <c r="C6" s="12">
        <v>6</v>
      </c>
      <c r="D6" s="12">
        <v>6</v>
      </c>
      <c r="E6" s="27">
        <v>0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2</v>
      </c>
      <c r="L6" s="12">
        <v>3</v>
      </c>
      <c r="M6" s="12">
        <v>1</v>
      </c>
      <c r="N6" s="12">
        <v>0</v>
      </c>
      <c r="O6" s="12">
        <v>6</v>
      </c>
      <c r="P6" s="21">
        <v>4</v>
      </c>
    </row>
    <row r="7" spans="1:16" x14ac:dyDescent="0.25">
      <c r="A7" s="26" t="s">
        <v>321</v>
      </c>
      <c r="B7" s="26" t="s">
        <v>322</v>
      </c>
      <c r="C7" s="12">
        <v>0</v>
      </c>
      <c r="D7" s="12">
        <v>0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1</v>
      </c>
      <c r="N7" s="12">
        <v>0</v>
      </c>
      <c r="O7" s="12">
        <v>0</v>
      </c>
      <c r="P7" s="21">
        <v>2</v>
      </c>
    </row>
    <row r="8" spans="1:16" x14ac:dyDescent="0.25">
      <c r="A8" s="26" t="s">
        <v>323</v>
      </c>
      <c r="B8" s="26" t="s">
        <v>324</v>
      </c>
      <c r="C8" s="12">
        <v>6</v>
      </c>
      <c r="D8" s="12">
        <v>8</v>
      </c>
      <c r="E8" s="27">
        <v>-0.25</v>
      </c>
      <c r="F8" s="12">
        <v>0</v>
      </c>
      <c r="G8" s="12">
        <v>0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3</v>
      </c>
    </row>
    <row r="9" spans="1:16" x14ac:dyDescent="0.25">
      <c r="A9" s="26" t="s">
        <v>325</v>
      </c>
      <c r="B9" s="26" t="s">
        <v>326</v>
      </c>
      <c r="C9" s="12">
        <v>0</v>
      </c>
      <c r="D9" s="12">
        <v>0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7" t="s">
        <v>327</v>
      </c>
      <c r="B10" s="198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7" t="s">
        <v>332</v>
      </c>
      <c r="B13" s="198"/>
      <c r="C13" s="23">
        <v>3856</v>
      </c>
      <c r="D13" s="23">
        <v>3836</v>
      </c>
      <c r="E13" s="24">
        <v>5.2137643378519297E-3</v>
      </c>
      <c r="F13" s="23">
        <v>270</v>
      </c>
      <c r="G13" s="23">
        <v>98</v>
      </c>
      <c r="H13" s="23">
        <v>121</v>
      </c>
      <c r="I13" s="23">
        <v>132</v>
      </c>
      <c r="J13" s="23">
        <v>0</v>
      </c>
      <c r="K13" s="23">
        <v>2</v>
      </c>
      <c r="L13" s="23">
        <v>0</v>
      </c>
      <c r="M13" s="23">
        <v>0</v>
      </c>
      <c r="N13" s="23">
        <v>7</v>
      </c>
      <c r="O13" s="23">
        <v>0</v>
      </c>
      <c r="P13" s="25">
        <v>253</v>
      </c>
    </row>
    <row r="14" spans="1:16" x14ac:dyDescent="0.25">
      <c r="A14" s="26" t="s">
        <v>333</v>
      </c>
      <c r="B14" s="26" t="s">
        <v>334</v>
      </c>
      <c r="C14" s="12">
        <v>3065</v>
      </c>
      <c r="D14" s="12">
        <v>2693</v>
      </c>
      <c r="E14" s="27">
        <v>0.13813590790939501</v>
      </c>
      <c r="F14" s="12">
        <v>19</v>
      </c>
      <c r="G14" s="12">
        <v>10</v>
      </c>
      <c r="H14" s="12">
        <v>71</v>
      </c>
      <c r="I14" s="12">
        <v>85</v>
      </c>
      <c r="J14" s="12">
        <v>0</v>
      </c>
      <c r="K14" s="12">
        <v>2</v>
      </c>
      <c r="L14" s="12">
        <v>0</v>
      </c>
      <c r="M14" s="12">
        <v>0</v>
      </c>
      <c r="N14" s="12">
        <v>3</v>
      </c>
      <c r="O14" s="12">
        <v>0</v>
      </c>
      <c r="P14" s="21">
        <v>120</v>
      </c>
    </row>
    <row r="15" spans="1:16" x14ac:dyDescent="0.25">
      <c r="A15" s="26" t="s">
        <v>335</v>
      </c>
      <c r="B15" s="26" t="s">
        <v>336</v>
      </c>
      <c r="C15" s="12">
        <v>1</v>
      </c>
      <c r="D15" s="12">
        <v>3</v>
      </c>
      <c r="E15" s="27">
        <v>-0.66666666666666696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0</v>
      </c>
    </row>
    <row r="16" spans="1:16" x14ac:dyDescent="0.25">
      <c r="A16" s="26" t="s">
        <v>337</v>
      </c>
      <c r="B16" s="26" t="s">
        <v>338</v>
      </c>
      <c r="C16" s="12">
        <v>350</v>
      </c>
      <c r="D16" s="12">
        <v>724</v>
      </c>
      <c r="E16" s="27">
        <v>-0.51657458563535896</v>
      </c>
      <c r="F16" s="12">
        <v>3</v>
      </c>
      <c r="G16" s="12">
        <v>2</v>
      </c>
      <c r="H16" s="12">
        <v>3</v>
      </c>
      <c r="I16" s="12">
        <v>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6</v>
      </c>
    </row>
    <row r="17" spans="1:16" ht="33.75" x14ac:dyDescent="0.25">
      <c r="A17" s="26" t="s">
        <v>339</v>
      </c>
      <c r="B17" s="26" t="s">
        <v>340</v>
      </c>
      <c r="C17" s="12">
        <v>440</v>
      </c>
      <c r="D17" s="12">
        <v>416</v>
      </c>
      <c r="E17" s="27">
        <v>5.7692307692307702E-2</v>
      </c>
      <c r="F17" s="12">
        <v>248</v>
      </c>
      <c r="G17" s="12">
        <v>86</v>
      </c>
      <c r="H17" s="12">
        <v>47</v>
      </c>
      <c r="I17" s="12">
        <v>38</v>
      </c>
      <c r="J17" s="12">
        <v>0</v>
      </c>
      <c r="K17" s="12">
        <v>0</v>
      </c>
      <c r="L17" s="12">
        <v>0</v>
      </c>
      <c r="M17" s="12">
        <v>0</v>
      </c>
      <c r="N17" s="12">
        <v>4</v>
      </c>
      <c r="O17" s="12">
        <v>0</v>
      </c>
      <c r="P17" s="21">
        <v>127</v>
      </c>
    </row>
    <row r="18" spans="1:16" x14ac:dyDescent="0.25">
      <c r="A18" s="26" t="s">
        <v>341</v>
      </c>
      <c r="B18" s="26" t="s">
        <v>342</v>
      </c>
      <c r="C18" s="12">
        <v>0</v>
      </c>
      <c r="D18" s="12">
        <v>0</v>
      </c>
      <c r="E18" s="27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7" t="s">
        <v>345</v>
      </c>
      <c r="B20" s="198"/>
      <c r="C20" s="23">
        <v>0</v>
      </c>
      <c r="D20" s="23">
        <v>1</v>
      </c>
      <c r="E20" s="24">
        <v>-1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0</v>
      </c>
      <c r="D22" s="12">
        <v>1</v>
      </c>
      <c r="E22" s="27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7" t="s">
        <v>350</v>
      </c>
      <c r="B23" s="198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7" t="s">
        <v>363</v>
      </c>
      <c r="B30" s="198"/>
      <c r="C30" s="23">
        <v>230</v>
      </c>
      <c r="D30" s="23">
        <v>249</v>
      </c>
      <c r="E30" s="24">
        <v>-7.63052208835341E-2</v>
      </c>
      <c r="F30" s="23">
        <v>42</v>
      </c>
      <c r="G30" s="23">
        <v>54</v>
      </c>
      <c r="H30" s="23">
        <v>14</v>
      </c>
      <c r="I30" s="23">
        <v>34</v>
      </c>
      <c r="J30" s="23">
        <v>0</v>
      </c>
      <c r="K30" s="23">
        <v>1</v>
      </c>
      <c r="L30" s="23">
        <v>0</v>
      </c>
      <c r="M30" s="23">
        <v>0</v>
      </c>
      <c r="N30" s="23">
        <v>2</v>
      </c>
      <c r="O30" s="23">
        <v>1</v>
      </c>
      <c r="P30" s="25">
        <v>85</v>
      </c>
    </row>
    <row r="31" spans="1:16" x14ac:dyDescent="0.25">
      <c r="A31" s="26" t="s">
        <v>364</v>
      </c>
      <c r="B31" s="26" t="s">
        <v>365</v>
      </c>
      <c r="C31" s="12">
        <v>4</v>
      </c>
      <c r="D31" s="12">
        <v>5</v>
      </c>
      <c r="E31" s="27">
        <v>-0.2</v>
      </c>
      <c r="F31" s="12">
        <v>0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1</v>
      </c>
      <c r="P31" s="21">
        <v>0</v>
      </c>
    </row>
    <row r="32" spans="1:16" x14ac:dyDescent="0.25">
      <c r="A32" s="26" t="s">
        <v>366</v>
      </c>
      <c r="B32" s="26" t="s">
        <v>367</v>
      </c>
      <c r="C32" s="12">
        <v>0</v>
      </c>
      <c r="D32" s="12">
        <v>1</v>
      </c>
      <c r="E32" s="27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122</v>
      </c>
      <c r="D33" s="12">
        <v>106</v>
      </c>
      <c r="E33" s="27">
        <v>0.15094339622641501</v>
      </c>
      <c r="F33" s="12">
        <v>15</v>
      </c>
      <c r="G33" s="12">
        <v>2</v>
      </c>
      <c r="H33" s="12">
        <v>4</v>
      </c>
      <c r="I33" s="12">
        <v>10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0</v>
      </c>
      <c r="P33" s="21">
        <v>20</v>
      </c>
    </row>
    <row r="34" spans="1:16" x14ac:dyDescent="0.25">
      <c r="A34" s="26" t="s">
        <v>370</v>
      </c>
      <c r="B34" s="26" t="s">
        <v>371</v>
      </c>
      <c r="C34" s="12">
        <v>0</v>
      </c>
      <c r="D34" s="12">
        <v>1</v>
      </c>
      <c r="E34" s="27">
        <v>-1</v>
      </c>
      <c r="F34" s="12">
        <v>0</v>
      </c>
      <c r="G34" s="12">
        <v>0</v>
      </c>
      <c r="H34" s="12">
        <v>0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0</v>
      </c>
    </row>
    <row r="35" spans="1:16" x14ac:dyDescent="0.25">
      <c r="A35" s="26" t="s">
        <v>372</v>
      </c>
      <c r="B35" s="26" t="s">
        <v>373</v>
      </c>
      <c r="C35" s="12">
        <v>34</v>
      </c>
      <c r="D35" s="12">
        <v>39</v>
      </c>
      <c r="E35" s="27">
        <v>-0.128205128205128</v>
      </c>
      <c r="F35" s="12">
        <v>3</v>
      </c>
      <c r="G35" s="12">
        <v>0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2</v>
      </c>
    </row>
    <row r="36" spans="1:16" ht="22.5" x14ac:dyDescent="0.25">
      <c r="A36" s="26" t="s">
        <v>374</v>
      </c>
      <c r="B36" s="26" t="s">
        <v>375</v>
      </c>
      <c r="C36" s="12">
        <v>27</v>
      </c>
      <c r="D36" s="12">
        <v>52</v>
      </c>
      <c r="E36" s="27">
        <v>-0.480769230769231</v>
      </c>
      <c r="F36" s="12">
        <v>17</v>
      </c>
      <c r="G36" s="12">
        <v>40</v>
      </c>
      <c r="H36" s="12">
        <v>7</v>
      </c>
      <c r="I36" s="12">
        <v>16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47</v>
      </c>
    </row>
    <row r="37" spans="1:16" ht="22.5" x14ac:dyDescent="0.25">
      <c r="A37" s="26" t="s">
        <v>376</v>
      </c>
      <c r="B37" s="26" t="s">
        <v>377</v>
      </c>
      <c r="C37" s="12">
        <v>15</v>
      </c>
      <c r="D37" s="12">
        <v>12</v>
      </c>
      <c r="E37" s="27">
        <v>0.25</v>
      </c>
      <c r="F37" s="12">
        <v>4</v>
      </c>
      <c r="G37" s="12">
        <v>9</v>
      </c>
      <c r="H37" s="12">
        <v>0</v>
      </c>
      <c r="I37" s="12">
        <v>2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9</v>
      </c>
    </row>
    <row r="38" spans="1:16" ht="22.5" x14ac:dyDescent="0.25">
      <c r="A38" s="26" t="s">
        <v>378</v>
      </c>
      <c r="B38" s="26" t="s">
        <v>379</v>
      </c>
      <c r="C38" s="12">
        <v>4</v>
      </c>
      <c r="D38" s="12">
        <v>6</v>
      </c>
      <c r="E38" s="27">
        <v>-0.33333333333333298</v>
      </c>
      <c r="F38" s="12">
        <v>0</v>
      </c>
      <c r="G38" s="12">
        <v>2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4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24</v>
      </c>
      <c r="D41" s="12">
        <v>27</v>
      </c>
      <c r="E41" s="27">
        <v>-0.11111111111111099</v>
      </c>
      <c r="F41" s="12">
        <v>3</v>
      </c>
      <c r="G41" s="12">
        <v>1</v>
      </c>
      <c r="H41" s="12">
        <v>2</v>
      </c>
      <c r="I41" s="12">
        <v>2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21">
        <v>3</v>
      </c>
    </row>
    <row r="42" spans="1:16" x14ac:dyDescent="0.25">
      <c r="A42" s="197" t="s">
        <v>386</v>
      </c>
      <c r="B42" s="198"/>
      <c r="C42" s="23">
        <v>330</v>
      </c>
      <c r="D42" s="23">
        <v>318</v>
      </c>
      <c r="E42" s="24">
        <v>3.77358490566038E-2</v>
      </c>
      <c r="F42" s="23">
        <v>174</v>
      </c>
      <c r="G42" s="23">
        <v>46</v>
      </c>
      <c r="H42" s="23">
        <v>15</v>
      </c>
      <c r="I42" s="23">
        <v>9</v>
      </c>
      <c r="J42" s="23">
        <v>0</v>
      </c>
      <c r="K42" s="23">
        <v>0</v>
      </c>
      <c r="L42" s="23">
        <v>0</v>
      </c>
      <c r="M42" s="23">
        <v>0</v>
      </c>
      <c r="N42" s="23">
        <v>1</v>
      </c>
      <c r="O42" s="23">
        <v>0</v>
      </c>
      <c r="P42" s="25">
        <v>22</v>
      </c>
    </row>
    <row r="43" spans="1:16" x14ac:dyDescent="0.25">
      <c r="A43" s="26" t="s">
        <v>387</v>
      </c>
      <c r="B43" s="26" t="s">
        <v>388</v>
      </c>
      <c r="C43" s="12">
        <v>4</v>
      </c>
      <c r="D43" s="12">
        <v>3</v>
      </c>
      <c r="E43" s="27">
        <v>0.33333333333333298</v>
      </c>
      <c r="F43" s="12">
        <v>2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317</v>
      </c>
      <c r="D44" s="12">
        <v>305</v>
      </c>
      <c r="E44" s="27">
        <v>3.9344262295081998E-2</v>
      </c>
      <c r="F44" s="12">
        <v>171</v>
      </c>
      <c r="G44" s="12">
        <v>46</v>
      </c>
      <c r="H44" s="12">
        <v>13</v>
      </c>
      <c r="I44" s="12">
        <v>8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1">
        <v>21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0</v>
      </c>
      <c r="D46" s="12">
        <v>4</v>
      </c>
      <c r="E46" s="27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9</v>
      </c>
      <c r="D48" s="12">
        <v>6</v>
      </c>
      <c r="E48" s="27">
        <v>0.5</v>
      </c>
      <c r="F48" s="12">
        <v>1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1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0</v>
      </c>
      <c r="E49" s="27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7" t="s">
        <v>401</v>
      </c>
      <c r="B50" s="198"/>
      <c r="C50" s="23">
        <v>147</v>
      </c>
      <c r="D50" s="23">
        <v>139</v>
      </c>
      <c r="E50" s="24">
        <v>5.7553956834532398E-2</v>
      </c>
      <c r="F50" s="23">
        <v>2</v>
      </c>
      <c r="G50" s="23">
        <v>2</v>
      </c>
      <c r="H50" s="23">
        <v>23</v>
      </c>
      <c r="I50" s="23">
        <v>17</v>
      </c>
      <c r="J50" s="23">
        <v>9</v>
      </c>
      <c r="K50" s="23">
        <v>8</v>
      </c>
      <c r="L50" s="23">
        <v>0</v>
      </c>
      <c r="M50" s="23">
        <v>0</v>
      </c>
      <c r="N50" s="23">
        <v>3</v>
      </c>
      <c r="O50" s="23">
        <v>2</v>
      </c>
      <c r="P50" s="25">
        <v>28</v>
      </c>
    </row>
    <row r="51" spans="1:16" x14ac:dyDescent="0.25">
      <c r="A51" s="26" t="s">
        <v>402</v>
      </c>
      <c r="B51" s="26" t="s">
        <v>403</v>
      </c>
      <c r="C51" s="12">
        <v>95</v>
      </c>
      <c r="D51" s="12">
        <v>78</v>
      </c>
      <c r="E51" s="27">
        <v>0.21794871794871801</v>
      </c>
      <c r="F51" s="12">
        <v>1</v>
      </c>
      <c r="G51" s="12">
        <v>1</v>
      </c>
      <c r="H51" s="12">
        <v>7</v>
      </c>
      <c r="I51" s="12">
        <v>3</v>
      </c>
      <c r="J51" s="12">
        <v>5</v>
      </c>
      <c r="K51" s="12">
        <v>3</v>
      </c>
      <c r="L51" s="12">
        <v>0</v>
      </c>
      <c r="M51" s="12">
        <v>0</v>
      </c>
      <c r="N51" s="12">
        <v>0</v>
      </c>
      <c r="O51" s="12">
        <v>0</v>
      </c>
      <c r="P51" s="21">
        <v>6</v>
      </c>
    </row>
    <row r="52" spans="1:16" x14ac:dyDescent="0.25">
      <c r="A52" s="26" t="s">
        <v>404</v>
      </c>
      <c r="B52" s="26" t="s">
        <v>405</v>
      </c>
      <c r="C52" s="12">
        <v>0</v>
      </c>
      <c r="D52" s="12">
        <v>0</v>
      </c>
      <c r="E52" s="27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2">
        <v>8</v>
      </c>
      <c r="D53" s="12">
        <v>12</v>
      </c>
      <c r="E53" s="27">
        <v>-0.33333333333333298</v>
      </c>
      <c r="F53" s="12">
        <v>0</v>
      </c>
      <c r="G53" s="12">
        <v>0</v>
      </c>
      <c r="H53" s="12">
        <v>1</v>
      </c>
      <c r="I53" s="12">
        <v>1</v>
      </c>
      <c r="J53" s="12">
        <v>3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1">
        <v>3</v>
      </c>
    </row>
    <row r="54" spans="1:16" ht="22.5" x14ac:dyDescent="0.2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2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2">
        <v>4</v>
      </c>
      <c r="D56" s="12">
        <v>2</v>
      </c>
      <c r="E56" s="27">
        <v>1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1</v>
      </c>
    </row>
    <row r="57" spans="1:16" ht="22.5" x14ac:dyDescent="0.25">
      <c r="A57" s="26" t="s">
        <v>414</v>
      </c>
      <c r="B57" s="26" t="s">
        <v>415</v>
      </c>
      <c r="C57" s="12">
        <v>6</v>
      </c>
      <c r="D57" s="12">
        <v>2</v>
      </c>
      <c r="E57" s="27">
        <v>2</v>
      </c>
      <c r="F57" s="12">
        <v>0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2.5" x14ac:dyDescent="0.25">
      <c r="A58" s="26" t="s">
        <v>416</v>
      </c>
      <c r="B58" s="26" t="s">
        <v>417</v>
      </c>
      <c r="C58" s="12">
        <v>1</v>
      </c>
      <c r="D58" s="12">
        <v>1</v>
      </c>
      <c r="E58" s="27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1</v>
      </c>
    </row>
    <row r="59" spans="1:16" ht="22.5" x14ac:dyDescent="0.25">
      <c r="A59" s="26" t="s">
        <v>418</v>
      </c>
      <c r="B59" s="26" t="s">
        <v>419</v>
      </c>
      <c r="C59" s="12">
        <v>0</v>
      </c>
      <c r="D59" s="12">
        <v>0</v>
      </c>
      <c r="E59" s="27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2">
        <v>4</v>
      </c>
      <c r="D60" s="12">
        <v>4</v>
      </c>
      <c r="E60" s="27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21">
        <v>2</v>
      </c>
    </row>
    <row r="61" spans="1:16" ht="33.75" x14ac:dyDescent="0.25">
      <c r="A61" s="26" t="s">
        <v>422</v>
      </c>
      <c r="B61" s="26" t="s">
        <v>423</v>
      </c>
      <c r="C61" s="12">
        <v>0</v>
      </c>
      <c r="D61" s="12">
        <v>4</v>
      </c>
      <c r="E61" s="27">
        <v>-1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1</v>
      </c>
    </row>
    <row r="62" spans="1:16" x14ac:dyDescent="0.25">
      <c r="A62" s="26" t="s">
        <v>424</v>
      </c>
      <c r="B62" s="26" t="s">
        <v>425</v>
      </c>
      <c r="C62" s="12">
        <v>2</v>
      </c>
      <c r="D62" s="12">
        <v>1</v>
      </c>
      <c r="E62" s="27">
        <v>1</v>
      </c>
      <c r="F62" s="12">
        <v>0</v>
      </c>
      <c r="G62" s="12">
        <v>0</v>
      </c>
      <c r="H62" s="12">
        <v>2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6" t="s">
        <v>426</v>
      </c>
      <c r="B63" s="26" t="s">
        <v>427</v>
      </c>
      <c r="C63" s="12">
        <v>2</v>
      </c>
      <c r="D63" s="12">
        <v>2</v>
      </c>
      <c r="E63" s="27">
        <v>0</v>
      </c>
      <c r="F63" s="12">
        <v>0</v>
      </c>
      <c r="G63" s="12">
        <v>0</v>
      </c>
      <c r="H63" s="12">
        <v>3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21">
        <v>1</v>
      </c>
    </row>
    <row r="64" spans="1:16" ht="22.5" x14ac:dyDescent="0.25">
      <c r="A64" s="26" t="s">
        <v>428</v>
      </c>
      <c r="B64" s="26" t="s">
        <v>429</v>
      </c>
      <c r="C64" s="12">
        <v>18</v>
      </c>
      <c r="D64" s="12">
        <v>29</v>
      </c>
      <c r="E64" s="27">
        <v>-0.37931034482758602</v>
      </c>
      <c r="F64" s="12">
        <v>0</v>
      </c>
      <c r="G64" s="12">
        <v>0</v>
      </c>
      <c r="H64" s="12">
        <v>5</v>
      </c>
      <c r="I64" s="12">
        <v>6</v>
      </c>
      <c r="J64" s="12">
        <v>0</v>
      </c>
      <c r="K64" s="12">
        <v>1</v>
      </c>
      <c r="L64" s="12">
        <v>0</v>
      </c>
      <c r="M64" s="12">
        <v>0</v>
      </c>
      <c r="N64" s="12">
        <v>1</v>
      </c>
      <c r="O64" s="12">
        <v>1</v>
      </c>
      <c r="P64" s="21">
        <v>4</v>
      </c>
    </row>
    <row r="65" spans="1:16" ht="33.75" x14ac:dyDescent="0.25">
      <c r="A65" s="26" t="s">
        <v>430</v>
      </c>
      <c r="B65" s="26" t="s">
        <v>431</v>
      </c>
      <c r="C65" s="12">
        <v>2</v>
      </c>
      <c r="D65" s="12">
        <v>1</v>
      </c>
      <c r="E65" s="27">
        <v>1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2">
        <v>5</v>
      </c>
      <c r="D67" s="12">
        <v>3</v>
      </c>
      <c r="E67" s="27">
        <v>0.66666666666666696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3</v>
      </c>
      <c r="L67" s="12">
        <v>0</v>
      </c>
      <c r="M67" s="12">
        <v>0</v>
      </c>
      <c r="N67" s="12">
        <v>1</v>
      </c>
      <c r="O67" s="12">
        <v>0</v>
      </c>
      <c r="P67" s="21">
        <v>4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0</v>
      </c>
      <c r="E69" s="27">
        <v>0</v>
      </c>
      <c r="F69" s="12">
        <v>1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7" t="s">
        <v>444</v>
      </c>
      <c r="B72" s="198"/>
      <c r="C72" s="23">
        <v>1</v>
      </c>
      <c r="D72" s="23">
        <v>0</v>
      </c>
      <c r="E72" s="24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2">
        <v>1</v>
      </c>
      <c r="D73" s="12">
        <v>0</v>
      </c>
      <c r="E73" s="27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1</v>
      </c>
    </row>
    <row r="74" spans="1:16" x14ac:dyDescent="0.25">
      <c r="A74" s="197" t="s">
        <v>447</v>
      </c>
      <c r="B74" s="198"/>
      <c r="C74" s="23">
        <v>30</v>
      </c>
      <c r="D74" s="23">
        <v>41</v>
      </c>
      <c r="E74" s="24">
        <v>-0.26829268292682901</v>
      </c>
      <c r="F74" s="23">
        <v>1</v>
      </c>
      <c r="G74" s="23">
        <v>0</v>
      </c>
      <c r="H74" s="23">
        <v>3</v>
      </c>
      <c r="I74" s="23">
        <v>5</v>
      </c>
      <c r="J74" s="23">
        <v>0</v>
      </c>
      <c r="K74" s="23">
        <v>0</v>
      </c>
      <c r="L74" s="23">
        <v>4</v>
      </c>
      <c r="M74" s="23">
        <v>2</v>
      </c>
      <c r="N74" s="23">
        <v>0</v>
      </c>
      <c r="O74" s="23">
        <v>0</v>
      </c>
      <c r="P74" s="25">
        <v>4</v>
      </c>
    </row>
    <row r="75" spans="1:16" x14ac:dyDescent="0.25">
      <c r="A75" s="26" t="s">
        <v>448</v>
      </c>
      <c r="B75" s="26" t="s">
        <v>449</v>
      </c>
      <c r="C75" s="12">
        <v>11</v>
      </c>
      <c r="D75" s="12">
        <v>8</v>
      </c>
      <c r="E75" s="27">
        <v>0.375</v>
      </c>
      <c r="F75" s="12">
        <v>1</v>
      </c>
      <c r="G75" s="12">
        <v>0</v>
      </c>
      <c r="H75" s="12">
        <v>0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3</v>
      </c>
    </row>
    <row r="76" spans="1:16" ht="33.75" x14ac:dyDescent="0.25">
      <c r="A76" s="26" t="s">
        <v>450</v>
      </c>
      <c r="B76" s="26" t="s">
        <v>451</v>
      </c>
      <c r="C76" s="12">
        <v>1</v>
      </c>
      <c r="D76" s="12">
        <v>0</v>
      </c>
      <c r="E76" s="27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10</v>
      </c>
      <c r="D77" s="12">
        <v>11</v>
      </c>
      <c r="E77" s="27">
        <v>-9.0909090909090898E-2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4</v>
      </c>
      <c r="M77" s="12">
        <v>2</v>
      </c>
      <c r="N77" s="12">
        <v>0</v>
      </c>
      <c r="O77" s="12">
        <v>0</v>
      </c>
      <c r="P77" s="21">
        <v>0</v>
      </c>
    </row>
    <row r="78" spans="1:16" x14ac:dyDescent="0.25">
      <c r="A78" s="26" t="s">
        <v>454</v>
      </c>
      <c r="B78" s="26" t="s">
        <v>455</v>
      </c>
      <c r="C78" s="12">
        <v>0</v>
      </c>
      <c r="D78" s="12">
        <v>1</v>
      </c>
      <c r="E78" s="27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7</v>
      </c>
      <c r="D79" s="12">
        <v>16</v>
      </c>
      <c r="E79" s="27">
        <v>-0.5625</v>
      </c>
      <c r="F79" s="12">
        <v>0</v>
      </c>
      <c r="G79" s="12">
        <v>0</v>
      </c>
      <c r="H79" s="12">
        <v>3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2</v>
      </c>
      <c r="E80" s="27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1</v>
      </c>
      <c r="D81" s="12">
        <v>3</v>
      </c>
      <c r="E81" s="27">
        <v>-0.66666666666666696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1</v>
      </c>
    </row>
    <row r="82" spans="1:16" x14ac:dyDescent="0.25">
      <c r="A82" s="197" t="s">
        <v>462</v>
      </c>
      <c r="B82" s="198"/>
      <c r="C82" s="23">
        <v>19</v>
      </c>
      <c r="D82" s="23">
        <v>47</v>
      </c>
      <c r="E82" s="24">
        <v>-0.59574468085106402</v>
      </c>
      <c r="F82" s="23">
        <v>0</v>
      </c>
      <c r="G82" s="23">
        <v>0</v>
      </c>
      <c r="H82" s="23">
        <v>4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0</v>
      </c>
    </row>
    <row r="83" spans="1:16" x14ac:dyDescent="0.25">
      <c r="A83" s="26" t="s">
        <v>463</v>
      </c>
      <c r="B83" s="26" t="s">
        <v>464</v>
      </c>
      <c r="C83" s="12">
        <v>7</v>
      </c>
      <c r="D83" s="12">
        <v>9</v>
      </c>
      <c r="E83" s="27">
        <v>-0.22222222222222199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12</v>
      </c>
      <c r="D84" s="12">
        <v>38</v>
      </c>
      <c r="E84" s="27">
        <v>-0.68421052631578905</v>
      </c>
      <c r="F84" s="12">
        <v>0</v>
      </c>
      <c r="G84" s="12">
        <v>0</v>
      </c>
      <c r="H84" s="12">
        <v>4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0</v>
      </c>
    </row>
    <row r="85" spans="1:16" x14ac:dyDescent="0.25">
      <c r="A85" s="197" t="s">
        <v>467</v>
      </c>
      <c r="B85" s="198"/>
      <c r="C85" s="23">
        <v>105</v>
      </c>
      <c r="D85" s="23">
        <v>209</v>
      </c>
      <c r="E85" s="24">
        <v>-0.497607655502392</v>
      </c>
      <c r="F85" s="23">
        <v>0</v>
      </c>
      <c r="G85" s="23">
        <v>0</v>
      </c>
      <c r="H85" s="23">
        <v>45</v>
      </c>
      <c r="I85" s="23">
        <v>23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5">
        <v>17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27</v>
      </c>
      <c r="D89" s="12">
        <v>96</v>
      </c>
      <c r="E89" s="27">
        <v>-0.71875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1</v>
      </c>
    </row>
    <row r="90" spans="1:16" ht="22.5" x14ac:dyDescent="0.25">
      <c r="A90" s="26" t="s">
        <v>476</v>
      </c>
      <c r="B90" s="26" t="s">
        <v>477</v>
      </c>
      <c r="C90" s="12">
        <v>0</v>
      </c>
      <c r="D90" s="12">
        <v>0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9</v>
      </c>
      <c r="D91" s="12">
        <v>13</v>
      </c>
      <c r="E91" s="27">
        <v>-0.30769230769230799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2">
        <v>24</v>
      </c>
      <c r="D92" s="12">
        <v>39</v>
      </c>
      <c r="E92" s="27">
        <v>-0.38461538461538503</v>
      </c>
      <c r="F92" s="12">
        <v>0</v>
      </c>
      <c r="G92" s="12">
        <v>0</v>
      </c>
      <c r="H92" s="12">
        <v>14</v>
      </c>
      <c r="I92" s="12">
        <v>11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8</v>
      </c>
    </row>
    <row r="93" spans="1:16" x14ac:dyDescent="0.25">
      <c r="A93" s="26" t="s">
        <v>482</v>
      </c>
      <c r="B93" s="26" t="s">
        <v>483</v>
      </c>
      <c r="C93" s="12">
        <v>1</v>
      </c>
      <c r="D93" s="12">
        <v>3</v>
      </c>
      <c r="E93" s="27">
        <v>-0.66666666666666696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2">
        <v>44</v>
      </c>
      <c r="D94" s="12">
        <v>57</v>
      </c>
      <c r="E94" s="27">
        <v>-0.22807017543859601</v>
      </c>
      <c r="F94" s="12">
        <v>0</v>
      </c>
      <c r="G94" s="12">
        <v>0</v>
      </c>
      <c r="H94" s="12">
        <v>29</v>
      </c>
      <c r="I94" s="12">
        <v>11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8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1</v>
      </c>
      <c r="E96" s="27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7" t="s">
        <v>490</v>
      </c>
      <c r="B97" s="198"/>
      <c r="C97" s="23">
        <v>1404</v>
      </c>
      <c r="D97" s="23">
        <v>1335</v>
      </c>
      <c r="E97" s="24">
        <v>5.1685393258426998E-2</v>
      </c>
      <c r="F97" s="23">
        <v>39</v>
      </c>
      <c r="G97" s="23">
        <v>30</v>
      </c>
      <c r="H97" s="23">
        <v>338</v>
      </c>
      <c r="I97" s="23">
        <v>242</v>
      </c>
      <c r="J97" s="23">
        <v>0</v>
      </c>
      <c r="K97" s="23">
        <v>2</v>
      </c>
      <c r="L97" s="23">
        <v>0</v>
      </c>
      <c r="M97" s="23">
        <v>0</v>
      </c>
      <c r="N97" s="23">
        <v>2</v>
      </c>
      <c r="O97" s="23">
        <v>8</v>
      </c>
      <c r="P97" s="25">
        <v>226</v>
      </c>
    </row>
    <row r="98" spans="1:16" x14ac:dyDescent="0.25">
      <c r="A98" s="26" t="s">
        <v>491</v>
      </c>
      <c r="B98" s="26" t="s">
        <v>492</v>
      </c>
      <c r="C98" s="12">
        <v>157</v>
      </c>
      <c r="D98" s="12">
        <v>153</v>
      </c>
      <c r="E98" s="27">
        <v>2.61437908496732E-2</v>
      </c>
      <c r="F98" s="12">
        <v>3</v>
      </c>
      <c r="G98" s="12">
        <v>4</v>
      </c>
      <c r="H98" s="12">
        <v>36</v>
      </c>
      <c r="I98" s="12">
        <v>30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  <c r="P98" s="21">
        <v>27</v>
      </c>
    </row>
    <row r="99" spans="1:16" x14ac:dyDescent="0.25">
      <c r="A99" s="26" t="s">
        <v>493</v>
      </c>
      <c r="B99" s="26" t="s">
        <v>494</v>
      </c>
      <c r="C99" s="12">
        <v>157</v>
      </c>
      <c r="D99" s="12">
        <v>121</v>
      </c>
      <c r="E99" s="27">
        <v>0.29752066115702502</v>
      </c>
      <c r="F99" s="12">
        <v>12</v>
      </c>
      <c r="G99" s="12">
        <v>7</v>
      </c>
      <c r="H99" s="12">
        <v>66</v>
      </c>
      <c r="I99" s="12">
        <v>37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1">
        <v>39</v>
      </c>
    </row>
    <row r="100" spans="1:16" ht="33.75" x14ac:dyDescent="0.25">
      <c r="A100" s="26" t="s">
        <v>495</v>
      </c>
      <c r="B100" s="26" t="s">
        <v>496</v>
      </c>
      <c r="C100" s="12">
        <v>11</v>
      </c>
      <c r="D100" s="12">
        <v>6</v>
      </c>
      <c r="E100" s="27">
        <v>0.83333333333333304</v>
      </c>
      <c r="F100" s="12">
        <v>5</v>
      </c>
      <c r="G100" s="12">
        <v>4</v>
      </c>
      <c r="H100" s="12">
        <v>6</v>
      </c>
      <c r="I100" s="12">
        <v>16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</v>
      </c>
      <c r="P100" s="21">
        <v>15</v>
      </c>
    </row>
    <row r="101" spans="1:16" ht="22.5" x14ac:dyDescent="0.25">
      <c r="A101" s="26" t="s">
        <v>497</v>
      </c>
      <c r="B101" s="26" t="s">
        <v>498</v>
      </c>
      <c r="C101" s="12">
        <v>89</v>
      </c>
      <c r="D101" s="12">
        <v>140</v>
      </c>
      <c r="E101" s="27">
        <v>-0.36428571428571399</v>
      </c>
      <c r="F101" s="12">
        <v>4</v>
      </c>
      <c r="G101" s="12">
        <v>4</v>
      </c>
      <c r="H101" s="12">
        <v>18</v>
      </c>
      <c r="I101" s="12">
        <v>18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</v>
      </c>
      <c r="P101" s="21">
        <v>27</v>
      </c>
    </row>
    <row r="102" spans="1:16" x14ac:dyDescent="0.25">
      <c r="A102" s="26" t="s">
        <v>499</v>
      </c>
      <c r="B102" s="26" t="s">
        <v>500</v>
      </c>
      <c r="C102" s="12">
        <v>9</v>
      </c>
      <c r="D102" s="12">
        <v>7</v>
      </c>
      <c r="E102" s="27">
        <v>0.28571428571428598</v>
      </c>
      <c r="F102" s="12">
        <v>0</v>
      </c>
      <c r="G102" s="12">
        <v>0</v>
      </c>
      <c r="H102" s="12">
        <v>4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0</v>
      </c>
    </row>
    <row r="103" spans="1:16" ht="22.5" x14ac:dyDescent="0.25">
      <c r="A103" s="26" t="s">
        <v>501</v>
      </c>
      <c r="B103" s="26" t="s">
        <v>502</v>
      </c>
      <c r="C103" s="12">
        <v>29</v>
      </c>
      <c r="D103" s="12">
        <v>21</v>
      </c>
      <c r="E103" s="27">
        <v>0.38095238095238099</v>
      </c>
      <c r="F103" s="12">
        <v>2</v>
      </c>
      <c r="G103" s="12">
        <v>1</v>
      </c>
      <c r="H103" s="12">
        <v>10</v>
      </c>
      <c r="I103" s="12">
        <v>10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7</v>
      </c>
    </row>
    <row r="104" spans="1:16" x14ac:dyDescent="0.25">
      <c r="A104" s="26" t="s">
        <v>503</v>
      </c>
      <c r="B104" s="26" t="s">
        <v>504</v>
      </c>
      <c r="C104" s="12">
        <v>19</v>
      </c>
      <c r="D104" s="12">
        <v>27</v>
      </c>
      <c r="E104" s="27">
        <v>-0.296296296296296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25">
      <c r="A105" s="26" t="s">
        <v>505</v>
      </c>
      <c r="B105" s="26" t="s">
        <v>506</v>
      </c>
      <c r="C105" s="12">
        <v>549</v>
      </c>
      <c r="D105" s="12">
        <v>504</v>
      </c>
      <c r="E105" s="27">
        <v>8.9285714285714302E-2</v>
      </c>
      <c r="F105" s="12">
        <v>2</v>
      </c>
      <c r="G105" s="12">
        <v>1</v>
      </c>
      <c r="H105" s="12">
        <v>135</v>
      </c>
      <c r="I105" s="12">
        <v>80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1</v>
      </c>
      <c r="P105" s="21">
        <v>50</v>
      </c>
    </row>
    <row r="106" spans="1:16" ht="22.5" x14ac:dyDescent="0.25">
      <c r="A106" s="26" t="s">
        <v>507</v>
      </c>
      <c r="B106" s="26" t="s">
        <v>508</v>
      </c>
      <c r="C106" s="12">
        <v>128</v>
      </c>
      <c r="D106" s="12">
        <v>115</v>
      </c>
      <c r="E106" s="27">
        <v>0.113043478260869</v>
      </c>
      <c r="F106" s="12">
        <v>2</v>
      </c>
      <c r="G106" s="12">
        <v>2</v>
      </c>
      <c r="H106" s="12">
        <v>23</v>
      </c>
      <c r="I106" s="12">
        <v>10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1">
        <v>9</v>
      </c>
    </row>
    <row r="107" spans="1:16" ht="22.5" x14ac:dyDescent="0.25">
      <c r="A107" s="26" t="s">
        <v>509</v>
      </c>
      <c r="B107" s="26" t="s">
        <v>510</v>
      </c>
      <c r="C107" s="12">
        <v>13</v>
      </c>
      <c r="D107" s="12">
        <v>12</v>
      </c>
      <c r="E107" s="27">
        <v>8.3333333333333301E-2</v>
      </c>
      <c r="F107" s="12">
        <v>0</v>
      </c>
      <c r="G107" s="12">
        <v>0</v>
      </c>
      <c r="H107" s="12">
        <v>0</v>
      </c>
      <c r="I107" s="12">
        <v>5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17</v>
      </c>
    </row>
    <row r="108" spans="1:16" x14ac:dyDescent="0.25">
      <c r="A108" s="26" t="s">
        <v>511</v>
      </c>
      <c r="B108" s="26" t="s">
        <v>512</v>
      </c>
      <c r="C108" s="12">
        <v>5</v>
      </c>
      <c r="D108" s="12">
        <v>0</v>
      </c>
      <c r="E108" s="27">
        <v>0</v>
      </c>
      <c r="F108" s="12">
        <v>0</v>
      </c>
      <c r="G108" s="12">
        <v>0</v>
      </c>
      <c r="H108" s="12">
        <v>5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0</v>
      </c>
    </row>
    <row r="109" spans="1:16" x14ac:dyDescent="0.25">
      <c r="A109" s="26" t="s">
        <v>513</v>
      </c>
      <c r="B109" s="26" t="s">
        <v>514</v>
      </c>
      <c r="C109" s="12">
        <v>2</v>
      </c>
      <c r="D109" s="12">
        <v>1</v>
      </c>
      <c r="E109" s="27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1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211</v>
      </c>
      <c r="D111" s="12">
        <v>199</v>
      </c>
      <c r="E111" s="27">
        <v>6.0301507537688398E-2</v>
      </c>
      <c r="F111" s="12">
        <v>9</v>
      </c>
      <c r="G111" s="12">
        <v>6</v>
      </c>
      <c r="H111" s="12">
        <v>32</v>
      </c>
      <c r="I111" s="12">
        <v>28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  <c r="P111" s="21">
        <v>27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0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5</v>
      </c>
      <c r="D114" s="12">
        <v>19</v>
      </c>
      <c r="E114" s="27">
        <v>-0.73684210526315796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0</v>
      </c>
      <c r="D115" s="12">
        <v>1</v>
      </c>
      <c r="E115" s="27">
        <v>-1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2">
        <v>2</v>
      </c>
      <c r="D116" s="12">
        <v>0</v>
      </c>
      <c r="E116" s="27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1</v>
      </c>
      <c r="E117" s="27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1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0</v>
      </c>
      <c r="D120" s="12">
        <v>1</v>
      </c>
      <c r="E120" s="27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2">
        <v>9</v>
      </c>
      <c r="D121" s="12">
        <v>3</v>
      </c>
      <c r="E121" s="27">
        <v>2</v>
      </c>
      <c r="F121" s="12">
        <v>0</v>
      </c>
      <c r="G121" s="12">
        <v>1</v>
      </c>
      <c r="H121" s="12">
        <v>0</v>
      </c>
      <c r="I121" s="12">
        <v>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5</v>
      </c>
    </row>
    <row r="122" spans="1:16" x14ac:dyDescent="0.25">
      <c r="A122" s="26" t="s">
        <v>539</v>
      </c>
      <c r="B122" s="26" t="s">
        <v>540</v>
      </c>
      <c r="C122" s="12">
        <v>5</v>
      </c>
      <c r="D122" s="12">
        <v>0</v>
      </c>
      <c r="E122" s="27">
        <v>0</v>
      </c>
      <c r="F122" s="12">
        <v>0</v>
      </c>
      <c r="G122" s="12">
        <v>0</v>
      </c>
      <c r="H122" s="12">
        <v>1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1</v>
      </c>
    </row>
    <row r="123" spans="1:16" x14ac:dyDescent="0.25">
      <c r="A123" s="26" t="s">
        <v>541</v>
      </c>
      <c r="B123" s="26" t="s">
        <v>542</v>
      </c>
      <c r="C123" s="12">
        <v>0</v>
      </c>
      <c r="D123" s="12">
        <v>0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3</v>
      </c>
      <c r="D126" s="12">
        <v>4</v>
      </c>
      <c r="E126" s="27">
        <v>-0.25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7" t="s">
        <v>557</v>
      </c>
      <c r="B131" s="198"/>
      <c r="C131" s="23">
        <v>0</v>
      </c>
      <c r="D131" s="23">
        <v>0</v>
      </c>
      <c r="E131" s="24">
        <v>0</v>
      </c>
      <c r="F131" s="23">
        <v>0</v>
      </c>
      <c r="G131" s="23">
        <v>0</v>
      </c>
      <c r="H131" s="23">
        <v>1</v>
      </c>
      <c r="I131" s="23">
        <v>1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3</v>
      </c>
    </row>
    <row r="132" spans="1:16" x14ac:dyDescent="0.25">
      <c r="A132" s="26" t="s">
        <v>558</v>
      </c>
      <c r="B132" s="26" t="s">
        <v>559</v>
      </c>
      <c r="C132" s="12">
        <v>0</v>
      </c>
      <c r="D132" s="12">
        <v>0</v>
      </c>
      <c r="E132" s="27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3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0</v>
      </c>
      <c r="D134" s="12">
        <v>0</v>
      </c>
      <c r="E134" s="27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7" t="s">
        <v>568</v>
      </c>
      <c r="B137" s="198"/>
      <c r="C137" s="23">
        <v>55</v>
      </c>
      <c r="D137" s="23">
        <v>50</v>
      </c>
      <c r="E137" s="24">
        <v>0.1</v>
      </c>
      <c r="F137" s="23">
        <v>0</v>
      </c>
      <c r="G137" s="23">
        <v>0</v>
      </c>
      <c r="H137" s="23">
        <v>0</v>
      </c>
      <c r="I137" s="23">
        <v>3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2</v>
      </c>
    </row>
    <row r="138" spans="1:16" ht="22.5" x14ac:dyDescent="0.25">
      <c r="A138" s="26" t="s">
        <v>569</v>
      </c>
      <c r="B138" s="26" t="s">
        <v>570</v>
      </c>
      <c r="C138" s="12">
        <v>6</v>
      </c>
      <c r="D138" s="12">
        <v>4</v>
      </c>
      <c r="E138" s="27">
        <v>0.5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0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6</v>
      </c>
      <c r="D141" s="12">
        <v>1</v>
      </c>
      <c r="E141" s="27">
        <v>5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4</v>
      </c>
      <c r="D142" s="12">
        <v>18</v>
      </c>
      <c r="E142" s="27">
        <v>-0.77777777777777801</v>
      </c>
      <c r="F142" s="12">
        <v>0</v>
      </c>
      <c r="G142" s="12">
        <v>0</v>
      </c>
      <c r="H142" s="12">
        <v>0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2</v>
      </c>
    </row>
    <row r="143" spans="1:16" ht="22.5" x14ac:dyDescent="0.25">
      <c r="A143" s="26" t="s">
        <v>579</v>
      </c>
      <c r="B143" s="26" t="s">
        <v>580</v>
      </c>
      <c r="C143" s="12">
        <v>39</v>
      </c>
      <c r="D143" s="12">
        <v>27</v>
      </c>
      <c r="E143" s="27">
        <v>0.44444444444444398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25">
      <c r="A144" s="197" t="s">
        <v>581</v>
      </c>
      <c r="B144" s="198"/>
      <c r="C144" s="23">
        <v>2</v>
      </c>
      <c r="D144" s="23">
        <v>4</v>
      </c>
      <c r="E144" s="24">
        <v>-0.5</v>
      </c>
      <c r="F144" s="23">
        <v>0</v>
      </c>
      <c r="G144" s="23">
        <v>0</v>
      </c>
      <c r="H144" s="23">
        <v>1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1</v>
      </c>
      <c r="D145" s="12">
        <v>2</v>
      </c>
      <c r="E145" s="27">
        <v>-0.5</v>
      </c>
      <c r="F145" s="12">
        <v>0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2">
        <v>1</v>
      </c>
      <c r="D146" s="12">
        <v>2</v>
      </c>
      <c r="E146" s="27">
        <v>-0.5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7" t="s">
        <v>586</v>
      </c>
      <c r="B147" s="198"/>
      <c r="C147" s="23">
        <v>24</v>
      </c>
      <c r="D147" s="23">
        <v>25</v>
      </c>
      <c r="E147" s="24">
        <v>-0.04</v>
      </c>
      <c r="F147" s="23">
        <v>0</v>
      </c>
      <c r="G147" s="23">
        <v>0</v>
      </c>
      <c r="H147" s="23">
        <v>3</v>
      </c>
      <c r="I147" s="23">
        <v>2</v>
      </c>
      <c r="J147" s="23">
        <v>0</v>
      </c>
      <c r="K147" s="23">
        <v>0</v>
      </c>
      <c r="L147" s="23">
        <v>0</v>
      </c>
      <c r="M147" s="23">
        <v>0</v>
      </c>
      <c r="N147" s="23">
        <v>9</v>
      </c>
      <c r="O147" s="23">
        <v>0</v>
      </c>
      <c r="P147" s="25">
        <v>2</v>
      </c>
    </row>
    <row r="148" spans="1:16" ht="22.5" x14ac:dyDescent="0.25">
      <c r="A148" s="26" t="s">
        <v>587</v>
      </c>
      <c r="B148" s="26" t="s">
        <v>588</v>
      </c>
      <c r="C148" s="12">
        <v>2</v>
      </c>
      <c r="D148" s="12">
        <v>0</v>
      </c>
      <c r="E148" s="27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3</v>
      </c>
      <c r="O148" s="12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2">
        <v>0</v>
      </c>
      <c r="D149" s="12">
        <v>2</v>
      </c>
      <c r="E149" s="27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3</v>
      </c>
      <c r="D151" s="12">
        <v>1</v>
      </c>
      <c r="E151" s="27">
        <v>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2">
        <v>0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0</v>
      </c>
      <c r="D153" s="12">
        <v>0</v>
      </c>
      <c r="E153" s="27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4</v>
      </c>
      <c r="D154" s="12">
        <v>5</v>
      </c>
      <c r="E154" s="27">
        <v>-0.2</v>
      </c>
      <c r="F154" s="12">
        <v>0</v>
      </c>
      <c r="G154" s="12">
        <v>0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21">
        <v>0</v>
      </c>
    </row>
    <row r="155" spans="1:16" ht="22.5" x14ac:dyDescent="0.25">
      <c r="A155" s="26" t="s">
        <v>601</v>
      </c>
      <c r="B155" s="26" t="s">
        <v>602</v>
      </c>
      <c r="C155" s="12">
        <v>15</v>
      </c>
      <c r="D155" s="12">
        <v>17</v>
      </c>
      <c r="E155" s="27">
        <v>-0.11764705882352899</v>
      </c>
      <c r="F155" s="12">
        <v>0</v>
      </c>
      <c r="G155" s="12">
        <v>0</v>
      </c>
      <c r="H155" s="12">
        <v>2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2</v>
      </c>
    </row>
    <row r="156" spans="1:16" x14ac:dyDescent="0.25">
      <c r="A156" s="197" t="s">
        <v>603</v>
      </c>
      <c r="B156" s="198"/>
      <c r="C156" s="23">
        <v>10</v>
      </c>
      <c r="D156" s="23">
        <v>25</v>
      </c>
      <c r="E156" s="24">
        <v>-0.6</v>
      </c>
      <c r="F156" s="23">
        <v>0</v>
      </c>
      <c r="G156" s="23">
        <v>0</v>
      </c>
      <c r="H156" s="23">
        <v>1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1</v>
      </c>
      <c r="O156" s="23">
        <v>0</v>
      </c>
      <c r="P156" s="25">
        <v>0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2</v>
      </c>
      <c r="D161" s="12">
        <v>4</v>
      </c>
      <c r="E161" s="27">
        <v>-0.5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2">
        <v>4</v>
      </c>
      <c r="D162" s="12">
        <v>12</v>
      </c>
      <c r="E162" s="27">
        <v>-0.66666666666666696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1">
        <v>0</v>
      </c>
    </row>
    <row r="163" spans="1:16" ht="22.5" x14ac:dyDescent="0.25">
      <c r="A163" s="26" t="s">
        <v>616</v>
      </c>
      <c r="B163" s="26" t="s">
        <v>617</v>
      </c>
      <c r="C163" s="12">
        <v>1</v>
      </c>
      <c r="D163" s="12">
        <v>1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0</v>
      </c>
      <c r="D164" s="12">
        <v>1</v>
      </c>
      <c r="E164" s="27">
        <v>-1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3</v>
      </c>
      <c r="D165" s="12">
        <v>7</v>
      </c>
      <c r="E165" s="27">
        <v>-0.57142857142857095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7" t="s">
        <v>622</v>
      </c>
      <c r="B166" s="198"/>
      <c r="C166" s="23">
        <v>65</v>
      </c>
      <c r="D166" s="23">
        <v>103</v>
      </c>
      <c r="E166" s="24">
        <v>-0.36893203883495101</v>
      </c>
      <c r="F166" s="23">
        <v>2</v>
      </c>
      <c r="G166" s="23">
        <v>2</v>
      </c>
      <c r="H166" s="23">
        <v>43</v>
      </c>
      <c r="I166" s="23">
        <v>25</v>
      </c>
      <c r="J166" s="23">
        <v>0</v>
      </c>
      <c r="K166" s="23">
        <v>2</v>
      </c>
      <c r="L166" s="23">
        <v>0</v>
      </c>
      <c r="M166" s="23">
        <v>0</v>
      </c>
      <c r="N166" s="23">
        <v>0</v>
      </c>
      <c r="O166" s="23">
        <v>0</v>
      </c>
      <c r="P166" s="25">
        <v>43</v>
      </c>
    </row>
    <row r="167" spans="1:16" ht="22.5" x14ac:dyDescent="0.25">
      <c r="A167" s="26" t="s">
        <v>623</v>
      </c>
      <c r="B167" s="26" t="s">
        <v>624</v>
      </c>
      <c r="C167" s="12">
        <v>20</v>
      </c>
      <c r="D167" s="12">
        <v>2</v>
      </c>
      <c r="E167" s="27">
        <v>9</v>
      </c>
      <c r="F167" s="12">
        <v>0</v>
      </c>
      <c r="G167" s="12">
        <v>0</v>
      </c>
      <c r="H167" s="12">
        <v>6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1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22</v>
      </c>
      <c r="D173" s="12">
        <v>22</v>
      </c>
      <c r="E173" s="27">
        <v>0</v>
      </c>
      <c r="F173" s="12">
        <v>0</v>
      </c>
      <c r="G173" s="12">
        <v>0</v>
      </c>
      <c r="H173" s="12">
        <v>10</v>
      </c>
      <c r="I173" s="12">
        <v>6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0</v>
      </c>
      <c r="P173" s="21">
        <v>4</v>
      </c>
    </row>
    <row r="174" spans="1:16" ht="22.5" x14ac:dyDescent="0.25">
      <c r="A174" s="26" t="s">
        <v>637</v>
      </c>
      <c r="B174" s="26" t="s">
        <v>638</v>
      </c>
      <c r="C174" s="12">
        <v>18</v>
      </c>
      <c r="D174" s="12">
        <v>63</v>
      </c>
      <c r="E174" s="27">
        <v>-0.71428571428571397</v>
      </c>
      <c r="F174" s="12">
        <v>2</v>
      </c>
      <c r="G174" s="12">
        <v>2</v>
      </c>
      <c r="H174" s="12">
        <v>24</v>
      </c>
      <c r="I174" s="12">
        <v>19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0</v>
      </c>
      <c r="P174" s="21">
        <v>33</v>
      </c>
    </row>
    <row r="175" spans="1:16" x14ac:dyDescent="0.25">
      <c r="A175" s="26" t="s">
        <v>639</v>
      </c>
      <c r="B175" s="26" t="s">
        <v>640</v>
      </c>
      <c r="C175" s="12">
        <v>5</v>
      </c>
      <c r="D175" s="12">
        <v>16</v>
      </c>
      <c r="E175" s="27">
        <v>-0.6875</v>
      </c>
      <c r="F175" s="12">
        <v>0</v>
      </c>
      <c r="G175" s="12">
        <v>0</v>
      </c>
      <c r="H175" s="12">
        <v>3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5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7" t="s">
        <v>645</v>
      </c>
      <c r="B178" s="198"/>
      <c r="C178" s="23">
        <v>239</v>
      </c>
      <c r="D178" s="23">
        <v>254</v>
      </c>
      <c r="E178" s="24">
        <v>-5.9055118110236199E-2</v>
      </c>
      <c r="F178" s="23">
        <v>578</v>
      </c>
      <c r="G178" s="23">
        <v>505</v>
      </c>
      <c r="H178" s="23">
        <v>83</v>
      </c>
      <c r="I178" s="23">
        <v>68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503</v>
      </c>
    </row>
    <row r="179" spans="1:16" ht="22.5" x14ac:dyDescent="0.25">
      <c r="A179" s="26" t="s">
        <v>646</v>
      </c>
      <c r="B179" s="26" t="s">
        <v>647</v>
      </c>
      <c r="C179" s="12">
        <v>1</v>
      </c>
      <c r="D179" s="12">
        <v>3</v>
      </c>
      <c r="E179" s="27">
        <v>-0.66666666666666696</v>
      </c>
      <c r="F179" s="12">
        <v>5</v>
      </c>
      <c r="G179" s="12">
        <v>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3</v>
      </c>
    </row>
    <row r="180" spans="1:16" ht="22.5" x14ac:dyDescent="0.25">
      <c r="A180" s="26" t="s">
        <v>648</v>
      </c>
      <c r="B180" s="26" t="s">
        <v>649</v>
      </c>
      <c r="C180" s="12">
        <v>142</v>
      </c>
      <c r="D180" s="12">
        <v>141</v>
      </c>
      <c r="E180" s="27">
        <v>7.09219858156028E-3</v>
      </c>
      <c r="F180" s="12">
        <v>289</v>
      </c>
      <c r="G180" s="12">
        <v>270</v>
      </c>
      <c r="H180" s="12">
        <v>46</v>
      </c>
      <c r="I180" s="12">
        <v>29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225</v>
      </c>
    </row>
    <row r="181" spans="1:16" x14ac:dyDescent="0.25">
      <c r="A181" s="26" t="s">
        <v>650</v>
      </c>
      <c r="B181" s="26" t="s">
        <v>651</v>
      </c>
      <c r="C181" s="12">
        <v>3</v>
      </c>
      <c r="D181" s="12">
        <v>11</v>
      </c>
      <c r="E181" s="27">
        <v>-0.72727272727272696</v>
      </c>
      <c r="F181" s="12">
        <v>4</v>
      </c>
      <c r="G181" s="12">
        <v>4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6</v>
      </c>
    </row>
    <row r="182" spans="1:16" ht="22.5" x14ac:dyDescent="0.25">
      <c r="A182" s="26" t="s">
        <v>652</v>
      </c>
      <c r="B182" s="26" t="s">
        <v>653</v>
      </c>
      <c r="C182" s="12">
        <v>0</v>
      </c>
      <c r="D182" s="12">
        <v>0</v>
      </c>
      <c r="E182" s="27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2">
        <v>14</v>
      </c>
      <c r="D183" s="12">
        <v>7</v>
      </c>
      <c r="E183" s="27">
        <v>1</v>
      </c>
      <c r="F183" s="12">
        <v>12</v>
      </c>
      <c r="G183" s="12">
        <v>6</v>
      </c>
      <c r="H183" s="12">
        <v>4</v>
      </c>
      <c r="I183" s="12">
        <v>8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17</v>
      </c>
    </row>
    <row r="184" spans="1:16" ht="22.5" x14ac:dyDescent="0.25">
      <c r="A184" s="26" t="s">
        <v>656</v>
      </c>
      <c r="B184" s="26" t="s">
        <v>657</v>
      </c>
      <c r="C184" s="12">
        <v>78</v>
      </c>
      <c r="D184" s="12">
        <v>85</v>
      </c>
      <c r="E184" s="27">
        <v>-8.2352941176470601E-2</v>
      </c>
      <c r="F184" s="12">
        <v>268</v>
      </c>
      <c r="G184" s="12">
        <v>221</v>
      </c>
      <c r="H184" s="12">
        <v>33</v>
      </c>
      <c r="I184" s="12">
        <v>31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252</v>
      </c>
    </row>
    <row r="185" spans="1:16" ht="22.5" x14ac:dyDescent="0.25">
      <c r="A185" s="26" t="s">
        <v>658</v>
      </c>
      <c r="B185" s="26" t="s">
        <v>659</v>
      </c>
      <c r="C185" s="12">
        <v>1</v>
      </c>
      <c r="D185" s="12">
        <v>7</v>
      </c>
      <c r="E185" s="27">
        <v>-0.85714285714285698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7" t="s">
        <v>660</v>
      </c>
      <c r="B186" s="198"/>
      <c r="C186" s="23">
        <v>126</v>
      </c>
      <c r="D186" s="23">
        <v>106</v>
      </c>
      <c r="E186" s="24">
        <v>0.18867924528301899</v>
      </c>
      <c r="F186" s="23">
        <v>13</v>
      </c>
      <c r="G186" s="23">
        <v>12</v>
      </c>
      <c r="H186" s="23">
        <v>32</v>
      </c>
      <c r="I186" s="23">
        <v>23</v>
      </c>
      <c r="J186" s="23">
        <v>0</v>
      </c>
      <c r="K186" s="23">
        <v>0</v>
      </c>
      <c r="L186" s="23">
        <v>0</v>
      </c>
      <c r="M186" s="23">
        <v>0</v>
      </c>
      <c r="N186" s="23">
        <v>1</v>
      </c>
      <c r="O186" s="23">
        <v>0</v>
      </c>
      <c r="P186" s="25">
        <v>18</v>
      </c>
    </row>
    <row r="187" spans="1:16" x14ac:dyDescent="0.25">
      <c r="A187" s="26" t="s">
        <v>661</v>
      </c>
      <c r="B187" s="26" t="s">
        <v>662</v>
      </c>
      <c r="C187" s="12">
        <v>0</v>
      </c>
      <c r="D187" s="12">
        <v>1</v>
      </c>
      <c r="E187" s="27">
        <v>-1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42</v>
      </c>
      <c r="D189" s="12">
        <v>40</v>
      </c>
      <c r="E189" s="27">
        <v>0.05</v>
      </c>
      <c r="F189" s="12">
        <v>8</v>
      </c>
      <c r="G189" s="12">
        <v>7</v>
      </c>
      <c r="H189" s="12">
        <v>18</v>
      </c>
      <c r="I189" s="12">
        <v>10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1">
        <v>13</v>
      </c>
    </row>
    <row r="190" spans="1:16" ht="22.5" x14ac:dyDescent="0.25">
      <c r="A190" s="26" t="s">
        <v>667</v>
      </c>
      <c r="B190" s="26" t="s">
        <v>668</v>
      </c>
      <c r="C190" s="12">
        <v>0</v>
      </c>
      <c r="D190" s="12">
        <v>0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2">
        <v>15</v>
      </c>
      <c r="D191" s="12">
        <v>13</v>
      </c>
      <c r="E191" s="27">
        <v>0.15384615384615399</v>
      </c>
      <c r="F191" s="12">
        <v>3</v>
      </c>
      <c r="G191" s="12">
        <v>3</v>
      </c>
      <c r="H191" s="12">
        <v>5</v>
      </c>
      <c r="I191" s="12">
        <v>12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2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15</v>
      </c>
      <c r="D193" s="12">
        <v>13</v>
      </c>
      <c r="E193" s="27">
        <v>0.15384615384615399</v>
      </c>
      <c r="F193" s="12">
        <v>0</v>
      </c>
      <c r="G193" s="12">
        <v>0</v>
      </c>
      <c r="H193" s="12">
        <v>4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0</v>
      </c>
    </row>
    <row r="194" spans="1:16" x14ac:dyDescent="0.25">
      <c r="A194" s="26" t="s">
        <v>675</v>
      </c>
      <c r="B194" s="26" t="s">
        <v>676</v>
      </c>
      <c r="C194" s="12">
        <v>1</v>
      </c>
      <c r="D194" s="12">
        <v>0</v>
      </c>
      <c r="E194" s="27">
        <v>0</v>
      </c>
      <c r="F194" s="12">
        <v>1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0</v>
      </c>
      <c r="D196" s="12">
        <v>0</v>
      </c>
      <c r="E196" s="27">
        <v>0</v>
      </c>
      <c r="F196" s="12">
        <v>0</v>
      </c>
      <c r="G196" s="12">
        <v>1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25">
      <c r="A197" s="26" t="s">
        <v>681</v>
      </c>
      <c r="B197" s="26" t="s">
        <v>682</v>
      </c>
      <c r="C197" s="12">
        <v>53</v>
      </c>
      <c r="D197" s="12">
        <v>36</v>
      </c>
      <c r="E197" s="27">
        <v>0.47222222222222199</v>
      </c>
      <c r="F197" s="12">
        <v>1</v>
      </c>
      <c r="G197" s="12">
        <v>1</v>
      </c>
      <c r="H197" s="12">
        <v>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1</v>
      </c>
    </row>
    <row r="198" spans="1:16" ht="22.5" x14ac:dyDescent="0.25">
      <c r="A198" s="26" t="s">
        <v>683</v>
      </c>
      <c r="B198" s="26" t="s">
        <v>684</v>
      </c>
      <c r="C198" s="12">
        <v>0</v>
      </c>
      <c r="D198" s="12">
        <v>2</v>
      </c>
      <c r="E198" s="27">
        <v>-1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0</v>
      </c>
      <c r="D199" s="12">
        <v>1</v>
      </c>
      <c r="E199" s="27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1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7" t="s">
        <v>689</v>
      </c>
      <c r="B201" s="198"/>
      <c r="C201" s="23">
        <v>20</v>
      </c>
      <c r="D201" s="23">
        <v>11</v>
      </c>
      <c r="E201" s="24">
        <v>0.81818181818181801</v>
      </c>
      <c r="F201" s="23">
        <v>0</v>
      </c>
      <c r="G201" s="23">
        <v>0</v>
      </c>
      <c r="H201" s="23">
        <v>0</v>
      </c>
      <c r="I201" s="23">
        <v>5</v>
      </c>
      <c r="J201" s="23">
        <v>0</v>
      </c>
      <c r="K201" s="23">
        <v>4</v>
      </c>
      <c r="L201" s="23">
        <v>0</v>
      </c>
      <c r="M201" s="23">
        <v>0</v>
      </c>
      <c r="N201" s="23">
        <v>5</v>
      </c>
      <c r="O201" s="23">
        <v>0</v>
      </c>
      <c r="P201" s="25">
        <v>3</v>
      </c>
    </row>
    <row r="202" spans="1:16" x14ac:dyDescent="0.25">
      <c r="A202" s="26" t="s">
        <v>690</v>
      </c>
      <c r="B202" s="26" t="s">
        <v>691</v>
      </c>
      <c r="C202" s="12">
        <v>11</v>
      </c>
      <c r="D202" s="12">
        <v>6</v>
      </c>
      <c r="E202" s="27">
        <v>0.83333333333333304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5</v>
      </c>
      <c r="D206" s="12">
        <v>0</v>
      </c>
      <c r="E206" s="27">
        <v>0</v>
      </c>
      <c r="F206" s="12">
        <v>0</v>
      </c>
      <c r="G206" s="12">
        <v>0</v>
      </c>
      <c r="H206" s="12">
        <v>0</v>
      </c>
      <c r="I206" s="12">
        <v>5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1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1</v>
      </c>
      <c r="E207" s="27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1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1</v>
      </c>
      <c r="E211" s="27">
        <v>-1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2</v>
      </c>
      <c r="L212" s="12">
        <v>0</v>
      </c>
      <c r="M212" s="12">
        <v>0</v>
      </c>
      <c r="N212" s="12">
        <v>1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1</v>
      </c>
      <c r="D213" s="12">
        <v>1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2</v>
      </c>
      <c r="D214" s="12">
        <v>0</v>
      </c>
      <c r="E214" s="27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1">
        <v>2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1</v>
      </c>
      <c r="E218" s="27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1</v>
      </c>
      <c r="D219" s="12">
        <v>1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7" t="s">
        <v>732</v>
      </c>
      <c r="B223" s="198"/>
      <c r="C223" s="23">
        <v>261</v>
      </c>
      <c r="D223" s="23">
        <v>244</v>
      </c>
      <c r="E223" s="24">
        <v>6.9672131147541005E-2</v>
      </c>
      <c r="F223" s="23">
        <v>121</v>
      </c>
      <c r="G223" s="23">
        <v>78</v>
      </c>
      <c r="H223" s="23">
        <v>86</v>
      </c>
      <c r="I223" s="23">
        <v>56</v>
      </c>
      <c r="J223" s="23">
        <v>1</v>
      </c>
      <c r="K223" s="23">
        <v>2</v>
      </c>
      <c r="L223" s="23">
        <v>0</v>
      </c>
      <c r="M223" s="23">
        <v>0</v>
      </c>
      <c r="N223" s="23">
        <v>0</v>
      </c>
      <c r="O223" s="23">
        <v>3</v>
      </c>
      <c r="P223" s="25">
        <v>120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1</v>
      </c>
      <c r="E224" s="27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0</v>
      </c>
      <c r="D230" s="12">
        <v>0</v>
      </c>
      <c r="E230" s="27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2">
        <v>22</v>
      </c>
      <c r="D231" s="12">
        <v>15</v>
      </c>
      <c r="E231" s="27">
        <v>0.46666666666666701</v>
      </c>
      <c r="F231" s="12">
        <v>0</v>
      </c>
      <c r="G231" s="12">
        <v>0</v>
      </c>
      <c r="H231" s="12">
        <v>5</v>
      </c>
      <c r="I231" s="12">
        <v>4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2">
        <v>23</v>
      </c>
      <c r="D232" s="12">
        <v>22</v>
      </c>
      <c r="E232" s="27">
        <v>4.5454545454545497E-2</v>
      </c>
      <c r="F232" s="12">
        <v>2</v>
      </c>
      <c r="G232" s="12">
        <v>1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4</v>
      </c>
    </row>
    <row r="233" spans="1:16" x14ac:dyDescent="0.25">
      <c r="A233" s="26" t="s">
        <v>751</v>
      </c>
      <c r="B233" s="26" t="s">
        <v>752</v>
      </c>
      <c r="C233" s="12">
        <v>1</v>
      </c>
      <c r="D233" s="12">
        <v>5</v>
      </c>
      <c r="E233" s="27">
        <v>-0.8</v>
      </c>
      <c r="F233" s="12">
        <v>0</v>
      </c>
      <c r="G233" s="12">
        <v>0</v>
      </c>
      <c r="H233" s="12">
        <v>1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0</v>
      </c>
    </row>
    <row r="234" spans="1:16" ht="22.5" x14ac:dyDescent="0.25">
      <c r="A234" s="26" t="s">
        <v>753</v>
      </c>
      <c r="B234" s="26" t="s">
        <v>754</v>
      </c>
      <c r="C234" s="12">
        <v>0</v>
      </c>
      <c r="D234" s="12">
        <v>0</v>
      </c>
      <c r="E234" s="27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2">
        <v>1</v>
      </c>
      <c r="D235" s="12">
        <v>0</v>
      </c>
      <c r="E235" s="27">
        <v>0</v>
      </c>
      <c r="F235" s="12">
        <v>0</v>
      </c>
      <c r="G235" s="12">
        <v>0</v>
      </c>
      <c r="H235" s="12">
        <v>1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25">
      <c r="A236" s="26" t="s">
        <v>757</v>
      </c>
      <c r="B236" s="26" t="s">
        <v>758</v>
      </c>
      <c r="C236" s="12">
        <v>3</v>
      </c>
      <c r="D236" s="12">
        <v>4</v>
      </c>
      <c r="E236" s="27">
        <v>-0.25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211</v>
      </c>
      <c r="D238" s="12">
        <v>197</v>
      </c>
      <c r="E238" s="27">
        <v>7.1065989847715699E-2</v>
      </c>
      <c r="F238" s="12">
        <v>119</v>
      </c>
      <c r="G238" s="12">
        <v>77</v>
      </c>
      <c r="H238" s="12">
        <v>77</v>
      </c>
      <c r="I238" s="12">
        <v>50</v>
      </c>
      <c r="J238" s="12">
        <v>1</v>
      </c>
      <c r="K238" s="12">
        <v>2</v>
      </c>
      <c r="L238" s="12">
        <v>0</v>
      </c>
      <c r="M238" s="12">
        <v>0</v>
      </c>
      <c r="N238" s="12">
        <v>0</v>
      </c>
      <c r="O238" s="12">
        <v>3</v>
      </c>
      <c r="P238" s="21">
        <v>116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7" t="s">
        <v>773</v>
      </c>
      <c r="B244" s="198"/>
      <c r="C244" s="23">
        <v>1</v>
      </c>
      <c r="D244" s="23">
        <v>3</v>
      </c>
      <c r="E244" s="24">
        <v>-0.66666666666666696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1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0</v>
      </c>
      <c r="D249" s="12">
        <v>1</v>
      </c>
      <c r="E249" s="27">
        <v>-1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1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2</v>
      </c>
      <c r="E260" s="27">
        <v>-1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1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7" t="s">
        <v>826</v>
      </c>
      <c r="B271" s="198"/>
      <c r="C271" s="23">
        <v>81</v>
      </c>
      <c r="D271" s="23">
        <v>68</v>
      </c>
      <c r="E271" s="24">
        <v>0.191176470588235</v>
      </c>
      <c r="F271" s="23">
        <v>50</v>
      </c>
      <c r="G271" s="23">
        <v>35</v>
      </c>
      <c r="H271" s="23">
        <v>43</v>
      </c>
      <c r="I271" s="23">
        <v>45</v>
      </c>
      <c r="J271" s="23">
        <v>0</v>
      </c>
      <c r="K271" s="23">
        <v>3</v>
      </c>
      <c r="L271" s="23">
        <v>0</v>
      </c>
      <c r="M271" s="23">
        <v>0</v>
      </c>
      <c r="N271" s="23">
        <v>0</v>
      </c>
      <c r="O271" s="23">
        <v>0</v>
      </c>
      <c r="P271" s="25">
        <v>60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39</v>
      </c>
      <c r="D273" s="12">
        <v>37</v>
      </c>
      <c r="E273" s="27">
        <v>5.4054054054054099E-2</v>
      </c>
      <c r="F273" s="12">
        <v>22</v>
      </c>
      <c r="G273" s="12">
        <v>19</v>
      </c>
      <c r="H273" s="12">
        <v>17</v>
      </c>
      <c r="I273" s="12">
        <v>22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33</v>
      </c>
    </row>
    <row r="274" spans="1:16" ht="33.75" x14ac:dyDescent="0.25">
      <c r="A274" s="26" t="s">
        <v>831</v>
      </c>
      <c r="B274" s="26" t="s">
        <v>832</v>
      </c>
      <c r="C274" s="12">
        <v>41</v>
      </c>
      <c r="D274" s="12">
        <v>28</v>
      </c>
      <c r="E274" s="27">
        <v>0.46428571428571402</v>
      </c>
      <c r="F274" s="12">
        <v>28</v>
      </c>
      <c r="G274" s="12">
        <v>16</v>
      </c>
      <c r="H274" s="12">
        <v>20</v>
      </c>
      <c r="I274" s="12">
        <v>19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25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1</v>
      </c>
    </row>
    <row r="276" spans="1:16" x14ac:dyDescent="0.25">
      <c r="A276" s="26" t="s">
        <v>835</v>
      </c>
      <c r="B276" s="26" t="s">
        <v>836</v>
      </c>
      <c r="C276" s="12">
        <v>0</v>
      </c>
      <c r="D276" s="12">
        <v>1</v>
      </c>
      <c r="E276" s="27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2">
        <v>0</v>
      </c>
      <c r="D277" s="12">
        <v>1</v>
      </c>
      <c r="E277" s="27">
        <v>-1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1">
        <v>1</v>
      </c>
    </row>
    <row r="278" spans="1:16" ht="22.5" x14ac:dyDescent="0.25">
      <c r="A278" s="26" t="s">
        <v>839</v>
      </c>
      <c r="B278" s="26" t="s">
        <v>840</v>
      </c>
      <c r="C278" s="12">
        <v>1</v>
      </c>
      <c r="D278" s="12">
        <v>1</v>
      </c>
      <c r="E278" s="27">
        <v>0</v>
      </c>
      <c r="F278" s="12">
        <v>0</v>
      </c>
      <c r="G278" s="12">
        <v>0</v>
      </c>
      <c r="H278" s="12">
        <v>6</v>
      </c>
      <c r="I278" s="12">
        <v>2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0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0</v>
      </c>
      <c r="D294" s="12">
        <v>0</v>
      </c>
      <c r="E294" s="27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7" t="s">
        <v>885</v>
      </c>
      <c r="B301" s="198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7" t="s">
        <v>892</v>
      </c>
      <c r="B305" s="198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7" t="s">
        <v>905</v>
      </c>
      <c r="B312" s="198"/>
      <c r="C312" s="23">
        <v>0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0</v>
      </c>
      <c r="D313" s="12">
        <v>0</v>
      </c>
      <c r="E313" s="27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7" t="s">
        <v>916</v>
      </c>
      <c r="B318" s="198"/>
      <c r="C318" s="23">
        <v>29</v>
      </c>
      <c r="D318" s="23">
        <v>5</v>
      </c>
      <c r="E318" s="24">
        <v>4.8</v>
      </c>
      <c r="F318" s="23">
        <v>1</v>
      </c>
      <c r="G318" s="23">
        <v>1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11</v>
      </c>
      <c r="O318" s="23">
        <v>0</v>
      </c>
      <c r="P318" s="25">
        <v>1</v>
      </c>
    </row>
    <row r="319" spans="1:16" x14ac:dyDescent="0.25">
      <c r="A319" s="26" t="s">
        <v>917</v>
      </c>
      <c r="B319" s="26" t="s">
        <v>918</v>
      </c>
      <c r="C319" s="12">
        <v>29</v>
      </c>
      <c r="D319" s="12">
        <v>5</v>
      </c>
      <c r="E319" s="27">
        <v>4.8</v>
      </c>
      <c r="F319" s="12">
        <v>1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11</v>
      </c>
      <c r="O319" s="12">
        <v>0</v>
      </c>
      <c r="P319" s="21">
        <v>1</v>
      </c>
    </row>
    <row r="320" spans="1:16" x14ac:dyDescent="0.2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7" t="s">
        <v>924</v>
      </c>
      <c r="B323" s="198"/>
      <c r="C323" s="23">
        <v>1981</v>
      </c>
      <c r="D323" s="23">
        <v>1503</v>
      </c>
      <c r="E323" s="24">
        <v>0.31803060545575501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11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2">
        <v>1981</v>
      </c>
      <c r="D324" s="12">
        <v>1503</v>
      </c>
      <c r="E324" s="27">
        <v>0.31803060545575501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11</v>
      </c>
      <c r="O324" s="12">
        <v>0</v>
      </c>
      <c r="P324" s="21">
        <v>0</v>
      </c>
    </row>
    <row r="325" spans="1:16" x14ac:dyDescent="0.25">
      <c r="A325" s="197" t="s">
        <v>927</v>
      </c>
      <c r="B325" s="198"/>
      <c r="C325" s="23">
        <v>0</v>
      </c>
      <c r="D325" s="23">
        <v>3</v>
      </c>
      <c r="E325" s="24">
        <v>-1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2</v>
      </c>
      <c r="E326" s="27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0</v>
      </c>
      <c r="D328" s="12">
        <v>1</v>
      </c>
      <c r="E328" s="27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9" t="s">
        <v>956</v>
      </c>
      <c r="B341" s="200"/>
      <c r="C341" s="28">
        <v>9028</v>
      </c>
      <c r="D341" s="28">
        <v>8593</v>
      </c>
      <c r="E341" s="29">
        <v>5.0622599790527197E-2</v>
      </c>
      <c r="F341" s="28">
        <v>1293</v>
      </c>
      <c r="G341" s="28">
        <v>863</v>
      </c>
      <c r="H341" s="28">
        <v>859</v>
      </c>
      <c r="I341" s="28">
        <v>693</v>
      </c>
      <c r="J341" s="28">
        <v>12</v>
      </c>
      <c r="K341" s="28">
        <v>27</v>
      </c>
      <c r="L341" s="28">
        <v>7</v>
      </c>
      <c r="M341" s="28">
        <v>4</v>
      </c>
      <c r="N341" s="28">
        <v>55</v>
      </c>
      <c r="O341" s="28">
        <v>20</v>
      </c>
      <c r="P341" s="28">
        <v>1401</v>
      </c>
    </row>
    <row r="342" spans="1:16" x14ac:dyDescent="0.25">
      <c r="A342" s="17"/>
    </row>
  </sheetData>
  <sheetProtection algorithmName="SHA-512" hashValue="RY7yrAcNrw6l2iHyQpEvgW0OxvSD8xqYd9KHQaiscCJRK4WAWH4irAYmEfqmAiFYCuM9JsuUpd+W98B72PDaDg==" saltValue="Og6RNY6S0IkGqwliB4KBS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1">
        <v>1</v>
      </c>
    </row>
    <row r="8" spans="1:3" x14ac:dyDescent="0.25">
      <c r="A8" s="191"/>
      <c r="B8" s="11" t="s">
        <v>334</v>
      </c>
      <c r="C8" s="21">
        <v>69</v>
      </c>
    </row>
    <row r="9" spans="1:3" x14ac:dyDescent="0.25">
      <c r="A9" s="191"/>
      <c r="B9" s="11" t="s">
        <v>962</v>
      </c>
      <c r="C9" s="21">
        <v>14</v>
      </c>
    </row>
    <row r="10" spans="1:3" x14ac:dyDescent="0.25">
      <c r="A10" s="191"/>
      <c r="B10" s="11" t="s">
        <v>963</v>
      </c>
      <c r="C10" s="21">
        <v>4</v>
      </c>
    </row>
    <row r="11" spans="1:3" x14ac:dyDescent="0.25">
      <c r="A11" s="191"/>
      <c r="B11" s="11" t="s">
        <v>964</v>
      </c>
      <c r="C11" s="21">
        <v>13</v>
      </c>
    </row>
    <row r="12" spans="1:3" x14ac:dyDescent="0.25">
      <c r="A12" s="191"/>
      <c r="B12" s="11" t="s">
        <v>965</v>
      </c>
      <c r="C12" s="21">
        <v>4</v>
      </c>
    </row>
    <row r="13" spans="1:3" x14ac:dyDescent="0.25">
      <c r="A13" s="191"/>
      <c r="B13" s="11" t="s">
        <v>966</v>
      </c>
      <c r="C13" s="21">
        <v>15</v>
      </c>
    </row>
    <row r="14" spans="1:3" x14ac:dyDescent="0.25">
      <c r="A14" s="191"/>
      <c r="B14" s="11" t="s">
        <v>518</v>
      </c>
      <c r="C14" s="21">
        <v>14</v>
      </c>
    </row>
    <row r="15" spans="1:3" x14ac:dyDescent="0.25">
      <c r="A15" s="191"/>
      <c r="B15" s="11" t="s">
        <v>967</v>
      </c>
      <c r="C15" s="21">
        <v>3</v>
      </c>
    </row>
    <row r="16" spans="1:3" x14ac:dyDescent="0.25">
      <c r="A16" s="191"/>
      <c r="B16" s="11" t="s">
        <v>968</v>
      </c>
      <c r="C16" s="21">
        <v>0</v>
      </c>
    </row>
    <row r="17" spans="1:3" x14ac:dyDescent="0.25">
      <c r="A17" s="191"/>
      <c r="B17" s="11" t="s">
        <v>651</v>
      </c>
      <c r="C17" s="21">
        <v>0</v>
      </c>
    </row>
    <row r="18" spans="1:3" x14ac:dyDescent="0.25">
      <c r="A18" s="191"/>
      <c r="B18" s="11" t="s">
        <v>969</v>
      </c>
      <c r="C18" s="21">
        <v>5</v>
      </c>
    </row>
    <row r="19" spans="1:3" x14ac:dyDescent="0.25">
      <c r="A19" s="191"/>
      <c r="B19" s="11" t="s">
        <v>970</v>
      </c>
      <c r="C19" s="21">
        <v>11</v>
      </c>
    </row>
    <row r="20" spans="1:3" x14ac:dyDescent="0.25">
      <c r="A20" s="191"/>
      <c r="B20" s="11" t="s">
        <v>971</v>
      </c>
      <c r="C20" s="21">
        <v>7</v>
      </c>
    </row>
    <row r="21" spans="1:3" x14ac:dyDescent="0.25">
      <c r="A21" s="191"/>
      <c r="B21" s="11" t="s">
        <v>972</v>
      </c>
      <c r="C21" s="21">
        <v>13</v>
      </c>
    </row>
    <row r="22" spans="1:3" x14ac:dyDescent="0.25">
      <c r="A22" s="191"/>
      <c r="B22" s="11" t="s">
        <v>973</v>
      </c>
      <c r="C22" s="21">
        <v>3</v>
      </c>
    </row>
    <row r="23" spans="1:3" x14ac:dyDescent="0.25">
      <c r="A23" s="191"/>
      <c r="B23" s="11" t="s">
        <v>974</v>
      </c>
      <c r="C23" s="21">
        <v>0</v>
      </c>
    </row>
    <row r="24" spans="1:3" x14ac:dyDescent="0.25">
      <c r="A24" s="191"/>
      <c r="B24" s="11" t="s">
        <v>111</v>
      </c>
      <c r="C24" s="21">
        <v>120</v>
      </c>
    </row>
    <row r="25" spans="1:3" x14ac:dyDescent="0.25">
      <c r="A25" s="191"/>
      <c r="B25" s="11" t="s">
        <v>975</v>
      </c>
      <c r="C25" s="21">
        <v>1</v>
      </c>
    </row>
    <row r="26" spans="1:3" x14ac:dyDescent="0.25">
      <c r="A26" s="192"/>
      <c r="B26" s="11" t="s">
        <v>976</v>
      </c>
      <c r="C26" s="21">
        <v>0</v>
      </c>
    </row>
    <row r="27" spans="1:3" x14ac:dyDescent="0.25">
      <c r="A27" s="190" t="s">
        <v>977</v>
      </c>
      <c r="B27" s="11" t="s">
        <v>978</v>
      </c>
      <c r="C27" s="21">
        <v>20</v>
      </c>
    </row>
    <row r="28" spans="1:3" x14ac:dyDescent="0.25">
      <c r="A28" s="191"/>
      <c r="B28" s="11" t="s">
        <v>979</v>
      </c>
      <c r="C28" s="21">
        <v>45</v>
      </c>
    </row>
    <row r="29" spans="1:3" x14ac:dyDescent="0.25">
      <c r="A29" s="192"/>
      <c r="B29" s="11" t="s">
        <v>980</v>
      </c>
      <c r="C29" s="21">
        <v>112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68</v>
      </c>
    </row>
    <row r="34" spans="1:3" x14ac:dyDescent="0.25">
      <c r="A34" s="190" t="s">
        <v>983</v>
      </c>
      <c r="B34" s="11" t="s">
        <v>984</v>
      </c>
      <c r="C34" s="21">
        <v>3</v>
      </c>
    </row>
    <row r="35" spans="1:3" x14ac:dyDescent="0.25">
      <c r="A35" s="191"/>
      <c r="B35" s="11" t="s">
        <v>985</v>
      </c>
      <c r="C35" s="21">
        <v>3</v>
      </c>
    </row>
    <row r="36" spans="1:3" x14ac:dyDescent="0.25">
      <c r="A36" s="191"/>
      <c r="B36" s="11" t="s">
        <v>986</v>
      </c>
      <c r="C36" s="21">
        <v>6</v>
      </c>
    </row>
    <row r="37" spans="1:3" x14ac:dyDescent="0.25">
      <c r="A37" s="192"/>
      <c r="B37" s="11" t="s">
        <v>987</v>
      </c>
      <c r="C37" s="21">
        <v>5</v>
      </c>
    </row>
    <row r="38" spans="1:3" x14ac:dyDescent="0.25">
      <c r="A38" s="10" t="s">
        <v>988</v>
      </c>
      <c r="B38" s="15"/>
      <c r="C38" s="21">
        <v>1</v>
      </c>
    </row>
    <row r="39" spans="1:3" x14ac:dyDescent="0.25">
      <c r="A39" s="10" t="s">
        <v>989</v>
      </c>
      <c r="B39" s="15"/>
      <c r="C39" s="21">
        <v>38</v>
      </c>
    </row>
    <row r="40" spans="1:3" x14ac:dyDescent="0.25">
      <c r="A40" s="10" t="s">
        <v>990</v>
      </c>
      <c r="B40" s="15"/>
      <c r="C40" s="21">
        <v>11</v>
      </c>
    </row>
    <row r="41" spans="1:3" x14ac:dyDescent="0.25">
      <c r="A41" s="10" t="s">
        <v>991</v>
      </c>
      <c r="B41" s="15"/>
      <c r="C41" s="21">
        <v>3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3</v>
      </c>
    </row>
    <row r="44" spans="1:3" x14ac:dyDescent="0.25">
      <c r="A44" s="10" t="s">
        <v>994</v>
      </c>
      <c r="B44" s="15"/>
      <c r="C44" s="21">
        <v>0</v>
      </c>
    </row>
    <row r="45" spans="1:3" x14ac:dyDescent="0.25">
      <c r="A45" s="10" t="s">
        <v>995</v>
      </c>
      <c r="B45" s="15"/>
      <c r="C45" s="21">
        <v>6</v>
      </c>
    </row>
    <row r="46" spans="1:3" x14ac:dyDescent="0.25">
      <c r="A46" s="10" t="s">
        <v>980</v>
      </c>
      <c r="B46" s="15"/>
      <c r="C46" s="21">
        <v>7</v>
      </c>
    </row>
    <row r="47" spans="1:3" x14ac:dyDescent="0.25">
      <c r="A47" s="190" t="s">
        <v>996</v>
      </c>
      <c r="B47" s="11" t="s">
        <v>997</v>
      </c>
      <c r="C47" s="21">
        <v>2</v>
      </c>
    </row>
    <row r="48" spans="1:3" x14ac:dyDescent="0.25">
      <c r="A48" s="191"/>
      <c r="B48" s="11" t="s">
        <v>998</v>
      </c>
      <c r="C48" s="21">
        <v>0</v>
      </c>
    </row>
    <row r="49" spans="1:3" x14ac:dyDescent="0.25">
      <c r="A49" s="191"/>
      <c r="B49" s="11" t="s">
        <v>999</v>
      </c>
      <c r="C49" s="21">
        <v>1</v>
      </c>
    </row>
    <row r="50" spans="1:3" x14ac:dyDescent="0.25">
      <c r="A50" s="191"/>
      <c r="B50" s="11" t="s">
        <v>1000</v>
      </c>
      <c r="C50" s="21">
        <v>0</v>
      </c>
    </row>
    <row r="51" spans="1:3" x14ac:dyDescent="0.25">
      <c r="A51" s="192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3</v>
      </c>
    </row>
    <row r="56" spans="1:3" x14ac:dyDescent="0.25">
      <c r="A56" s="190" t="s">
        <v>79</v>
      </c>
      <c r="B56" s="11" t="s">
        <v>1003</v>
      </c>
      <c r="C56" s="21">
        <v>5</v>
      </c>
    </row>
    <row r="57" spans="1:3" x14ac:dyDescent="0.25">
      <c r="A57" s="192"/>
      <c r="B57" s="11" t="s">
        <v>1004</v>
      </c>
      <c r="C57" s="21">
        <v>50</v>
      </c>
    </row>
    <row r="58" spans="1:3" x14ac:dyDescent="0.25">
      <c r="A58" s="190" t="s">
        <v>1005</v>
      </c>
      <c r="B58" s="11" t="s">
        <v>1006</v>
      </c>
      <c r="C58" s="21">
        <v>0</v>
      </c>
    </row>
    <row r="59" spans="1:3" x14ac:dyDescent="0.25">
      <c r="A59" s="192"/>
      <c r="B59" s="11" t="s">
        <v>1007</v>
      </c>
      <c r="C59" s="21">
        <v>0</v>
      </c>
    </row>
    <row r="60" spans="1:3" x14ac:dyDescent="0.25">
      <c r="A60" s="190" t="s">
        <v>1008</v>
      </c>
      <c r="B60" s="11" t="s">
        <v>1006</v>
      </c>
      <c r="C60" s="21">
        <v>1</v>
      </c>
    </row>
    <row r="61" spans="1:3" x14ac:dyDescent="0.25">
      <c r="A61" s="192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1">
        <v>492</v>
      </c>
    </row>
    <row r="66" spans="1:3" x14ac:dyDescent="0.25">
      <c r="A66" s="191"/>
      <c r="B66" s="11" t="s">
        <v>1010</v>
      </c>
      <c r="C66" s="21">
        <v>8</v>
      </c>
    </row>
    <row r="67" spans="1:3" x14ac:dyDescent="0.25">
      <c r="A67" s="191"/>
      <c r="B67" s="11" t="s">
        <v>1011</v>
      </c>
      <c r="C67" s="21">
        <v>270</v>
      </c>
    </row>
    <row r="68" spans="1:3" x14ac:dyDescent="0.25">
      <c r="A68" s="192"/>
      <c r="B68" s="11" t="s">
        <v>1012</v>
      </c>
      <c r="C68" s="21">
        <v>10</v>
      </c>
    </row>
    <row r="69" spans="1:3" x14ac:dyDescent="0.25">
      <c r="A69" s="190" t="s">
        <v>1013</v>
      </c>
      <c r="B69" s="11" t="s">
        <v>1014</v>
      </c>
      <c r="C69" s="21">
        <v>64</v>
      </c>
    </row>
    <row r="70" spans="1:3" x14ac:dyDescent="0.25">
      <c r="A70" s="191"/>
      <c r="B70" s="11" t="s">
        <v>1015</v>
      </c>
      <c r="C70" s="21">
        <v>0</v>
      </c>
    </row>
    <row r="71" spans="1:3" x14ac:dyDescent="0.25">
      <c r="A71" s="192"/>
      <c r="B71" s="11" t="s">
        <v>1016</v>
      </c>
      <c r="C71" s="21">
        <v>0</v>
      </c>
    </row>
    <row r="72" spans="1:3" x14ac:dyDescent="0.25">
      <c r="A72" s="190" t="s">
        <v>1017</v>
      </c>
      <c r="B72" s="11" t="s">
        <v>1018</v>
      </c>
      <c r="C72" s="21">
        <v>140</v>
      </c>
    </row>
    <row r="73" spans="1:3" x14ac:dyDescent="0.25">
      <c r="A73" s="191"/>
      <c r="B73" s="11" t="s">
        <v>1019</v>
      </c>
      <c r="C73" s="21">
        <v>53</v>
      </c>
    </row>
    <row r="74" spans="1:3" x14ac:dyDescent="0.25">
      <c r="A74" s="191"/>
      <c r="B74" s="11" t="s">
        <v>1020</v>
      </c>
      <c r="C74" s="21">
        <v>24</v>
      </c>
    </row>
    <row r="75" spans="1:3" x14ac:dyDescent="0.25">
      <c r="A75" s="191"/>
      <c r="B75" s="11" t="s">
        <v>1021</v>
      </c>
      <c r="C75" s="21">
        <v>65</v>
      </c>
    </row>
    <row r="76" spans="1:3" x14ac:dyDescent="0.25">
      <c r="A76" s="192"/>
      <c r="B76" s="11" t="s">
        <v>1012</v>
      </c>
      <c r="C76" s="21">
        <v>25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2</v>
      </c>
    </row>
    <row r="81" spans="1:3" x14ac:dyDescent="0.25">
      <c r="A81" s="10" t="s">
        <v>1024</v>
      </c>
      <c r="B81" s="15"/>
      <c r="C81" s="21">
        <v>0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1">
        <v>62</v>
      </c>
    </row>
    <row r="87" spans="1:3" x14ac:dyDescent="0.25">
      <c r="A87" s="192"/>
      <c r="B87" s="11" t="s">
        <v>1012</v>
      </c>
      <c r="C87" s="21">
        <v>228</v>
      </c>
    </row>
    <row r="88" spans="1:3" x14ac:dyDescent="0.25">
      <c r="A88" s="190" t="s">
        <v>1028</v>
      </c>
      <c r="B88" s="11" t="s">
        <v>1018</v>
      </c>
      <c r="C88" s="21">
        <v>50</v>
      </c>
    </row>
    <row r="89" spans="1:3" x14ac:dyDescent="0.25">
      <c r="A89" s="192"/>
      <c r="B89" s="11" t="s">
        <v>1012</v>
      </c>
      <c r="C89" s="21">
        <v>62</v>
      </c>
    </row>
    <row r="90" spans="1:3" x14ac:dyDescent="0.25">
      <c r="A90" s="190" t="s">
        <v>1029</v>
      </c>
      <c r="B90" s="11" t="s">
        <v>1018</v>
      </c>
      <c r="C90" s="21">
        <v>46</v>
      </c>
    </row>
    <row r="91" spans="1:3" x14ac:dyDescent="0.25">
      <c r="A91" s="192"/>
      <c r="B91" s="11" t="s">
        <v>1012</v>
      </c>
      <c r="C91" s="21">
        <v>195</v>
      </c>
    </row>
    <row r="92" spans="1:3" x14ac:dyDescent="0.25">
      <c r="A92" s="190" t="s">
        <v>1030</v>
      </c>
      <c r="B92" s="11" t="s">
        <v>1018</v>
      </c>
      <c r="C92" s="21">
        <v>10</v>
      </c>
    </row>
    <row r="93" spans="1:3" x14ac:dyDescent="0.25">
      <c r="A93" s="192"/>
      <c r="B93" s="11" t="s">
        <v>1012</v>
      </c>
      <c r="C93" s="21">
        <v>10</v>
      </c>
    </row>
    <row r="94" spans="1:3" x14ac:dyDescent="0.25">
      <c r="A94" s="190" t="s">
        <v>1031</v>
      </c>
      <c r="B94" s="11" t="s">
        <v>1018</v>
      </c>
      <c r="C94" s="21">
        <v>27</v>
      </c>
    </row>
    <row r="95" spans="1:3" x14ac:dyDescent="0.25">
      <c r="A95" s="192"/>
      <c r="B95" s="11" t="s">
        <v>1012</v>
      </c>
      <c r="C95" s="21">
        <v>3</v>
      </c>
    </row>
    <row r="96" spans="1:3" x14ac:dyDescent="0.25">
      <c r="A96" s="190" t="s">
        <v>1032</v>
      </c>
      <c r="B96" s="11" t="s">
        <v>1018</v>
      </c>
      <c r="C96" s="21">
        <v>158</v>
      </c>
    </row>
    <row r="97" spans="1:3" x14ac:dyDescent="0.25">
      <c r="A97" s="192"/>
      <c r="B97" s="11" t="s">
        <v>1012</v>
      </c>
      <c r="C97" s="31"/>
    </row>
    <row r="98" spans="1:3" x14ac:dyDescent="0.25">
      <c r="A98" s="190" t="s">
        <v>1033</v>
      </c>
      <c r="B98" s="11" t="s">
        <v>1018</v>
      </c>
      <c r="C98" s="21">
        <v>0</v>
      </c>
    </row>
    <row r="99" spans="1:3" x14ac:dyDescent="0.25">
      <c r="A99" s="192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10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31"/>
    </row>
    <row r="106" spans="1:3" x14ac:dyDescent="0.25">
      <c r="A106" s="192"/>
      <c r="B106" s="11" t="s">
        <v>1039</v>
      </c>
      <c r="C106" s="21">
        <v>12</v>
      </c>
    </row>
    <row r="107" spans="1:3" x14ac:dyDescent="0.25">
      <c r="A107" s="10" t="s">
        <v>1040</v>
      </c>
      <c r="B107" s="15"/>
      <c r="C107" s="21">
        <v>13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1</v>
      </c>
    </row>
    <row r="111" spans="1:3" x14ac:dyDescent="0.25">
      <c r="A111" s="10" t="s">
        <v>1044</v>
      </c>
      <c r="B111" s="15"/>
      <c r="C111" s="21">
        <v>26</v>
      </c>
    </row>
    <row r="112" spans="1:3" ht="22.5" x14ac:dyDescent="0.25">
      <c r="A112" s="10" t="s">
        <v>1045</v>
      </c>
      <c r="B112" s="15"/>
      <c r="C112" s="21">
        <v>3</v>
      </c>
    </row>
    <row r="113" spans="1:1" x14ac:dyDescent="0.25">
      <c r="A113" s="17"/>
    </row>
  </sheetData>
  <sheetProtection algorithmName="SHA-512" hashValue="I5E7e8GYO352o7Qa+gbxxKdxpXbzVqWG5SKzoP+sRbC0jKB2uQZI2vgMH6GbI/NzSpCK9qojyNwIhGWRwYzthA==" saltValue="fA6HJojEUgZXMm/cU+xuB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1">
        <v>14</v>
      </c>
    </row>
    <row r="6" spans="1:3" x14ac:dyDescent="0.25">
      <c r="A6" s="191"/>
      <c r="B6" s="32" t="s">
        <v>304</v>
      </c>
      <c r="C6" s="21">
        <v>93</v>
      </c>
    </row>
    <row r="7" spans="1:3" x14ac:dyDescent="0.25">
      <c r="A7" s="191"/>
      <c r="B7" s="32" t="s">
        <v>1050</v>
      </c>
      <c r="C7" s="21">
        <v>18</v>
      </c>
    </row>
    <row r="8" spans="1:3" x14ac:dyDescent="0.25">
      <c r="A8" s="191"/>
      <c r="B8" s="32" t="s">
        <v>1051</v>
      </c>
      <c r="C8" s="21">
        <v>1</v>
      </c>
    </row>
    <row r="9" spans="1:3" x14ac:dyDescent="0.25">
      <c r="A9" s="191"/>
      <c r="B9" s="32" t="s">
        <v>1052</v>
      </c>
      <c r="C9" s="21">
        <v>1</v>
      </c>
    </row>
    <row r="10" spans="1:3" x14ac:dyDescent="0.25">
      <c r="A10" s="191"/>
      <c r="B10" s="32" t="s">
        <v>1053</v>
      </c>
      <c r="C10" s="21">
        <v>1</v>
      </c>
    </row>
    <row r="11" spans="1:3" x14ac:dyDescent="0.25">
      <c r="A11" s="192"/>
      <c r="B11" s="32" t="s">
        <v>1054</v>
      </c>
      <c r="C11" s="21">
        <v>1</v>
      </c>
    </row>
    <row r="12" spans="1:3" x14ac:dyDescent="0.25">
      <c r="A12" s="190" t="s">
        <v>1055</v>
      </c>
      <c r="B12" s="32" t="s">
        <v>65</v>
      </c>
      <c r="C12" s="21">
        <v>56</v>
      </c>
    </row>
    <row r="13" spans="1:3" x14ac:dyDescent="0.25">
      <c r="A13" s="191"/>
      <c r="B13" s="32" t="s">
        <v>1056</v>
      </c>
      <c r="C13" s="21">
        <v>28</v>
      </c>
    </row>
    <row r="14" spans="1:3" x14ac:dyDescent="0.25">
      <c r="A14" s="191"/>
      <c r="B14" s="32" t="s">
        <v>1057</v>
      </c>
      <c r="C14" s="21">
        <v>7</v>
      </c>
    </row>
    <row r="15" spans="1:3" x14ac:dyDescent="0.25">
      <c r="A15" s="192"/>
      <c r="B15" s="32" t="s">
        <v>1058</v>
      </c>
      <c r="C15" s="21">
        <v>7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11</v>
      </c>
    </row>
    <row r="20" spans="1:3" x14ac:dyDescent="0.25">
      <c r="A20" s="10" t="s">
        <v>1061</v>
      </c>
      <c r="B20" s="33"/>
      <c r="C20" s="21">
        <v>4</v>
      </c>
    </row>
    <row r="21" spans="1:3" x14ac:dyDescent="0.25">
      <c r="A21" s="10" t="s">
        <v>1062</v>
      </c>
      <c r="B21" s="33"/>
      <c r="C21" s="21">
        <v>11</v>
      </c>
    </row>
    <row r="22" spans="1:3" x14ac:dyDescent="0.25">
      <c r="A22" s="10" t="s">
        <v>1063</v>
      </c>
      <c r="B22" s="33"/>
      <c r="C22" s="21">
        <v>18</v>
      </c>
    </row>
    <row r="23" spans="1:3" x14ac:dyDescent="0.25">
      <c r="A23" s="10" t="s">
        <v>1064</v>
      </c>
      <c r="B23" s="33"/>
      <c r="C23" s="21">
        <v>59</v>
      </c>
    </row>
    <row r="24" spans="1:3" x14ac:dyDescent="0.25">
      <c r="A24" s="10" t="s">
        <v>1065</v>
      </c>
      <c r="B24" s="33"/>
      <c r="C24" s="21">
        <v>50</v>
      </c>
    </row>
    <row r="25" spans="1:3" x14ac:dyDescent="0.25">
      <c r="A25" s="10" t="s">
        <v>1066</v>
      </c>
      <c r="B25" s="33"/>
      <c r="C25" s="21">
        <v>33</v>
      </c>
    </row>
    <row r="26" spans="1:3" x14ac:dyDescent="0.25">
      <c r="A26" s="10" t="s">
        <v>1067</v>
      </c>
      <c r="B26" s="33"/>
      <c r="C26" s="21">
        <v>0</v>
      </c>
    </row>
    <row r="27" spans="1:3" x14ac:dyDescent="0.25">
      <c r="A27" s="10" t="s">
        <v>1068</v>
      </c>
      <c r="B27" s="33"/>
      <c r="C27" s="21">
        <v>3</v>
      </c>
    </row>
    <row r="28" spans="1:3" x14ac:dyDescent="0.25">
      <c r="A28" s="10" t="s">
        <v>1069</v>
      </c>
      <c r="B28" s="33"/>
      <c r="C28" s="21">
        <v>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0</v>
      </c>
    </row>
    <row r="33" spans="1:6" x14ac:dyDescent="0.25">
      <c r="A33" s="10" t="s">
        <v>1072</v>
      </c>
      <c r="B33" s="33"/>
      <c r="C33" s="21">
        <v>6</v>
      </c>
    </row>
    <row r="34" spans="1:6" x14ac:dyDescent="0.25">
      <c r="A34" s="10" t="s">
        <v>1073</v>
      </c>
      <c r="B34" s="33"/>
      <c r="C34" s="21">
        <v>37</v>
      </c>
    </row>
    <row r="35" spans="1:6" x14ac:dyDescent="0.25">
      <c r="A35" s="10" t="s">
        <v>1074</v>
      </c>
      <c r="B35" s="33"/>
      <c r="C35" s="21">
        <v>37</v>
      </c>
    </row>
    <row r="36" spans="1:6" x14ac:dyDescent="0.25">
      <c r="A36" s="10" t="s">
        <v>1075</v>
      </c>
      <c r="B36" s="33"/>
      <c r="C36" s="21">
        <v>27</v>
      </c>
    </row>
    <row r="37" spans="1:6" x14ac:dyDescent="0.25">
      <c r="A37" s="10" t="s">
        <v>1076</v>
      </c>
      <c r="B37" s="33"/>
      <c r="C37" s="21">
        <v>9</v>
      </c>
    </row>
    <row r="38" spans="1:6" x14ac:dyDescent="0.25">
      <c r="A38" s="10" t="s">
        <v>1077</v>
      </c>
      <c r="B38" s="33"/>
      <c r="C38" s="21">
        <v>1</v>
      </c>
    </row>
    <row r="39" spans="1:6" x14ac:dyDescent="0.25">
      <c r="A39" s="10" t="s">
        <v>1078</v>
      </c>
      <c r="B39" s="33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2</v>
      </c>
    </row>
    <row r="44" spans="1:6" x14ac:dyDescent="0.25">
      <c r="A44" s="10" t="s">
        <v>114</v>
      </c>
      <c r="B44" s="33"/>
      <c r="C44" s="21">
        <v>1</v>
      </c>
    </row>
    <row r="45" spans="1:6" x14ac:dyDescent="0.25">
      <c r="A45" s="10" t="s">
        <v>1080</v>
      </c>
      <c r="B45" s="33"/>
      <c r="C45" s="21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8"/>
      <c r="B50" s="11" t="s">
        <v>1085</v>
      </c>
      <c r="C50" s="12">
        <v>0</v>
      </c>
      <c r="D50" s="12">
        <v>1</v>
      </c>
      <c r="E50" s="12">
        <v>1</v>
      </c>
      <c r="F50" s="21">
        <v>0</v>
      </c>
    </row>
    <row r="51" spans="1:6" x14ac:dyDescent="0.25">
      <c r="A51" s="188"/>
      <c r="B51" s="11" t="s">
        <v>1086</v>
      </c>
      <c r="C51" s="12">
        <v>1</v>
      </c>
      <c r="D51" s="12">
        <v>0</v>
      </c>
      <c r="E51" s="12">
        <v>0</v>
      </c>
      <c r="F51" s="21">
        <v>1</v>
      </c>
    </row>
    <row r="52" spans="1:6" x14ac:dyDescent="0.25">
      <c r="A52" s="188"/>
      <c r="B52" s="11" t="s">
        <v>334</v>
      </c>
      <c r="C52" s="12">
        <v>0</v>
      </c>
      <c r="D52" s="12">
        <v>0</v>
      </c>
      <c r="E52" s="12">
        <v>0</v>
      </c>
      <c r="F52" s="21">
        <v>1</v>
      </c>
    </row>
    <row r="53" spans="1:6" x14ac:dyDescent="0.25">
      <c r="A53" s="188"/>
      <c r="B53" s="11" t="s">
        <v>1087</v>
      </c>
      <c r="C53" s="12">
        <v>57</v>
      </c>
      <c r="D53" s="12">
        <v>19</v>
      </c>
      <c r="E53" s="12">
        <v>3</v>
      </c>
      <c r="F53" s="21">
        <v>17</v>
      </c>
    </row>
    <row r="54" spans="1:6" x14ac:dyDescent="0.25">
      <c r="A54" s="188"/>
      <c r="B54" s="11" t="s">
        <v>1088</v>
      </c>
      <c r="C54" s="12">
        <v>84</v>
      </c>
      <c r="D54" s="12">
        <v>6</v>
      </c>
      <c r="E54" s="12">
        <v>2</v>
      </c>
      <c r="F54" s="21">
        <v>9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21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88"/>
      <c r="B57" s="11" t="s">
        <v>1091</v>
      </c>
      <c r="C57" s="12">
        <v>4</v>
      </c>
      <c r="D57" s="12">
        <v>1</v>
      </c>
      <c r="E57" s="12">
        <v>0</v>
      </c>
      <c r="F57" s="21">
        <v>1</v>
      </c>
    </row>
    <row r="58" spans="1:6" x14ac:dyDescent="0.25">
      <c r="A58" s="188"/>
      <c r="B58" s="11" t="s">
        <v>1092</v>
      </c>
      <c r="C58" s="12">
        <v>0</v>
      </c>
      <c r="D58" s="12">
        <v>0</v>
      </c>
      <c r="E58" s="12">
        <v>0</v>
      </c>
      <c r="F58" s="21">
        <v>0</v>
      </c>
    </row>
    <row r="59" spans="1:6" x14ac:dyDescent="0.25">
      <c r="A59" s="188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25">
      <c r="A62" s="188"/>
      <c r="B62" s="11" t="s">
        <v>1095</v>
      </c>
      <c r="C62" s="12">
        <v>1</v>
      </c>
      <c r="D62" s="12">
        <v>0</v>
      </c>
      <c r="E62" s="12">
        <v>0</v>
      </c>
      <c r="F62" s="21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1097</v>
      </c>
      <c r="C64" s="12">
        <v>25</v>
      </c>
      <c r="D64" s="12">
        <v>16</v>
      </c>
      <c r="E64" s="12">
        <v>3</v>
      </c>
      <c r="F64" s="21">
        <v>7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1" t="s">
        <v>1100</v>
      </c>
      <c r="B67" s="202"/>
      <c r="C67" s="28">
        <v>172</v>
      </c>
      <c r="D67" s="28">
        <v>43</v>
      </c>
      <c r="E67" s="28">
        <v>9</v>
      </c>
      <c r="F67" s="28">
        <v>36</v>
      </c>
    </row>
    <row r="68" spans="1:6" x14ac:dyDescent="0.25">
      <c r="A68" s="187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21">
        <v>0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21">
        <v>0</v>
      </c>
    </row>
    <row r="70" spans="1:6" x14ac:dyDescent="0.25">
      <c r="A70" s="189"/>
      <c r="B70" s="11" t="s">
        <v>111</v>
      </c>
      <c r="C70" s="12">
        <v>3</v>
      </c>
      <c r="D70" s="12">
        <v>0</v>
      </c>
      <c r="E70" s="12">
        <v>0</v>
      </c>
      <c r="F70" s="21">
        <v>0</v>
      </c>
    </row>
    <row r="71" spans="1:6" x14ac:dyDescent="0.25">
      <c r="A71" s="201" t="s">
        <v>1103</v>
      </c>
      <c r="B71" s="202"/>
      <c r="C71" s="28">
        <v>3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mOT5OEjIi7NQTKlPtau4M1mEFUR8aiL7A5K/yowg63pHQwWgFKJstE5colDzoqpAW1CwHxuKtFouEnIEmPbUMg==" saltValue="LfqKtKZpKG5+kekTzMgeH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1">
        <v>440</v>
      </c>
    </row>
    <row r="6" spans="1:3" x14ac:dyDescent="0.25">
      <c r="A6" s="188"/>
      <c r="B6" s="11" t="s">
        <v>1049</v>
      </c>
      <c r="C6" s="21">
        <v>52</v>
      </c>
    </row>
    <row r="7" spans="1:3" x14ac:dyDescent="0.25">
      <c r="A7" s="188"/>
      <c r="B7" s="11" t="s">
        <v>1108</v>
      </c>
      <c r="C7" s="21">
        <v>711</v>
      </c>
    </row>
    <row r="8" spans="1:3" x14ac:dyDescent="0.25">
      <c r="A8" s="188"/>
      <c r="B8" s="11" t="s">
        <v>1109</v>
      </c>
      <c r="C8" s="21">
        <v>86</v>
      </c>
    </row>
    <row r="9" spans="1:3" x14ac:dyDescent="0.25">
      <c r="A9" s="188"/>
      <c r="B9" s="11" t="s">
        <v>1051</v>
      </c>
      <c r="C9" s="21">
        <v>1</v>
      </c>
    </row>
    <row r="10" spans="1:3" x14ac:dyDescent="0.25">
      <c r="A10" s="188"/>
      <c r="B10" s="11" t="s">
        <v>1052</v>
      </c>
      <c r="C10" s="21">
        <v>1</v>
      </c>
    </row>
    <row r="11" spans="1:3" x14ac:dyDescent="0.25">
      <c r="A11" s="188"/>
      <c r="B11" s="11" t="s">
        <v>1110</v>
      </c>
      <c r="C11" s="21">
        <v>1</v>
      </c>
    </row>
    <row r="12" spans="1:3" x14ac:dyDescent="0.25">
      <c r="A12" s="189"/>
      <c r="B12" s="11" t="s">
        <v>1111</v>
      </c>
      <c r="C12" s="21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281</v>
      </c>
    </row>
    <row r="17" spans="1:3" x14ac:dyDescent="0.25">
      <c r="A17" s="20" t="s">
        <v>1114</v>
      </c>
      <c r="B17" s="15"/>
      <c r="C17" s="21">
        <v>14</v>
      </c>
    </row>
    <row r="18" spans="1:3" x14ac:dyDescent="0.25">
      <c r="A18" s="20" t="s">
        <v>1115</v>
      </c>
      <c r="B18" s="15"/>
      <c r="C18" s="21">
        <v>171</v>
      </c>
    </row>
    <row r="19" spans="1:3" x14ac:dyDescent="0.25">
      <c r="A19" s="20" t="s">
        <v>1116</v>
      </c>
      <c r="B19" s="15"/>
      <c r="C19" s="21">
        <v>47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0</v>
      </c>
    </row>
    <row r="24" spans="1:3" x14ac:dyDescent="0.25">
      <c r="A24" s="20" t="s">
        <v>1119</v>
      </c>
      <c r="B24" s="15"/>
      <c r="C24" s="21">
        <v>1</v>
      </c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0</v>
      </c>
    </row>
    <row r="28" spans="1:3" x14ac:dyDescent="0.25">
      <c r="A28" s="20" t="s">
        <v>1123</v>
      </c>
      <c r="B28" s="15"/>
      <c r="C28" s="21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4</v>
      </c>
    </row>
    <row r="38" spans="1:3" x14ac:dyDescent="0.25">
      <c r="A38" s="20" t="s">
        <v>1128</v>
      </c>
      <c r="B38" s="15"/>
      <c r="C38" s="21">
        <v>21</v>
      </c>
    </row>
    <row r="39" spans="1:3" x14ac:dyDescent="0.25">
      <c r="A39" s="20" t="s">
        <v>1129</v>
      </c>
      <c r="B39" s="15"/>
      <c r="C39" s="21">
        <v>252</v>
      </c>
    </row>
    <row r="40" spans="1:3" x14ac:dyDescent="0.25">
      <c r="A40" s="20" t="s">
        <v>1130</v>
      </c>
      <c r="B40" s="15"/>
      <c r="C40" s="21">
        <v>120</v>
      </c>
    </row>
    <row r="41" spans="1:3" x14ac:dyDescent="0.25">
      <c r="A41" s="20" t="s">
        <v>1131</v>
      </c>
      <c r="B41" s="15"/>
      <c r="C41" s="21">
        <v>77</v>
      </c>
    </row>
    <row r="42" spans="1:3" x14ac:dyDescent="0.25">
      <c r="A42" s="20" t="s">
        <v>1132</v>
      </c>
      <c r="B42" s="15"/>
      <c r="C42" s="21">
        <v>46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0</v>
      </c>
    </row>
    <row r="47" spans="1:3" x14ac:dyDescent="0.25">
      <c r="A47" s="20" t="s">
        <v>1135</v>
      </c>
      <c r="B47" s="15"/>
      <c r="C47" s="21">
        <v>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1">
        <v>18</v>
      </c>
    </row>
    <row r="52" spans="1:6" x14ac:dyDescent="0.25">
      <c r="A52" s="188"/>
      <c r="B52" s="11" t="s">
        <v>1139</v>
      </c>
      <c r="C52" s="21">
        <v>7</v>
      </c>
    </row>
    <row r="53" spans="1:6" x14ac:dyDescent="0.25">
      <c r="A53" s="188"/>
      <c r="B53" s="11" t="s">
        <v>1140</v>
      </c>
      <c r="C53" s="21">
        <v>72</v>
      </c>
    </row>
    <row r="54" spans="1:6" x14ac:dyDescent="0.25">
      <c r="A54" s="189"/>
      <c r="B54" s="11" t="s">
        <v>1141</v>
      </c>
      <c r="C54" s="21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2</v>
      </c>
    </row>
    <row r="59" spans="1:6" x14ac:dyDescent="0.25">
      <c r="A59" s="20" t="s">
        <v>114</v>
      </c>
      <c r="B59" s="15"/>
      <c r="C59" s="21">
        <v>1</v>
      </c>
    </row>
    <row r="60" spans="1:6" x14ac:dyDescent="0.25">
      <c r="A60" s="20" t="s">
        <v>1080</v>
      </c>
      <c r="B60" s="15"/>
      <c r="C60" s="21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8"/>
      <c r="B66" s="11" t="s">
        <v>1086</v>
      </c>
      <c r="C66" s="12">
        <v>0</v>
      </c>
      <c r="D66" s="12">
        <v>1</v>
      </c>
      <c r="E66" s="12">
        <v>0</v>
      </c>
      <c r="F66" s="21">
        <v>0</v>
      </c>
    </row>
    <row r="67" spans="1:6" x14ac:dyDescent="0.25">
      <c r="A67" s="188"/>
      <c r="B67" s="11" t="s">
        <v>334</v>
      </c>
      <c r="C67" s="12">
        <v>5</v>
      </c>
      <c r="D67" s="12">
        <v>2</v>
      </c>
      <c r="E67" s="12">
        <v>0</v>
      </c>
      <c r="F67" s="21">
        <v>6</v>
      </c>
    </row>
    <row r="68" spans="1:6" x14ac:dyDescent="0.25">
      <c r="A68" s="188"/>
      <c r="B68" s="11" t="s">
        <v>1142</v>
      </c>
      <c r="C68" s="12">
        <v>402</v>
      </c>
      <c r="D68" s="12">
        <v>94</v>
      </c>
      <c r="E68" s="12">
        <v>5</v>
      </c>
      <c r="F68" s="21">
        <v>91</v>
      </c>
    </row>
    <row r="69" spans="1:6" x14ac:dyDescent="0.25">
      <c r="A69" s="188"/>
      <c r="B69" s="11" t="s">
        <v>1143</v>
      </c>
      <c r="C69" s="12">
        <v>253</v>
      </c>
      <c r="D69" s="12">
        <v>19</v>
      </c>
      <c r="E69" s="12">
        <v>1</v>
      </c>
      <c r="F69" s="21">
        <v>46</v>
      </c>
    </row>
    <row r="70" spans="1:6" x14ac:dyDescent="0.25">
      <c r="A70" s="188"/>
      <c r="B70" s="11" t="s">
        <v>1089</v>
      </c>
      <c r="C70" s="12">
        <v>1</v>
      </c>
      <c r="D70" s="12">
        <v>0</v>
      </c>
      <c r="E70" s="12">
        <v>0</v>
      </c>
      <c r="F70" s="21">
        <v>1</v>
      </c>
    </row>
    <row r="71" spans="1:6" x14ac:dyDescent="0.25">
      <c r="A71" s="188"/>
      <c r="B71" s="11" t="s">
        <v>1144</v>
      </c>
      <c r="C71" s="12">
        <v>1</v>
      </c>
      <c r="D71" s="12">
        <v>1</v>
      </c>
      <c r="E71" s="12">
        <v>0</v>
      </c>
      <c r="F71" s="21">
        <v>0</v>
      </c>
    </row>
    <row r="72" spans="1:6" x14ac:dyDescent="0.25">
      <c r="A72" s="188"/>
      <c r="B72" s="11" t="s">
        <v>1145</v>
      </c>
      <c r="C72" s="12">
        <v>2</v>
      </c>
      <c r="D72" s="12">
        <v>0</v>
      </c>
      <c r="E72" s="12">
        <v>0</v>
      </c>
      <c r="F72" s="21">
        <v>3</v>
      </c>
    </row>
    <row r="73" spans="1:6" x14ac:dyDescent="0.25">
      <c r="A73" s="188"/>
      <c r="B73" s="11" t="s">
        <v>1146</v>
      </c>
      <c r="C73" s="12">
        <v>3</v>
      </c>
      <c r="D73" s="12">
        <v>0</v>
      </c>
      <c r="E73" s="12">
        <v>1</v>
      </c>
      <c r="F73" s="21">
        <v>1</v>
      </c>
    </row>
    <row r="74" spans="1:6" x14ac:dyDescent="0.25">
      <c r="A74" s="188"/>
      <c r="B74" s="11" t="s">
        <v>1093</v>
      </c>
      <c r="C74" s="12">
        <v>2</v>
      </c>
      <c r="D74" s="12">
        <v>0</v>
      </c>
      <c r="E74" s="12">
        <v>0</v>
      </c>
      <c r="F74" s="21">
        <v>0</v>
      </c>
    </row>
    <row r="75" spans="1:6" x14ac:dyDescent="0.25">
      <c r="A75" s="188"/>
      <c r="B75" s="11" t="s">
        <v>405</v>
      </c>
      <c r="C75" s="12">
        <v>0</v>
      </c>
      <c r="D75" s="12">
        <v>0</v>
      </c>
      <c r="E75" s="12">
        <v>0</v>
      </c>
      <c r="F75" s="21">
        <v>0</v>
      </c>
    </row>
    <row r="76" spans="1:6" x14ac:dyDescent="0.25">
      <c r="A76" s="188"/>
      <c r="B76" s="11" t="s">
        <v>1094</v>
      </c>
      <c r="C76" s="12">
        <v>0</v>
      </c>
      <c r="D76" s="12">
        <v>0</v>
      </c>
      <c r="E76" s="12">
        <v>0</v>
      </c>
      <c r="F76" s="21">
        <v>0</v>
      </c>
    </row>
    <row r="77" spans="1:6" x14ac:dyDescent="0.25">
      <c r="A77" s="188"/>
      <c r="B77" s="11" t="s">
        <v>1095</v>
      </c>
      <c r="C77" s="12">
        <v>0</v>
      </c>
      <c r="D77" s="12">
        <v>0</v>
      </c>
      <c r="E77" s="12">
        <v>0</v>
      </c>
      <c r="F77" s="21">
        <v>0</v>
      </c>
    </row>
    <row r="78" spans="1:6" x14ac:dyDescent="0.25">
      <c r="A78" s="188"/>
      <c r="B78" s="11" t="s">
        <v>1096</v>
      </c>
      <c r="C78" s="12">
        <v>2</v>
      </c>
      <c r="D78" s="12">
        <v>0</v>
      </c>
      <c r="E78" s="12">
        <v>0</v>
      </c>
      <c r="F78" s="21">
        <v>0</v>
      </c>
    </row>
    <row r="79" spans="1:6" x14ac:dyDescent="0.25">
      <c r="A79" s="188"/>
      <c r="B79" s="11" t="s">
        <v>1097</v>
      </c>
      <c r="C79" s="12">
        <v>146</v>
      </c>
      <c r="D79" s="12">
        <v>78</v>
      </c>
      <c r="E79" s="12">
        <v>7</v>
      </c>
      <c r="F79" s="21">
        <v>53</v>
      </c>
    </row>
    <row r="80" spans="1:6" x14ac:dyDescent="0.25">
      <c r="A80" s="188"/>
      <c r="B80" s="11" t="s">
        <v>1098</v>
      </c>
      <c r="C80" s="12">
        <v>0</v>
      </c>
      <c r="D80" s="12">
        <v>0</v>
      </c>
      <c r="E80" s="12">
        <v>0</v>
      </c>
      <c r="F80" s="21">
        <v>0</v>
      </c>
    </row>
    <row r="81" spans="1:6" x14ac:dyDescent="0.25">
      <c r="A81" s="189"/>
      <c r="B81" s="11" t="s">
        <v>1099</v>
      </c>
      <c r="C81" s="12">
        <v>0</v>
      </c>
      <c r="D81" s="12">
        <v>1</v>
      </c>
      <c r="E81" s="12">
        <v>0</v>
      </c>
      <c r="F81" s="21">
        <v>0</v>
      </c>
    </row>
    <row r="82" spans="1:6" x14ac:dyDescent="0.25">
      <c r="A82" s="203" t="s">
        <v>1100</v>
      </c>
      <c r="B82" s="204"/>
      <c r="C82" s="28">
        <v>817</v>
      </c>
      <c r="D82" s="28">
        <v>196</v>
      </c>
      <c r="E82" s="28">
        <v>14</v>
      </c>
      <c r="F82" s="28">
        <v>201</v>
      </c>
    </row>
    <row r="83" spans="1:6" x14ac:dyDescent="0.25">
      <c r="A83" s="187" t="s">
        <v>1147</v>
      </c>
      <c r="B83" s="11" t="s">
        <v>1101</v>
      </c>
      <c r="C83" s="12">
        <v>2</v>
      </c>
      <c r="D83" s="12">
        <v>0</v>
      </c>
      <c r="E83" s="12">
        <v>0</v>
      </c>
      <c r="F83" s="21">
        <v>0</v>
      </c>
    </row>
    <row r="84" spans="1:6" x14ac:dyDescent="0.25">
      <c r="A84" s="188"/>
      <c r="B84" s="11" t="s">
        <v>1102</v>
      </c>
      <c r="C84" s="12">
        <v>1</v>
      </c>
      <c r="D84" s="12">
        <v>0</v>
      </c>
      <c r="E84" s="12">
        <v>0</v>
      </c>
      <c r="F84" s="21">
        <v>0</v>
      </c>
    </row>
    <row r="85" spans="1:6" x14ac:dyDescent="0.25">
      <c r="A85" s="189"/>
      <c r="B85" s="11" t="s">
        <v>111</v>
      </c>
      <c r="C85" s="12">
        <v>2</v>
      </c>
      <c r="D85" s="12">
        <v>0</v>
      </c>
      <c r="E85" s="12">
        <v>0</v>
      </c>
      <c r="F85" s="21">
        <v>0</v>
      </c>
    </row>
    <row r="86" spans="1:6" x14ac:dyDescent="0.25">
      <c r="A86" s="203" t="s">
        <v>1148</v>
      </c>
      <c r="B86" s="204"/>
      <c r="C86" s="28">
        <v>5</v>
      </c>
      <c r="D86" s="28">
        <v>0</v>
      </c>
      <c r="E86" s="28">
        <v>0</v>
      </c>
      <c r="F86" s="28">
        <v>0</v>
      </c>
    </row>
    <row r="87" spans="1:6" x14ac:dyDescent="0.25">
      <c r="A87" s="17"/>
    </row>
  </sheetData>
  <sheetProtection algorithmName="SHA-512" hashValue="teMC2Ei0lqNtf0dGOAl/BCZsT/m5CehowQGTpMe5Bo9btRAAhrk8ZLQVJD2DffbMOMu1i/hevvJOzSZAbW9XFQ==" saltValue="uhCknxUMZG3XP3ZORXVuZ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2</v>
      </c>
    </row>
    <row r="6" spans="1:3" ht="22.5" x14ac:dyDescent="0.25">
      <c r="A6" s="10" t="s">
        <v>1152</v>
      </c>
      <c r="B6" s="15"/>
      <c r="C6" s="21">
        <v>88</v>
      </c>
    </row>
    <row r="7" spans="1:3" x14ac:dyDescent="0.25">
      <c r="A7" s="10" t="s">
        <v>1153</v>
      </c>
      <c r="B7" s="15"/>
      <c r="C7" s="21">
        <v>0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5</v>
      </c>
    </row>
    <row r="14" spans="1:3" ht="22.5" x14ac:dyDescent="0.25">
      <c r="A14" s="10" t="s">
        <v>1152</v>
      </c>
      <c r="B14" s="15"/>
      <c r="C14" s="21">
        <v>8</v>
      </c>
    </row>
    <row r="15" spans="1:3" x14ac:dyDescent="0.25">
      <c r="A15" s="10" t="s">
        <v>1157</v>
      </c>
      <c r="B15" s="15"/>
      <c r="C15" s="21">
        <v>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1</v>
      </c>
    </row>
    <row r="22" spans="1:3" x14ac:dyDescent="0.25">
      <c r="A22" s="10" t="s">
        <v>1159</v>
      </c>
      <c r="B22" s="15"/>
      <c r="C22" s="21">
        <v>1</v>
      </c>
    </row>
    <row r="23" spans="1:3" ht="22.5" x14ac:dyDescent="0.25">
      <c r="A23" s="10" t="s">
        <v>1160</v>
      </c>
      <c r="B23" s="15"/>
      <c r="C23" s="21">
        <v>0</v>
      </c>
    </row>
    <row r="24" spans="1:3" x14ac:dyDescent="0.25">
      <c r="A24" s="10" t="s">
        <v>1161</v>
      </c>
      <c r="B24" s="15"/>
      <c r="C24" s="21">
        <v>1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3</v>
      </c>
    </row>
    <row r="29" spans="1:3" x14ac:dyDescent="0.25">
      <c r="A29" s="10" t="s">
        <v>1164</v>
      </c>
      <c r="B29" s="15"/>
      <c r="C29" s="21">
        <v>1</v>
      </c>
    </row>
    <row r="30" spans="1:3" x14ac:dyDescent="0.25">
      <c r="A30" s="10" t="s">
        <v>1165</v>
      </c>
      <c r="B30" s="15"/>
      <c r="C30" s="21">
        <v>1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1</v>
      </c>
    </row>
    <row r="36" spans="1:3" ht="22.5" x14ac:dyDescent="0.25">
      <c r="A36" s="10" t="s">
        <v>1169</v>
      </c>
      <c r="B36" s="15"/>
      <c r="C36" s="21">
        <v>0</v>
      </c>
    </row>
    <row r="37" spans="1:3" x14ac:dyDescent="0.25">
      <c r="A37" s="17"/>
    </row>
  </sheetData>
  <sheetProtection algorithmName="SHA-512" hashValue="Tzd2mTyznIDS3Baet+uTpKW1u2zRxr4iihyaAfvzYPgcJtNDKiKmjqiSX0pJ0pPhaLsyMKHkgZY36iXjkwTTmQ==" saltValue="WfOicagoleoQkpoxVP5Ld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6</v>
      </c>
    </row>
    <row r="6" spans="1:3" x14ac:dyDescent="0.25">
      <c r="A6" s="10" t="s">
        <v>1173</v>
      </c>
      <c r="B6" s="15"/>
      <c r="C6" s="21">
        <v>5</v>
      </c>
    </row>
    <row r="7" spans="1:3" x14ac:dyDescent="0.25">
      <c r="A7" s="10" t="s">
        <v>1174</v>
      </c>
      <c r="B7" s="15"/>
      <c r="C7" s="21">
        <v>1</v>
      </c>
    </row>
    <row r="8" spans="1:3" x14ac:dyDescent="0.25">
      <c r="A8" s="10" t="s">
        <v>1175</v>
      </c>
      <c r="B8" s="15"/>
      <c r="C8" s="21">
        <v>7</v>
      </c>
    </row>
    <row r="9" spans="1:3" x14ac:dyDescent="0.25">
      <c r="A9" s="10" t="s">
        <v>1176</v>
      </c>
      <c r="B9" s="15"/>
      <c r="C9" s="21">
        <v>0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0</v>
      </c>
    </row>
    <row r="15" spans="1:3" x14ac:dyDescent="0.25">
      <c r="A15" s="10" t="s">
        <v>1180</v>
      </c>
      <c r="B15" s="15"/>
      <c r="C15" s="21">
        <v>0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0</v>
      </c>
    </row>
    <row r="21" spans="1:3" x14ac:dyDescent="0.25">
      <c r="A21" s="10" t="s">
        <v>1184</v>
      </c>
      <c r="B21" s="15"/>
      <c r="C21" s="21">
        <v>0</v>
      </c>
    </row>
    <row r="22" spans="1:3" x14ac:dyDescent="0.25">
      <c r="A22" s="10" t="s">
        <v>1185</v>
      </c>
      <c r="B22" s="15"/>
      <c r="C22" s="21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0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0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1</v>
      </c>
    </row>
    <row r="46" spans="1:3" x14ac:dyDescent="0.25">
      <c r="A46" s="10" t="s">
        <v>1113</v>
      </c>
      <c r="B46" s="15"/>
      <c r="C46" s="21">
        <v>0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0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0</v>
      </c>
    </row>
    <row r="54" spans="1:3" x14ac:dyDescent="0.25">
      <c r="A54" s="10" t="s">
        <v>1113</v>
      </c>
      <c r="B54" s="15"/>
      <c r="C54" s="21">
        <v>0</v>
      </c>
    </row>
    <row r="55" spans="1:3" x14ac:dyDescent="0.25">
      <c r="A55" s="10" t="s">
        <v>1196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0</v>
      </c>
    </row>
    <row r="62" spans="1:3" x14ac:dyDescent="0.25">
      <c r="A62" s="10" t="s">
        <v>1113</v>
      </c>
      <c r="B62" s="15"/>
      <c r="C62" s="21">
        <v>0</v>
      </c>
    </row>
    <row r="63" spans="1:3" x14ac:dyDescent="0.25">
      <c r="A63" s="10" t="s">
        <v>1196</v>
      </c>
      <c r="B63" s="15"/>
      <c r="C63" s="21">
        <v>0</v>
      </c>
    </row>
    <row r="64" spans="1:3" x14ac:dyDescent="0.25">
      <c r="A64" s="17"/>
    </row>
  </sheetData>
  <sheetProtection algorithmName="SHA-512" hashValue="QAB5cNcnnBcBCDs77wR1NfeYR7dghhG7r3nDshZiEvpO2EjCYyE+RSidPnsj+6raKHMghVHlOAGr8q4KH/Io0w==" saltValue="Wjz6li/69Y4TUVriHESy7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239</v>
      </c>
      <c r="D4" s="28">
        <v>254</v>
      </c>
      <c r="E4" s="29">
        <v>-1</v>
      </c>
      <c r="F4" s="28">
        <v>578</v>
      </c>
      <c r="G4" s="28">
        <v>505</v>
      </c>
      <c r="H4" s="28">
        <v>83</v>
      </c>
      <c r="I4" s="28">
        <v>68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503</v>
      </c>
    </row>
    <row r="5" spans="1:16" ht="45" x14ac:dyDescent="0.25">
      <c r="A5" s="35" t="s">
        <v>646</v>
      </c>
      <c r="B5" s="35" t="s">
        <v>647</v>
      </c>
      <c r="C5" s="12">
        <v>1</v>
      </c>
      <c r="D5" s="12">
        <v>3</v>
      </c>
      <c r="E5" s="27">
        <v>-1</v>
      </c>
      <c r="F5" s="12">
        <v>5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3</v>
      </c>
    </row>
    <row r="6" spans="1:16" ht="33.75" x14ac:dyDescent="0.25">
      <c r="A6" s="35" t="s">
        <v>648</v>
      </c>
      <c r="B6" s="35" t="s">
        <v>649</v>
      </c>
      <c r="C6" s="12">
        <v>142</v>
      </c>
      <c r="D6" s="12">
        <v>141</v>
      </c>
      <c r="E6" s="27">
        <v>0</v>
      </c>
      <c r="F6" s="12">
        <v>289</v>
      </c>
      <c r="G6" s="12">
        <v>270</v>
      </c>
      <c r="H6" s="12">
        <v>46</v>
      </c>
      <c r="I6" s="12">
        <v>29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225</v>
      </c>
    </row>
    <row r="7" spans="1:16" ht="22.5" x14ac:dyDescent="0.25">
      <c r="A7" s="35" t="s">
        <v>650</v>
      </c>
      <c r="B7" s="35" t="s">
        <v>651</v>
      </c>
      <c r="C7" s="12">
        <v>3</v>
      </c>
      <c r="D7" s="12">
        <v>11</v>
      </c>
      <c r="E7" s="27">
        <v>-1</v>
      </c>
      <c r="F7" s="12">
        <v>4</v>
      </c>
      <c r="G7" s="12">
        <v>4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6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7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5" x14ac:dyDescent="0.25">
      <c r="A9" s="35" t="s">
        <v>654</v>
      </c>
      <c r="B9" s="35" t="s">
        <v>655</v>
      </c>
      <c r="C9" s="12">
        <v>14</v>
      </c>
      <c r="D9" s="12">
        <v>7</v>
      </c>
      <c r="E9" s="27">
        <v>1</v>
      </c>
      <c r="F9" s="12">
        <v>12</v>
      </c>
      <c r="G9" s="12">
        <v>6</v>
      </c>
      <c r="H9" s="12">
        <v>4</v>
      </c>
      <c r="I9" s="12">
        <v>8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17</v>
      </c>
    </row>
    <row r="10" spans="1:16" ht="22.5" x14ac:dyDescent="0.25">
      <c r="A10" s="35" t="s">
        <v>656</v>
      </c>
      <c r="B10" s="35" t="s">
        <v>657</v>
      </c>
      <c r="C10" s="12">
        <v>78</v>
      </c>
      <c r="D10" s="12">
        <v>85</v>
      </c>
      <c r="E10" s="27">
        <v>-1</v>
      </c>
      <c r="F10" s="12">
        <v>268</v>
      </c>
      <c r="G10" s="12">
        <v>221</v>
      </c>
      <c r="H10" s="12">
        <v>33</v>
      </c>
      <c r="I10" s="12">
        <v>31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252</v>
      </c>
    </row>
    <row r="11" spans="1:16" ht="45" x14ac:dyDescent="0.25">
      <c r="A11" s="35" t="s">
        <v>658</v>
      </c>
      <c r="B11" s="35" t="s">
        <v>659</v>
      </c>
      <c r="C11" s="12">
        <v>1</v>
      </c>
      <c r="D11" s="12">
        <v>7</v>
      </c>
      <c r="E11" s="27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YpGDbZ0jxFADk6Byo8Ayqe4lUKmo8Uk3pE9oZeWgyxI1SVwPmyUOVyNuf4bBL2Xx+7QTY6f9+9uX1GvfWx0bIw==" saltValue="MSsA7huzy9NsEWeVtFG6i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2025-05-28T10:36:07Z</dcterms:created>
  <dcterms:modified xsi:type="dcterms:W3CDTF">2025-06-24T09:56:57Z</dcterms:modified>
</cp:coreProperties>
</file>