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5" documentId="13_ncr:1_{A05BF61E-715C-4286-981F-96D21D94011D}" xr6:coauthVersionLast="47" xr6:coauthVersionMax="47" xr10:uidLastSave="{40CDBC51-4C8E-42DC-BCAD-71B7F13457DE}"/>
  <workbookProtection workbookAlgorithmName="SHA-512" workbookHashValue="SpGHBL/6MG1U9O+CsK1cUAxYadz34p399lz4kfvaHzc90G2GDm0KZanbeg0Mpd0EzSGvFWGT77jiXaBYr33c8A==" workbookSaltValue="fiETt6U6ceSUBG6aNpYSO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V7" i="21" l="1"/>
  <c r="D123" i="16"/>
  <c r="E82" i="16"/>
  <c r="D82" i="16"/>
  <c r="K43" i="16"/>
  <c r="L43" i="16"/>
  <c r="E43" i="16"/>
  <c r="H43" i="16"/>
  <c r="J43" i="16"/>
  <c r="F43" i="16"/>
  <c r="D43" i="16"/>
  <c r="I43" i="16"/>
  <c r="G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00ECC11-DB6D-488A-BB89-80F06C1CD7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2207F02-E15E-4AE7-B914-94B0A87308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E3663CB-4542-4BC8-B30F-BC33C04599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D2555EA-DCD2-431B-803F-E2DA85BD5A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A880EC8-EE3A-4451-B9BE-D58AD0CDF2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49D6550-EF7D-4B1C-A2F8-DE6EAC6020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7CBD24E-7B76-40BE-966B-E23CBDAA15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8CA4B44-4BFE-4259-80EC-285951238E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830CF6C-F904-49D5-8754-59470D807C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619FAAF-0105-43D3-B651-8EE60B07C0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14592E3-7BEB-4634-825E-5F1C752031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909EF4C-965A-464A-9161-9D1ACD9922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49597BA-B356-4965-A48C-23E5CB59F6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FEB4109-1A8F-43C6-99EE-82F8BE9ABA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EAEA47C-EBCE-4A93-B66B-029D4E48F0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54AD933-1BB7-4FEC-AD8F-1759E73D6F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67F75E1-D332-40B1-9C58-7B2187EA7B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3797ECC-B280-4F44-B5E7-9C4DA23E0E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71B70B7-9CF6-469A-B8A2-36A05A5C5B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CE3D683-97AD-41FA-B896-53E5FEE011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6C15DBD-859E-434B-B77D-5B0639FD65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4D640D4-7C70-4910-AFE4-DB91641A20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29DAC8D-E25E-4140-87C0-7F705FD068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3B0EFF3-AF1F-479C-8A85-B70869C412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1FD0A1F-01DD-407C-B9BA-91AA57DBDC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8963B29-C5B5-4EDB-BF70-9150AE7B9B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947E352-3EA1-4258-AFD1-CE43556E5B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76929BF-5CCC-40DE-BC15-92E58AF2D6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4613BAD-8F70-479A-AB31-02ECB650E3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FC6C7FB-8405-43D2-90C4-679E7EB2EC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990480-DCCF-427F-B3DE-3952479980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2E4445F-6BC3-40FE-BF18-67801DD806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<sst xmlns="http://schemas.openxmlformats.org/spreadsheetml/2006/main" count="2984" uniqueCount="1849">
  <si>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</si>
  <si>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</si>
  <si>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</si>
  <si>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</si>
  <si>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</si>
  <si>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</si>
  <si>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</si>
  <si>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Girona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</si>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</sst>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5D3BB369-532E-42F1-A016-A995EF402CCE}"/>
    <cellStyle name="Normal" xfId="0" builtinId="0"/>
    <cellStyle name="Normal 2" xfId="1" xr:uid="{11FB4074-0039-40AA-B2AB-8BFFD73D6677}"/>
    <cellStyle name="Normal 3" xfId="3" xr:uid="{51DF69AD-317A-4781-8ED8-AC7A9F9DBA5C}"/>
    <cellStyle name="Normal 3 2" xfId="4" xr:uid="{F4257ECE-AB07-4F9B-A73A-975F512449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A0-4595-B4E3-16B2FC8213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A0-4595-B4E3-16B2FC8213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3776</c:v>
                </c:pt>
                <c:pt idx="1">
                  <c:v>23584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0-4595-B4E3-16B2FC82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5C-44C7-9DC3-25B006BDE5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5C-44C7-9DC3-25B006BDE5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5C-44C7-9DC3-25B006BDE59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21</c:v>
                </c:pt>
                <c:pt idx="1">
                  <c:v>684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5C-44C7-9DC3-25B006BDE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9C-4B7D-9047-ABA7766D11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9C-4B7D-9047-ABA7766D11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9C-4B7D-9047-ABA7766D11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83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9C-4B7D-9047-ABA7766D1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24-49BE-8F7D-E0D1227643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24-49BE-8F7D-E0D1227643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22</c:v>
                </c:pt>
                <c:pt idx="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4-49BE-8F7D-E0D12276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55-466F-BDD5-B42156D9C6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55-466F-BDD5-B42156D9C6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14786</c:v>
                </c:pt>
                <c:pt idx="1">
                  <c:v>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55-466F-BDD5-B42156D9C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484</c:v>
              </c:pt>
              <c:pt idx="1">
                <c:v>2937</c:v>
              </c:pt>
              <c:pt idx="2">
                <c:v>68</c:v>
              </c:pt>
              <c:pt idx="3">
                <c:v>5</c:v>
              </c:pt>
              <c:pt idx="4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0755-416B-B259-3C43F2602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4389</c:v>
              </c:pt>
              <c:pt idx="1">
                <c:v>2261</c:v>
              </c:pt>
              <c:pt idx="2">
                <c:v>107</c:v>
              </c:pt>
              <c:pt idx="3">
                <c:v>52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6B9-429A-9803-E0798443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181</c:v>
              </c:pt>
              <c:pt idx="2">
                <c:v>17</c:v>
              </c:pt>
              <c:pt idx="3">
                <c:v>1</c:v>
              </c:pt>
              <c:pt idx="4">
                <c:v>41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D9-4DE5-AEE7-5283BB43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179</c:v>
              </c:pt>
              <c:pt idx="1">
                <c:v>63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11E-478D-8520-BD5D82C8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1652</c:v>
              </c:pt>
              <c:pt idx="1">
                <c:v>42</c:v>
              </c:pt>
              <c:pt idx="2">
                <c:v>912</c:v>
              </c:pt>
              <c:pt idx="3">
                <c:v>18</c:v>
              </c:pt>
              <c:pt idx="4">
                <c:v>3</c:v>
              </c:pt>
              <c:pt idx="5">
                <c:v>5</c:v>
              </c:pt>
              <c:pt idx="6">
                <c:v>88</c:v>
              </c:pt>
              <c:pt idx="7">
                <c:v>850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7D9-41E4-9712-2AACD166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49</c:v>
              </c:pt>
              <c:pt idx="2">
                <c:v>19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FC3-42A2-A50F-5A46DCA87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F3-417F-AFA0-0258970B28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F3-417F-AFA0-0258970B28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F3-417F-AFA0-0258970B28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1064</c:v>
                </c:pt>
                <c:pt idx="1">
                  <c:v>997</c:v>
                </c:pt>
                <c:pt idx="2">
                  <c:v>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F3-417F-AFA0-0258970B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6785</c:v>
              </c:pt>
              <c:pt idx="1">
                <c:v>1269</c:v>
              </c:pt>
              <c:pt idx="2">
                <c:v>910</c:v>
              </c:pt>
              <c:pt idx="3">
                <c:v>663</c:v>
              </c:pt>
              <c:pt idx="4">
                <c:v>196</c:v>
              </c:pt>
              <c:pt idx="5">
                <c:v>198</c:v>
              </c:pt>
              <c:pt idx="6">
                <c:v>8852</c:v>
              </c:pt>
              <c:pt idx="7">
                <c:v>914</c:v>
              </c:pt>
              <c:pt idx="8">
                <c:v>1612</c:v>
              </c:pt>
              <c:pt idx="9">
                <c:v>602</c:v>
              </c:pt>
              <c:pt idx="10">
                <c:v>584</c:v>
              </c:pt>
              <c:pt idx="11">
                <c:v>670</c:v>
              </c:pt>
              <c:pt idx="12">
                <c:v>207</c:v>
              </c:pt>
              <c:pt idx="13">
                <c:v>7140</c:v>
              </c:pt>
              <c:pt idx="14">
                <c:v>326</c:v>
              </c:pt>
            </c:numLit>
          </c:val>
          <c:extLst>
            <c:ext xmlns:c16="http://schemas.microsoft.com/office/drawing/2014/chart" uri="{C3380CC4-5D6E-409C-BE32-E72D297353CC}">
              <c16:uniqueId val="{00000000-7A4F-4B18-923B-E8774C476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36928581824021"/>
          <c:y val="5.8116645303058045E-2"/>
          <c:w val="0.2793343470689490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218</c:v>
              </c:pt>
              <c:pt idx="1">
                <c:v>1619</c:v>
              </c:pt>
              <c:pt idx="2">
                <c:v>629</c:v>
              </c:pt>
              <c:pt idx="3">
                <c:v>53</c:v>
              </c:pt>
              <c:pt idx="4">
                <c:v>65</c:v>
              </c:pt>
              <c:pt idx="5">
                <c:v>215</c:v>
              </c:pt>
              <c:pt idx="6">
                <c:v>696</c:v>
              </c:pt>
              <c:pt idx="7">
                <c:v>60</c:v>
              </c:pt>
              <c:pt idx="8">
                <c:v>3836</c:v>
              </c:pt>
              <c:pt idx="9">
                <c:v>495</c:v>
              </c:pt>
              <c:pt idx="10">
                <c:v>324</c:v>
              </c:pt>
              <c:pt idx="11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E11D-49C3-97C2-D79E7EBC5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9932415116904"/>
          <c:y val="5.8116645303058045E-2"/>
          <c:w val="0.27969086825218958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 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107</c:v>
              </c:pt>
              <c:pt idx="1">
                <c:v>486</c:v>
              </c:pt>
              <c:pt idx="2">
                <c:v>259</c:v>
              </c:pt>
              <c:pt idx="3">
                <c:v>21</c:v>
              </c:pt>
              <c:pt idx="4">
                <c:v>148</c:v>
              </c:pt>
              <c:pt idx="5">
                <c:v>397</c:v>
              </c:pt>
              <c:pt idx="6">
                <c:v>366</c:v>
              </c:pt>
              <c:pt idx="7">
                <c:v>3298</c:v>
              </c:pt>
              <c:pt idx="8">
                <c:v>29</c:v>
              </c:pt>
              <c:pt idx="9">
                <c:v>290</c:v>
              </c:pt>
              <c:pt idx="10">
                <c:v>193</c:v>
              </c:pt>
              <c:pt idx="1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0CC-4EFC-BA77-EDF51E41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37235752507676"/>
          <c:y val="5.8116645303058045E-2"/>
          <c:w val="0.28312376650593096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410</c:v>
              </c:pt>
              <c:pt idx="1">
                <c:v>307</c:v>
              </c:pt>
              <c:pt idx="2">
                <c:v>224</c:v>
              </c:pt>
              <c:pt idx="3">
                <c:v>99</c:v>
              </c:pt>
              <c:pt idx="4">
                <c:v>68</c:v>
              </c:pt>
              <c:pt idx="5">
                <c:v>1202</c:v>
              </c:pt>
              <c:pt idx="6">
                <c:v>338</c:v>
              </c:pt>
              <c:pt idx="7">
                <c:v>635</c:v>
              </c:pt>
              <c:pt idx="8">
                <c:v>149</c:v>
              </c:pt>
              <c:pt idx="9">
                <c:v>175</c:v>
              </c:pt>
              <c:pt idx="10">
                <c:v>240</c:v>
              </c:pt>
              <c:pt idx="11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D8BB-4439-85A8-0A8A87D0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407</c:v>
              </c:pt>
              <c:pt idx="1">
                <c:v>62</c:v>
              </c:pt>
              <c:pt idx="2">
                <c:v>195</c:v>
              </c:pt>
              <c:pt idx="3">
                <c:v>89</c:v>
              </c:pt>
              <c:pt idx="4">
                <c:v>77</c:v>
              </c:pt>
              <c:pt idx="5">
                <c:v>1008</c:v>
              </c:pt>
              <c:pt idx="6">
                <c:v>291</c:v>
              </c:pt>
              <c:pt idx="7">
                <c:v>546</c:v>
              </c:pt>
              <c:pt idx="8">
                <c:v>113</c:v>
              </c:pt>
              <c:pt idx="9">
                <c:v>139</c:v>
              </c:pt>
              <c:pt idx="10">
                <c:v>213</c:v>
              </c:pt>
              <c:pt idx="11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10A8-4919-808E-6CCF909A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</c:v>
              </c:pt>
              <c:pt idx="2">
                <c:v>13</c:v>
              </c:pt>
              <c:pt idx="3">
                <c:v>1</c:v>
              </c:pt>
              <c:pt idx="4">
                <c:v>62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  <c:pt idx="1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546-444C-95DD-7E4598651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Falsedades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7</c:v>
              </c:pt>
              <c:pt idx="2">
                <c:v>3</c:v>
              </c:pt>
              <c:pt idx="3">
                <c:v>1</c:v>
              </c:pt>
              <c:pt idx="4">
                <c:v>51</c:v>
              </c:pt>
              <c:pt idx="5">
                <c:v>1</c:v>
              </c:pt>
              <c:pt idx="6">
                <c:v>4</c:v>
              </c:pt>
              <c:pt idx="7">
                <c:v>1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694-4B2F-877A-7DC4A7CAD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5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2C-44E4-96DA-51879B87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98-492D-BEC5-16261F6E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Medio ambiente</c:v>
                </c:pt>
                <c:pt idx="2">
                  <c:v>Administración Pública</c:v>
                </c:pt>
                <c:pt idx="3">
                  <c:v>Delitos electorales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25</c:v>
              </c:pt>
              <c:pt idx="2">
                <c:v>15</c:v>
              </c:pt>
              <c:pt idx="3">
                <c:v>159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7BC0-461E-8369-625146F6C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9F-4CE2-9644-297E10A027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9F-4CE2-9644-297E10A027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3068</c:v>
                </c:pt>
                <c:pt idx="1">
                  <c:v>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9F-4CE2-9644-297E10A0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75</c:v>
              </c:pt>
              <c:pt idx="1">
                <c:v>3</c:v>
              </c:pt>
              <c:pt idx="2">
                <c:v>38</c:v>
              </c:pt>
              <c:pt idx="3">
                <c:v>1</c:v>
              </c:pt>
              <c:pt idx="4">
                <c:v>30</c:v>
              </c:pt>
              <c:pt idx="5">
                <c:v>9</c:v>
              </c:pt>
              <c:pt idx="6">
                <c:v>4</c:v>
              </c:pt>
              <c:pt idx="7">
                <c:v>149</c:v>
              </c:pt>
              <c:pt idx="8">
                <c:v>1</c:v>
              </c:pt>
              <c:pt idx="9">
                <c:v>2</c:v>
              </c:pt>
              <c:pt idx="10">
                <c:v>109</c:v>
              </c:pt>
              <c:pt idx="11">
                <c:v>4</c:v>
              </c:pt>
              <c:pt idx="12">
                <c:v>35</c:v>
              </c:pt>
              <c:pt idx="13">
                <c:v>19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339-4AB9-AEA7-D59088891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272</c:v>
              </c:pt>
              <c:pt idx="1">
                <c:v>385</c:v>
              </c:pt>
              <c:pt idx="2">
                <c:v>301</c:v>
              </c:pt>
              <c:pt idx="3">
                <c:v>57</c:v>
              </c:pt>
              <c:pt idx="4">
                <c:v>123</c:v>
              </c:pt>
              <c:pt idx="5">
                <c:v>713</c:v>
              </c:pt>
              <c:pt idx="6">
                <c:v>228</c:v>
              </c:pt>
              <c:pt idx="7">
                <c:v>3446</c:v>
              </c:pt>
              <c:pt idx="8">
                <c:v>67</c:v>
              </c:pt>
              <c:pt idx="9">
                <c:v>345</c:v>
              </c:pt>
              <c:pt idx="10">
                <c:v>296</c:v>
              </c:pt>
              <c:pt idx="11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0AB0-4DAB-82BF-83ED1E33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EC-4357-994D-E2EE175532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EC-4357-994D-E2EE175532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EC-4357-994D-E2EE175532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EC-4357-994D-E2EE175532A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C-4357-994D-E2EE175532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3</c:v>
                </c:pt>
                <c:pt idx="1">
                  <c:v>37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EC-4357-994D-E2EE1755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4E-4856-B49A-7E561C5E73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4E-4856-B49A-7E561C5E73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4E-4856-B49A-7E561C5E73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34E-4856-B49A-7E561C5E732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34E-4856-B49A-7E561C5E732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E-4856-B49A-7E561C5E732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E-4856-B49A-7E561C5E732F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4E-4856-B49A-7E561C5E7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4E-4856-B49A-7E561C5E7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947</c:v>
                </c:pt>
                <c:pt idx="1">
                  <c:v>178</c:v>
                </c:pt>
                <c:pt idx="2">
                  <c:v>337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3-458B-AD38-B63587CB0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6-445B-B3F9-B5D42238D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439</c:v>
                </c:pt>
                <c:pt idx="1">
                  <c:v>111</c:v>
                </c:pt>
                <c:pt idx="2">
                  <c:v>5</c:v>
                </c:pt>
                <c:pt idx="3">
                  <c:v>259</c:v>
                </c:pt>
                <c:pt idx="4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2-4F36-BF37-AFA317A80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735</c:v>
                </c:pt>
                <c:pt idx="1">
                  <c:v>24</c:v>
                </c:pt>
                <c:pt idx="2">
                  <c:v>54</c:v>
                </c:pt>
                <c:pt idx="3">
                  <c:v>31</c:v>
                </c:pt>
                <c:pt idx="4">
                  <c:v>295</c:v>
                </c:pt>
                <c:pt idx="5">
                  <c:v>492</c:v>
                </c:pt>
                <c:pt idx="6">
                  <c:v>0</c:v>
                </c:pt>
                <c:pt idx="7">
                  <c:v>0</c:v>
                </c:pt>
                <c:pt idx="8">
                  <c:v>487</c:v>
                </c:pt>
                <c:pt idx="9">
                  <c:v>169</c:v>
                </c:pt>
                <c:pt idx="10">
                  <c:v>487</c:v>
                </c:pt>
                <c:pt idx="11">
                  <c:v>169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0-4350-ACA0-B25571404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B-4140-B91A-9D4381D1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38</c:v>
              </c:pt>
              <c:pt idx="2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28B6-4472-B147-98AFE263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F-40B7-B13D-B4A3783FB3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0F-40B7-B13D-B4A3783FB3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1826</c:v>
                </c:pt>
                <c:pt idx="1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F-40B7-B13D-B4A3783FB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24436419757704E-2"/>
          <c:y val="6.9775853874709359E-2"/>
          <c:w val="0.5566251975759422"/>
          <c:h val="0.8040742678474829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Privación de permisos y licencias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51</c:v>
              </c:pt>
              <c:pt idx="1">
                <c:v>152</c:v>
              </c:pt>
              <c:pt idx="2">
                <c:v>28</c:v>
              </c:pt>
              <c:pt idx="3">
                <c:v>3</c:v>
              </c:pt>
              <c:pt idx="4">
                <c:v>37</c:v>
              </c:pt>
              <c:pt idx="5">
                <c:v>3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643-48C7-B5F3-A9F2E53E1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Aux!$BD$2:$BD$20</c:f>
              <c:strCache>
                <c:ptCount val="19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Otros</c:v>
                </c:pt>
                <c:pt idx="17">
                  <c:v>Atentados y delitos de resistencia y desobediencia grave</c:v>
                </c:pt>
                <c:pt idx="18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4</c:v>
              </c:pt>
              <c:pt idx="1">
                <c:v>38</c:v>
              </c:pt>
              <c:pt idx="2">
                <c:v>45</c:v>
              </c:pt>
              <c:pt idx="3">
                <c:v>4</c:v>
              </c:pt>
              <c:pt idx="4">
                <c:v>97</c:v>
              </c:pt>
              <c:pt idx="5">
                <c:v>78</c:v>
              </c:pt>
              <c:pt idx="6">
                <c:v>41</c:v>
              </c:pt>
              <c:pt idx="7">
                <c:v>23</c:v>
              </c:pt>
              <c:pt idx="8">
                <c:v>12</c:v>
              </c:pt>
              <c:pt idx="9">
                <c:v>2</c:v>
              </c:pt>
              <c:pt idx="10">
                <c:v>6</c:v>
              </c:pt>
              <c:pt idx="11">
                <c:v>80</c:v>
              </c:pt>
              <c:pt idx="12">
                <c:v>53</c:v>
              </c:pt>
              <c:pt idx="13">
                <c:v>8</c:v>
              </c:pt>
              <c:pt idx="14">
                <c:v>9</c:v>
              </c:pt>
              <c:pt idx="15">
                <c:v>1</c:v>
              </c:pt>
              <c:pt idx="16">
                <c:v>151</c:v>
              </c:pt>
              <c:pt idx="17">
                <c:v>38</c:v>
              </c:pt>
              <c:pt idx="1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6CF-4A36-9352-740C50CB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D8-49DE-88B3-3E0A11DAFB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D8-49DE-88B3-3E0A11DAFB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8-49DE-88B3-3E0A11DA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B9-44F0-88A9-E1DF0FC292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B9-44F0-88A9-E1DF0FC292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B9-44F0-88A9-E1DF0FC292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B9-44F0-88A9-E1DF0FC292C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68</c:v>
                </c:pt>
                <c:pt idx="1">
                  <c:v>19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B9-44F0-88A9-E1DF0FC292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470</c:v>
              </c:pt>
              <c:pt idx="1">
                <c:v>110</c:v>
              </c:pt>
              <c:pt idx="2">
                <c:v>1</c:v>
              </c:pt>
              <c:pt idx="3">
                <c:v>5</c:v>
              </c:pt>
              <c:pt idx="4">
                <c:v>3</c:v>
              </c:pt>
              <c:pt idx="5">
                <c:v>1</c:v>
              </c:pt>
              <c:pt idx="6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588D-4B16-9D61-4A85CF29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29</c:v>
              </c:pt>
              <c:pt idx="2">
                <c:v>10</c:v>
              </c:pt>
              <c:pt idx="3">
                <c:v>1</c:v>
              </c:pt>
              <c:pt idx="4">
                <c:v>2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414A-457C-B46E-F5ED4CB4D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28</c:v>
              </c:pt>
              <c:pt idx="1">
                <c:v>7</c:v>
              </c:pt>
              <c:pt idx="2">
                <c:v>73</c:v>
              </c:pt>
              <c:pt idx="3">
                <c:v>72</c:v>
              </c:pt>
              <c:pt idx="4">
                <c:v>149</c:v>
              </c:pt>
              <c:pt idx="5">
                <c:v>154</c:v>
              </c:pt>
              <c:pt idx="6">
                <c:v>5</c:v>
              </c:pt>
              <c:pt idx="7">
                <c:v>3</c:v>
              </c:pt>
              <c:pt idx="8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8BDA-4E7B-9625-D6726752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8E-42E5-B5A9-498777F935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8E-42E5-B5A9-498777F935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59</c:v>
                </c:pt>
                <c:pt idx="1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E-42E5-B5A9-498777F9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F4-4599-A28A-A8C962EA5B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F4-4599-A28A-A8C962EA5B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F4-4599-A28A-A8C962EA5B2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F4-4599-A28A-A8C962EA5B2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4-4599-A28A-A8C962EA5B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293</c:v>
                </c:pt>
                <c:pt idx="1">
                  <c:v>164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F4-4599-A28A-A8C962EA5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2327</c:v>
              </c:pt>
              <c:pt idx="1">
                <c:v>599</c:v>
              </c:pt>
              <c:pt idx="2">
                <c:v>1</c:v>
              </c:pt>
              <c:pt idx="3">
                <c:v>118</c:v>
              </c:pt>
              <c:pt idx="4">
                <c:v>22</c:v>
              </c:pt>
              <c:pt idx="5">
                <c:v>18</c:v>
              </c:pt>
              <c:pt idx="6">
                <c:v>571</c:v>
              </c:pt>
            </c:numLit>
          </c:val>
          <c:extLst>
            <c:ext xmlns:c16="http://schemas.microsoft.com/office/drawing/2014/chart" uri="{C3380CC4-5D6E-409C-BE32-E72D297353CC}">
              <c16:uniqueId val="{00000000-EA8C-4BFA-BF7B-E5F38128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C1-4670-9D0D-9B776B0F1A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C1-4670-9D0D-9B776B0F1A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1076</c:v>
                </c:pt>
                <c:pt idx="1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1-4670-9D0D-9B776B0F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506</c:v>
              </c:pt>
              <c:pt idx="1">
                <c:v>281</c:v>
              </c:pt>
              <c:pt idx="2">
                <c:v>1</c:v>
              </c:pt>
              <c:pt idx="3">
                <c:v>11</c:v>
              </c:pt>
              <c:pt idx="4">
                <c:v>3</c:v>
              </c:pt>
              <c:pt idx="5">
                <c:v>11</c:v>
              </c:pt>
              <c:pt idx="6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7A58-4DBB-B195-034EDEF9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20FC-4D77-9804-6BB98FF9C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E04E-451B-ACA4-8982BF4DC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9E9-4204-B165-10AD9DC4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D99-4EF3-A79A-5593483B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626</c:v>
              </c:pt>
              <c:pt idx="2">
                <c:v>163</c:v>
              </c:pt>
              <c:pt idx="3">
                <c:v>10</c:v>
              </c:pt>
              <c:pt idx="4">
                <c:v>97</c:v>
              </c:pt>
              <c:pt idx="5">
                <c:v>678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6CE-4FA4-8745-ECD9CA248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1533</c:v>
              </c:pt>
              <c:pt idx="2">
                <c:v>41</c:v>
              </c:pt>
              <c:pt idx="3">
                <c:v>216</c:v>
              </c:pt>
              <c:pt idx="4">
                <c:v>2024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971-4C44-916A-B3C998AB4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1433</c:v>
              </c:pt>
              <c:pt idx="2">
                <c:v>31</c:v>
              </c:pt>
              <c:pt idx="3">
                <c:v>196</c:v>
              </c:pt>
              <c:pt idx="4">
                <c:v>1623</c:v>
              </c:pt>
            </c:numLit>
          </c:val>
          <c:extLst>
            <c:ext xmlns:c16="http://schemas.microsoft.com/office/drawing/2014/chart" uri="{C3380CC4-5D6E-409C-BE32-E72D297353CC}">
              <c16:uniqueId val="{00000000-8D96-40E4-B3BD-50737B55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31-48E3-973D-CFA37DC3A4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31-48E3-973D-CFA37DC3A4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31-48E3-973D-CFA37DC3A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265</c:v>
              </c:pt>
              <c:pt idx="2">
                <c:v>51</c:v>
              </c:pt>
              <c:pt idx="3">
                <c:v>62</c:v>
              </c:pt>
              <c:pt idx="4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0-6F61-41D0-97FF-3D4DA285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216</c:v>
              </c:pt>
              <c:pt idx="2">
                <c:v>51</c:v>
              </c:pt>
              <c:pt idx="3">
                <c:v>59</c:v>
              </c:pt>
              <c:pt idx="4">
                <c:v>215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9D-420B-867E-BDFAFA689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BE-40FD-ABCE-B1F3B781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8C-4CD2-8CB1-A14A952B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1537</c:v>
              </c:pt>
              <c:pt idx="2">
                <c:v>40</c:v>
              </c:pt>
              <c:pt idx="3">
                <c:v>204</c:v>
              </c:pt>
              <c:pt idx="4">
                <c:v>1655</c:v>
              </c:pt>
            </c:numLit>
          </c:val>
          <c:extLst>
            <c:ext xmlns:c16="http://schemas.microsoft.com/office/drawing/2014/chart" uri="{C3380CC4-5D6E-409C-BE32-E72D297353CC}">
              <c16:uniqueId val="{00000000-04D2-4CBD-B31F-1CDD165FB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6</c:v>
              </c:pt>
              <c:pt idx="2">
                <c:v>9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221-49BA-A958-F0A9B5FA1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76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0553-481B-A84C-0317DA7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Patrimonio histórico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F97-47C8-BD89-ABD3BE540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3-4EB3-91ED-2A729A5D09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C3-4EB3-91ED-2A729A5D09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97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3-4EB3-91ED-2A729A5D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AB-4C5A-8BCE-215DC6BF9B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AB-4C5A-8BCE-215DC6BF9B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AB-4C5A-8BCE-215DC6BF9B3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390</c:v>
                </c:pt>
                <c:pt idx="1">
                  <c:v>16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AB-4C5A-8BCE-215DC6BF9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82-40F6-B73A-8BFC8547CE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82-40F6-B73A-8BFC8547C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233</c:v>
                </c:pt>
                <c:pt idx="1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2-40F6-B73A-8BFC8547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2971846-9F49-4ECB-ABA9-C5470BCE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836290D-AACB-4BFC-A232-629104A98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C248D05-D15C-444D-BAAF-E520EA567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FA6AB18-38EB-43F2-A410-A44902DEE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209E5F8-B3C1-4640-90F2-DFD45D6C3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47591F9-6B7C-49F9-A8D7-194B151A2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5705182-C4FD-4AE0-AE45-8242FD972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E16A04C-B25C-4989-88FE-8943A850B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112CCC7-8F0B-41DF-A473-8D6D6AF52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BBC04CA-4D5A-4AAC-9802-F68CC4969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3050E2C-59B6-449A-BBE4-3131CE7CE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4E3FF76-E356-47C3-A01C-BBBD2AE82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81CAEFD-EDDC-46FB-9A37-F936BCF54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B2B44D9-D1B9-DD47-D95A-BB31E7C8D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311150</xdr:colOff>
      <xdr:row>6</xdr:row>
      <xdr:rowOff>111125</xdr:rowOff>
    </xdr:from>
    <xdr:to>
      <xdr:col>21</xdr:col>
      <xdr:colOff>565150</xdr:colOff>
      <xdr:row>17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018EE06-2B7D-FB59-B0AD-276ACC145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304800</xdr:colOff>
      <xdr:row>8</xdr:row>
      <xdr:rowOff>44450</xdr:rowOff>
    </xdr:from>
    <xdr:to>
      <xdr:col>53</xdr:col>
      <xdr:colOff>196850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8DCB027-7D34-DF59-5DD7-689989CA1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479425</xdr:colOff>
      <xdr:row>6</xdr:row>
      <xdr:rowOff>228600</xdr:rowOff>
    </xdr:from>
    <xdr:to>
      <xdr:col>60</xdr:col>
      <xdr:colOff>190500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3C96A8C-53AD-FB26-9B86-647DD6F62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355600</xdr:colOff>
      <xdr:row>7</xdr:row>
      <xdr:rowOff>139700</xdr:rowOff>
    </xdr:from>
    <xdr:to>
      <xdr:col>73</xdr:col>
      <xdr:colOff>361950</xdr:colOff>
      <xdr:row>18</xdr:row>
      <xdr:rowOff>107950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4AE1FAE-E4B9-129A-5221-E3F738536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1241425</xdr:colOff>
      <xdr:row>23</xdr:row>
      <xdr:rowOff>6350</xdr:rowOff>
    </xdr:from>
    <xdr:to>
      <xdr:col>71</xdr:col>
      <xdr:colOff>355600</xdr:colOff>
      <xdr:row>35</xdr:row>
      <xdr:rowOff>82550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B84E61C-350D-1160-ED56-B5499E772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22</xdr:row>
      <xdr:rowOff>57150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1D64F84-C148-FEE1-51B3-ED9671531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8767338-6EE8-8F12-4B58-711FB4D8D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8630CE5-55BD-4C23-000B-7D87487D2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1B97A70-86D1-667E-C474-A6E9F76A1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282575</xdr:colOff>
      <xdr:row>3</xdr:row>
      <xdr:rowOff>44450</xdr:rowOff>
    </xdr:from>
    <xdr:to>
      <xdr:col>24</xdr:col>
      <xdr:colOff>3044825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94B4491-501F-1506-6D4B-728BB6482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225425</xdr:colOff>
      <xdr:row>3</xdr:row>
      <xdr:rowOff>25400</xdr:rowOff>
    </xdr:from>
    <xdr:to>
      <xdr:col>29</xdr:col>
      <xdr:colOff>2987675</xdr:colOff>
      <xdr:row>20</xdr:row>
      <xdr:rowOff>44450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9DAB91A-F09F-A09F-8A0F-A9FD0C30C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142875</xdr:colOff>
      <xdr:row>3</xdr:row>
      <xdr:rowOff>101600</xdr:rowOff>
    </xdr:from>
    <xdr:to>
      <xdr:col>35</xdr:col>
      <xdr:colOff>0</xdr:colOff>
      <xdr:row>20</xdr:row>
      <xdr:rowOff>120650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AEF386C-D01E-D8BA-9D9E-5D092C2F3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396875</xdr:colOff>
      <xdr:row>3</xdr:row>
      <xdr:rowOff>130175</xdr:rowOff>
    </xdr:from>
    <xdr:to>
      <xdr:col>39</xdr:col>
      <xdr:colOff>3159125</xdr:colOff>
      <xdr:row>20</xdr:row>
      <xdr:rowOff>149225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3E3E269-21ED-83CA-DE5C-595BFFDB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241300</xdr:colOff>
      <xdr:row>3</xdr:row>
      <xdr:rowOff>44450</xdr:rowOff>
    </xdr:from>
    <xdr:to>
      <xdr:col>44</xdr:col>
      <xdr:colOff>3003550</xdr:colOff>
      <xdr:row>20</xdr:row>
      <xdr:rowOff>63500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FEF4EA4-C366-CA0D-716C-F34B0F61D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225425</xdr:colOff>
      <xdr:row>3</xdr:row>
      <xdr:rowOff>120650</xdr:rowOff>
    </xdr:from>
    <xdr:to>
      <xdr:col>49</xdr:col>
      <xdr:colOff>2987675</xdr:colOff>
      <xdr:row>20</xdr:row>
      <xdr:rowOff>139700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D594510-89E1-5C41-0432-6BB4AEE92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238125</xdr:colOff>
      <xdr:row>3</xdr:row>
      <xdr:rowOff>149225</xdr:rowOff>
    </xdr:from>
    <xdr:to>
      <xdr:col>54</xdr:col>
      <xdr:colOff>3000375</xdr:colOff>
      <xdr:row>21</xdr:row>
      <xdr:rowOff>15875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A9C5009-5A5B-FA91-CCD0-7BCB9FAB1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279400</xdr:colOff>
      <xdr:row>3</xdr:row>
      <xdr:rowOff>25400</xdr:rowOff>
    </xdr:from>
    <xdr:to>
      <xdr:col>59</xdr:col>
      <xdr:colOff>3070225</xdr:colOff>
      <xdr:row>20</xdr:row>
      <xdr:rowOff>44450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CF7B7F1-354F-01C7-DA28-7140F8876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F0DF13-14E7-441D-936C-7B814BBE7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B6994D-99E0-4D69-8913-D22D607DF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BA3C35C-3283-4F34-86CA-934CA8AF0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39B144-47AE-441E-9ECF-C910BDAA0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E15983-9F14-4E98-A687-667725E1F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E700B1D-847D-488A-B327-933A3011F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644C4FC-4894-4619-81B6-5D4E3737A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117475</xdr:colOff>
      <xdr:row>8</xdr:row>
      <xdr:rowOff>171450</xdr:rowOff>
    </xdr:from>
    <xdr:to>
      <xdr:col>15</xdr:col>
      <xdr:colOff>228600</xdr:colOff>
      <xdr:row>20</xdr:row>
      <xdr:rowOff>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F17DA350-D599-821C-C7F2-7BC4482ED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396875</xdr:colOff>
      <xdr:row>6</xdr:row>
      <xdr:rowOff>238125</xdr:rowOff>
    </xdr:from>
    <xdr:to>
      <xdr:col>29</xdr:col>
      <xdr:colOff>22225</xdr:colOff>
      <xdr:row>25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FCD35200-F8E2-138E-503E-A37F6BF16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644525</xdr:colOff>
      <xdr:row>11</xdr:row>
      <xdr:rowOff>238125</xdr:rowOff>
    </xdr:from>
    <xdr:to>
      <xdr:col>43</xdr:col>
      <xdr:colOff>104775</xdr:colOff>
      <xdr:row>35</xdr:row>
      <xdr:rowOff>133350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1C0D3AC7-4E53-D0E4-BA9D-210A825B1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67599E6-1F6B-45E7-A2E6-84E1AD791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AB45A39-809E-449B-B04F-5F8EB28F3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4B6D176-D494-6E01-23F0-3F51B8B78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</xdr:row>
      <xdr:rowOff>47625</xdr:rowOff>
    </xdr:from>
    <xdr:to>
      <xdr:col>17</xdr:col>
      <xdr:colOff>2762250</xdr:colOff>
      <xdr:row>22</xdr:row>
      <xdr:rowOff>92075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542DBB9-6C04-9813-EBF9-8109A12FE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142875</xdr:colOff>
      <xdr:row>3</xdr:row>
      <xdr:rowOff>9525</xdr:rowOff>
    </xdr:from>
    <xdr:to>
      <xdr:col>22</xdr:col>
      <xdr:colOff>2733675</xdr:colOff>
      <xdr:row>22</xdr:row>
      <xdr:rowOff>53975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6497369-E6C2-3884-3DFD-6DD62CC36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F3B52DE-BC21-47A7-9BEE-BC4E7A287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3DAF699-7E48-46C3-BA63-70ACFE0C9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0E67B33-379E-82B4-E851-FDE1763C9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EC2CFAD-BF25-A31F-BEA9-8FE90A74C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256FC2B-4CB6-459D-A8C3-687F5A62A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A94AE90-CDF9-4A54-8D91-FAE3760C0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74E725B-8D4C-9A3B-5C4C-36F01C0C1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0452FCB-1B3E-76C0-3105-6DA95B46A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44450</xdr:colOff>
      <xdr:row>3</xdr:row>
      <xdr:rowOff>66675</xdr:rowOff>
    </xdr:from>
    <xdr:to>
      <xdr:col>19</xdr:col>
      <xdr:colOff>2625725</xdr:colOff>
      <xdr:row>19</xdr:row>
      <xdr:rowOff>123825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DEC928A5-FC3F-63E2-2140-5603AF1FD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165100</xdr:colOff>
      <xdr:row>3</xdr:row>
      <xdr:rowOff>95250</xdr:rowOff>
    </xdr:from>
    <xdr:to>
      <xdr:col>24</xdr:col>
      <xdr:colOff>2917825</xdr:colOff>
      <xdr:row>19</xdr:row>
      <xdr:rowOff>152400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F4B9B7FA-3246-C63A-6AB7-C155F214C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F62D049-ABE4-B3F9-AFB3-8440D13F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F885CE9-56C5-93D4-F9A3-E3CE608F5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CE7692B-CFEE-1C8E-2842-AE85C0B46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15875</xdr:colOff>
      <xdr:row>3</xdr:row>
      <xdr:rowOff>95250</xdr:rowOff>
    </xdr:from>
    <xdr:to>
      <xdr:col>19</xdr:col>
      <xdr:colOff>2597150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F1D8FA7-D909-9AD0-CAD2-17A863BD7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57150</xdr:colOff>
      <xdr:row>3</xdr:row>
      <xdr:rowOff>95250</xdr:rowOff>
    </xdr:from>
    <xdr:to>
      <xdr:col>24</xdr:col>
      <xdr:colOff>2638425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788B771-2D64-9C34-0919-A8E3BB3C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3486150</xdr:colOff>
      <xdr:row>2</xdr:row>
      <xdr:rowOff>142875</xdr:rowOff>
    </xdr:from>
    <xdr:to>
      <xdr:col>44</xdr:col>
      <xdr:colOff>2476500</xdr:colOff>
      <xdr:row>19</xdr:row>
      <xdr:rowOff>38100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C6077CC5-ED2A-2D97-CD28-85181700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46</xdr:col>
      <xdr:colOff>41275</xdr:colOff>
      <xdr:row>3</xdr:row>
      <xdr:rowOff>47625</xdr:rowOff>
    </xdr:from>
    <xdr:to>
      <xdr:col>49</xdr:col>
      <xdr:colOff>2832100</xdr:colOff>
      <xdr:row>19</xdr:row>
      <xdr:rowOff>104775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A057E16F-7CB4-DD40-E69E-24B51F1C7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111125</xdr:colOff>
      <xdr:row>3</xdr:row>
      <xdr:rowOff>104775</xdr:rowOff>
    </xdr:from>
    <xdr:to>
      <xdr:col>59</xdr:col>
      <xdr:colOff>2730500</xdr:colOff>
      <xdr:row>20</xdr:row>
      <xdr:rowOff>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9B85209-FF0F-BF7D-67CE-D1078E4E7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9E6F2BE-0B30-DF30-B128-81A5E0F96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5C24AC9-4F4A-F948-AC74-D6FB230FC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56A0027-5C1C-2296-0C35-72E323339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2" t="s">
        <v>0</v>
      </c>
      <c r="B1" s="183"/>
      <c r="C1" s="184"/>
    </row>
    <row r="2" spans="1:6" x14ac:dyDescent="0.25">
      <c r="A2" s="182"/>
      <c r="B2" s="183"/>
      <c r="C2" s="184"/>
    </row>
    <row r="3" spans="1:6" x14ac:dyDescent="0.25">
      <c r="A3" s="1"/>
    </row>
    <row r="5" spans="1:6" x14ac:dyDescent="0.25">
      <c r="A5" s="185" t="s">
        <v>1</v>
      </c>
      <c r="B5" s="185"/>
      <c r="C5" s="185"/>
      <c r="D5" s="185"/>
      <c r="E5" s="185"/>
      <c r="F5" s="185"/>
    </row>
    <row r="6" spans="1:6" x14ac:dyDescent="0.25">
      <c r="A6" s="185"/>
      <c r="B6" s="185"/>
      <c r="C6" s="185"/>
      <c r="D6" s="185"/>
      <c r="E6" s="185"/>
      <c r="F6" s="185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JmnBTeBENh3Yt04tYvVdWQhBbgeZJTAIJqhNDwUlkjRRnHWsMNpCau+iGAP/A0tf5/rmBj1rM52Mu6IlGPsTQw==" saltValue="MMXSUzQqhhLgHXt1kac93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11</v>
      </c>
      <c r="D5" s="12">
        <v>1</v>
      </c>
      <c r="E5" s="21">
        <v>6</v>
      </c>
    </row>
    <row r="6" spans="1:5" x14ac:dyDescent="0.25">
      <c r="A6" s="20" t="s">
        <v>1205</v>
      </c>
      <c r="B6" s="15"/>
      <c r="C6" s="12">
        <v>6</v>
      </c>
      <c r="D6" s="12">
        <v>4</v>
      </c>
      <c r="E6" s="21">
        <v>2</v>
      </c>
    </row>
    <row r="7" spans="1:5" x14ac:dyDescent="0.25">
      <c r="A7" s="20" t="s">
        <v>1206</v>
      </c>
      <c r="B7" s="15"/>
      <c r="C7" s="12">
        <v>0</v>
      </c>
      <c r="D7" s="12">
        <v>0</v>
      </c>
      <c r="E7" s="21">
        <v>0</v>
      </c>
    </row>
    <row r="8" spans="1:5" x14ac:dyDescent="0.25">
      <c r="A8" s="20" t="s">
        <v>1207</v>
      </c>
      <c r="B8" s="15"/>
      <c r="C8" s="12">
        <v>9</v>
      </c>
      <c r="D8" s="12">
        <v>3</v>
      </c>
      <c r="E8" s="21">
        <v>4</v>
      </c>
    </row>
    <row r="9" spans="1:5" x14ac:dyDescent="0.25">
      <c r="A9" s="20" t="s">
        <v>615</v>
      </c>
      <c r="B9" s="15"/>
      <c r="C9" s="12">
        <v>0</v>
      </c>
      <c r="D9" s="12">
        <v>0</v>
      </c>
      <c r="E9" s="21">
        <v>0</v>
      </c>
    </row>
    <row r="10" spans="1:5" x14ac:dyDescent="0.25">
      <c r="A10" s="20" t="s">
        <v>1208</v>
      </c>
      <c r="B10" s="15"/>
      <c r="C10" s="12">
        <v>4</v>
      </c>
      <c r="D10" s="12">
        <v>1</v>
      </c>
      <c r="E10" s="21">
        <v>3</v>
      </c>
    </row>
    <row r="11" spans="1:5" x14ac:dyDescent="0.25">
      <c r="A11" s="200" t="s">
        <v>956</v>
      </c>
      <c r="B11" s="201"/>
      <c r="C11" s="28">
        <v>30</v>
      </c>
      <c r="D11" s="28">
        <v>9</v>
      </c>
      <c r="E11" s="28">
        <v>15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0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0" t="s">
        <v>956</v>
      </c>
      <c r="B17" s="201"/>
      <c r="C17" s="28">
        <v>0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5</v>
      </c>
    </row>
    <row r="22" spans="1:3" x14ac:dyDescent="0.25">
      <c r="A22" s="20" t="s">
        <v>1205</v>
      </c>
      <c r="B22" s="15"/>
      <c r="C22" s="21">
        <v>3</v>
      </c>
    </row>
    <row r="23" spans="1:3" x14ac:dyDescent="0.25">
      <c r="A23" s="20" t="s">
        <v>1206</v>
      </c>
      <c r="B23" s="15"/>
      <c r="C23" s="21">
        <v>5</v>
      </c>
    </row>
    <row r="24" spans="1:3" x14ac:dyDescent="0.25">
      <c r="A24" s="20" t="s">
        <v>1207</v>
      </c>
      <c r="B24" s="15"/>
      <c r="C24" s="21">
        <v>21</v>
      </c>
    </row>
    <row r="25" spans="1:3" x14ac:dyDescent="0.25">
      <c r="A25" s="20" t="s">
        <v>615</v>
      </c>
      <c r="B25" s="15"/>
      <c r="C25" s="21">
        <v>16</v>
      </c>
    </row>
    <row r="26" spans="1:3" x14ac:dyDescent="0.25">
      <c r="A26" s="20" t="s">
        <v>1208</v>
      </c>
      <c r="B26" s="15"/>
      <c r="C26" s="21">
        <v>43</v>
      </c>
    </row>
    <row r="27" spans="1:3" x14ac:dyDescent="0.25">
      <c r="A27" s="200" t="s">
        <v>956</v>
      </c>
      <c r="B27" s="201"/>
      <c r="C27" s="28">
        <v>93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3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76</v>
      </c>
    </row>
    <row r="34" spans="1:3" x14ac:dyDescent="0.25">
      <c r="A34" s="20" t="s">
        <v>1147</v>
      </c>
      <c r="B34" s="15"/>
      <c r="C34" s="21">
        <v>0</v>
      </c>
    </row>
    <row r="35" spans="1:3" x14ac:dyDescent="0.25">
      <c r="A35" s="20" t="s">
        <v>1215</v>
      </c>
      <c r="B35" s="15"/>
      <c r="C35" s="21">
        <v>14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0" t="s">
        <v>956</v>
      </c>
      <c r="B40" s="201"/>
      <c r="C40" s="28">
        <v>93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0</v>
      </c>
    </row>
    <row r="45" spans="1:3" x14ac:dyDescent="0.25">
      <c r="A45" s="20" t="s">
        <v>1205</v>
      </c>
      <c r="B45" s="15"/>
      <c r="C45" s="21">
        <v>0</v>
      </c>
    </row>
    <row r="46" spans="1:3" x14ac:dyDescent="0.25">
      <c r="A46" s="20" t="s">
        <v>1206</v>
      </c>
      <c r="B46" s="15"/>
      <c r="C46" s="21">
        <v>0</v>
      </c>
    </row>
    <row r="47" spans="1:3" x14ac:dyDescent="0.25">
      <c r="A47" s="20" t="s">
        <v>1207</v>
      </c>
      <c r="B47" s="15"/>
      <c r="C47" s="21">
        <v>1</v>
      </c>
    </row>
    <row r="48" spans="1:3" x14ac:dyDescent="0.25">
      <c r="A48" s="20" t="s">
        <v>615</v>
      </c>
      <c r="B48" s="15"/>
      <c r="C48" s="21">
        <v>0</v>
      </c>
    </row>
    <row r="49" spans="1:3" x14ac:dyDescent="0.25">
      <c r="A49" s="20" t="s">
        <v>1208</v>
      </c>
      <c r="B49" s="15"/>
      <c r="C49" s="21">
        <v>6</v>
      </c>
    </row>
    <row r="50" spans="1:3" x14ac:dyDescent="0.25">
      <c r="A50" s="200" t="s">
        <v>956</v>
      </c>
      <c r="B50" s="201"/>
      <c r="C50" s="28">
        <v>7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6" t="s">
        <v>1204</v>
      </c>
      <c r="B53" s="11" t="s">
        <v>79</v>
      </c>
      <c r="C53" s="21">
        <v>0</v>
      </c>
    </row>
    <row r="54" spans="1:3" x14ac:dyDescent="0.25">
      <c r="A54" s="188"/>
      <c r="B54" s="11" t="s">
        <v>82</v>
      </c>
      <c r="C54" s="21">
        <v>0</v>
      </c>
    </row>
    <row r="55" spans="1:3" x14ac:dyDescent="0.25">
      <c r="A55" s="186" t="s">
        <v>1205</v>
      </c>
      <c r="B55" s="11" t="s">
        <v>79</v>
      </c>
      <c r="C55" s="21">
        <v>0</v>
      </c>
    </row>
    <row r="56" spans="1:3" x14ac:dyDescent="0.25">
      <c r="A56" s="188"/>
      <c r="B56" s="11" t="s">
        <v>82</v>
      </c>
      <c r="C56" s="21">
        <v>0</v>
      </c>
    </row>
    <row r="57" spans="1:3" x14ac:dyDescent="0.25">
      <c r="A57" s="186" t="s">
        <v>1206</v>
      </c>
      <c r="B57" s="11" t="s">
        <v>79</v>
      </c>
      <c r="C57" s="21">
        <v>1</v>
      </c>
    </row>
    <row r="58" spans="1:3" x14ac:dyDescent="0.25">
      <c r="A58" s="188"/>
      <c r="B58" s="11" t="s">
        <v>82</v>
      </c>
      <c r="C58" s="21">
        <v>0</v>
      </c>
    </row>
    <row r="59" spans="1:3" x14ac:dyDescent="0.25">
      <c r="A59" s="186" t="s">
        <v>1207</v>
      </c>
      <c r="B59" s="11" t="s">
        <v>79</v>
      </c>
      <c r="C59" s="21">
        <v>2</v>
      </c>
    </row>
    <row r="60" spans="1:3" x14ac:dyDescent="0.25">
      <c r="A60" s="188"/>
      <c r="B60" s="11" t="s">
        <v>82</v>
      </c>
      <c r="C60" s="21">
        <v>0</v>
      </c>
    </row>
    <row r="61" spans="1:3" x14ac:dyDescent="0.25">
      <c r="A61" s="186" t="s">
        <v>615</v>
      </c>
      <c r="B61" s="11" t="s">
        <v>79</v>
      </c>
      <c r="C61" s="21">
        <v>0</v>
      </c>
    </row>
    <row r="62" spans="1:3" x14ac:dyDescent="0.25">
      <c r="A62" s="188"/>
      <c r="B62" s="11" t="s">
        <v>82</v>
      </c>
      <c r="C62" s="21">
        <v>0</v>
      </c>
    </row>
    <row r="63" spans="1:3" x14ac:dyDescent="0.25">
      <c r="A63" s="186" t="s">
        <v>1208</v>
      </c>
      <c r="B63" s="11" t="s">
        <v>79</v>
      </c>
      <c r="C63" s="21">
        <v>0</v>
      </c>
    </row>
    <row r="64" spans="1:3" x14ac:dyDescent="0.25">
      <c r="A64" s="188"/>
      <c r="B64" s="11" t="s">
        <v>82</v>
      </c>
      <c r="C64" s="21">
        <v>0</v>
      </c>
    </row>
    <row r="65" spans="1:3" x14ac:dyDescent="0.25">
      <c r="A65" s="200" t="s">
        <v>956</v>
      </c>
      <c r="B65" s="201"/>
      <c r="C65" s="28">
        <v>3</v>
      </c>
    </row>
    <row r="66" spans="1:3" x14ac:dyDescent="0.25">
      <c r="A66" s="17"/>
    </row>
  </sheetData>
  <sheetProtection algorithmName="SHA-512" hashValue="9jyFsN3f+WkjU3Zn1Q40u2HNjd0+Y9SRKPtvuUGDXnGrrJr+eA3xelLsso25Nt0evfcVCMPIOaGhtobUXWnhnA==" saltValue="jinYYqdRoiwJJI8dvjVlW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89" t="s">
        <v>1222</v>
      </c>
      <c r="B5" s="31" t="s">
        <v>1223</v>
      </c>
      <c r="C5" s="12">
        <v>97</v>
      </c>
      <c r="D5" s="12">
        <v>83</v>
      </c>
      <c r="E5" s="12">
        <v>55</v>
      </c>
      <c r="F5" s="21">
        <v>0</v>
      </c>
    </row>
    <row r="6" spans="1:6" x14ac:dyDescent="0.25">
      <c r="A6" s="191"/>
      <c r="B6" s="31" t="s">
        <v>1224</v>
      </c>
      <c r="C6" s="12">
        <v>1</v>
      </c>
      <c r="D6" s="12">
        <v>2</v>
      </c>
      <c r="E6" s="12">
        <v>0</v>
      </c>
      <c r="F6" s="21">
        <v>0</v>
      </c>
    </row>
    <row r="7" spans="1:6" x14ac:dyDescent="0.25">
      <c r="A7" s="10" t="s">
        <v>1225</v>
      </c>
      <c r="B7" s="31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2.5" x14ac:dyDescent="0.25">
      <c r="A8" s="189" t="s">
        <v>1227</v>
      </c>
      <c r="B8" s="31" t="s">
        <v>1228</v>
      </c>
      <c r="C8" s="12">
        <v>15</v>
      </c>
      <c r="D8" s="12">
        <v>5</v>
      </c>
      <c r="E8" s="12">
        <v>1</v>
      </c>
      <c r="F8" s="21">
        <v>0</v>
      </c>
    </row>
    <row r="9" spans="1:6" x14ac:dyDescent="0.25">
      <c r="A9" s="190"/>
      <c r="B9" s="31" t="s">
        <v>1229</v>
      </c>
      <c r="C9" s="12">
        <v>5</v>
      </c>
      <c r="D9" s="12">
        <v>1</v>
      </c>
      <c r="E9" s="12">
        <v>0</v>
      </c>
      <c r="F9" s="21">
        <v>0</v>
      </c>
    </row>
    <row r="10" spans="1:6" ht="22.5" x14ac:dyDescent="0.25">
      <c r="A10" s="191"/>
      <c r="B10" s="31" t="s">
        <v>1230</v>
      </c>
      <c r="C10" s="12">
        <v>0</v>
      </c>
      <c r="D10" s="12">
        <v>0</v>
      </c>
      <c r="E10" s="12">
        <v>0</v>
      </c>
      <c r="F10" s="21">
        <v>0</v>
      </c>
    </row>
    <row r="11" spans="1:6" ht="22.5" x14ac:dyDescent="0.25">
      <c r="A11" s="189" t="s">
        <v>1231</v>
      </c>
      <c r="B11" s="31" t="s">
        <v>1232</v>
      </c>
      <c r="C11" s="12">
        <v>9</v>
      </c>
      <c r="D11" s="12">
        <v>0</v>
      </c>
      <c r="E11" s="12">
        <v>0</v>
      </c>
      <c r="F11" s="21">
        <v>0</v>
      </c>
    </row>
    <row r="12" spans="1:6" x14ac:dyDescent="0.25">
      <c r="A12" s="190"/>
      <c r="B12" s="31" t="s">
        <v>1233</v>
      </c>
      <c r="C12" s="12">
        <v>0</v>
      </c>
      <c r="D12" s="12">
        <v>0</v>
      </c>
      <c r="E12" s="12">
        <v>0</v>
      </c>
      <c r="F12" s="21">
        <v>2</v>
      </c>
    </row>
    <row r="13" spans="1:6" ht="22.5" x14ac:dyDescent="0.25">
      <c r="A13" s="191"/>
      <c r="B13" s="31" t="s">
        <v>1234</v>
      </c>
      <c r="C13" s="12">
        <v>2</v>
      </c>
      <c r="D13" s="12">
        <v>3</v>
      </c>
      <c r="E13" s="12">
        <v>0</v>
      </c>
      <c r="F13" s="21">
        <v>0</v>
      </c>
    </row>
    <row r="14" spans="1:6" ht="22.5" x14ac:dyDescent="0.25">
      <c r="A14" s="10" t="s">
        <v>1235</v>
      </c>
      <c r="B14" s="31" t="s">
        <v>1236</v>
      </c>
      <c r="C14" s="12">
        <v>0</v>
      </c>
      <c r="D14" s="12">
        <v>0</v>
      </c>
      <c r="E14" s="12">
        <v>0</v>
      </c>
      <c r="F14" s="21">
        <v>0</v>
      </c>
    </row>
    <row r="15" spans="1:6" x14ac:dyDescent="0.25">
      <c r="A15" s="189" t="s">
        <v>1237</v>
      </c>
      <c r="B15" s="31" t="s">
        <v>1238</v>
      </c>
      <c r="C15" s="12">
        <v>193</v>
      </c>
      <c r="D15" s="12">
        <v>31</v>
      </c>
      <c r="E15" s="12">
        <v>20</v>
      </c>
      <c r="F15" s="21">
        <v>3</v>
      </c>
    </row>
    <row r="16" spans="1:6" x14ac:dyDescent="0.25">
      <c r="A16" s="190"/>
      <c r="B16" s="31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25">
      <c r="A17" s="190"/>
      <c r="B17" s="31" t="s">
        <v>1240</v>
      </c>
      <c r="C17" s="12">
        <v>0</v>
      </c>
      <c r="D17" s="12">
        <v>0</v>
      </c>
      <c r="E17" s="12">
        <v>0</v>
      </c>
      <c r="F17" s="21">
        <v>0</v>
      </c>
    </row>
    <row r="18" spans="1:6" x14ac:dyDescent="0.25">
      <c r="A18" s="190"/>
      <c r="B18" s="31" t="s">
        <v>1241</v>
      </c>
      <c r="C18" s="12">
        <v>2</v>
      </c>
      <c r="D18" s="12">
        <v>0</v>
      </c>
      <c r="E18" s="12">
        <v>0</v>
      </c>
      <c r="F18" s="21">
        <v>0</v>
      </c>
    </row>
    <row r="19" spans="1:6" ht="22.5" x14ac:dyDescent="0.25">
      <c r="A19" s="191"/>
      <c r="B19" s="31" t="s">
        <v>1242</v>
      </c>
      <c r="C19" s="12">
        <v>1</v>
      </c>
      <c r="D19" s="12">
        <v>0</v>
      </c>
      <c r="E19" s="12">
        <v>0</v>
      </c>
      <c r="F19" s="21">
        <v>0</v>
      </c>
    </row>
    <row r="20" spans="1:6" x14ac:dyDescent="0.25">
      <c r="A20" s="10" t="s">
        <v>1243</v>
      </c>
      <c r="B20" s="31" t="s">
        <v>1244</v>
      </c>
      <c r="C20" s="12">
        <v>0</v>
      </c>
      <c r="D20" s="12">
        <v>0</v>
      </c>
      <c r="E20" s="12">
        <v>0</v>
      </c>
      <c r="F20" s="21">
        <v>0</v>
      </c>
    </row>
    <row r="21" spans="1:6" x14ac:dyDescent="0.25">
      <c r="A21" s="10" t="s">
        <v>1245</v>
      </c>
      <c r="B21" s="31" t="s">
        <v>1246</v>
      </c>
      <c r="C21" s="12">
        <v>24</v>
      </c>
      <c r="D21" s="12">
        <v>1</v>
      </c>
      <c r="E21" s="12">
        <v>0</v>
      </c>
      <c r="F21" s="21">
        <v>0</v>
      </c>
    </row>
    <row r="22" spans="1:6" x14ac:dyDescent="0.25">
      <c r="A22" s="200" t="s">
        <v>956</v>
      </c>
      <c r="B22" s="201"/>
      <c r="C22" s="28">
        <v>349</v>
      </c>
      <c r="D22" s="28">
        <v>126</v>
      </c>
      <c r="E22" s="28">
        <v>76</v>
      </c>
      <c r="F22" s="28">
        <v>5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5</v>
      </c>
    </row>
    <row r="26" spans="1:6" x14ac:dyDescent="0.25">
      <c r="A26" s="20" t="s">
        <v>114</v>
      </c>
      <c r="B26" s="15"/>
      <c r="C26" s="21">
        <v>4</v>
      </c>
    </row>
    <row r="27" spans="1:6" x14ac:dyDescent="0.25">
      <c r="A27" s="20" t="s">
        <v>1080</v>
      </c>
      <c r="B27" s="15"/>
      <c r="C27" s="21">
        <v>0</v>
      </c>
    </row>
    <row r="28" spans="1:6" x14ac:dyDescent="0.25">
      <c r="A28" s="200" t="s">
        <v>956</v>
      </c>
      <c r="B28" s="201"/>
      <c r="C28" s="28">
        <v>9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19</v>
      </c>
    </row>
    <row r="33" spans="1:3" x14ac:dyDescent="0.25">
      <c r="A33" s="20" t="s">
        <v>1249</v>
      </c>
      <c r="B33" s="15"/>
      <c r="C33" s="21">
        <v>39</v>
      </c>
    </row>
    <row r="34" spans="1:3" x14ac:dyDescent="0.25">
      <c r="A34" s="20" t="s">
        <v>82</v>
      </c>
      <c r="B34" s="15"/>
      <c r="C34" s="21">
        <v>37</v>
      </c>
    </row>
    <row r="35" spans="1:3" x14ac:dyDescent="0.25">
      <c r="A35" s="200" t="s">
        <v>956</v>
      </c>
      <c r="B35" s="201"/>
      <c r="C35" s="28">
        <v>95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122</v>
      </c>
    </row>
    <row r="40" spans="1:3" x14ac:dyDescent="0.25">
      <c r="A40" s="20" t="s">
        <v>1252</v>
      </c>
      <c r="B40" s="15"/>
      <c r="C40" s="21">
        <v>75</v>
      </c>
    </row>
    <row r="41" spans="1:3" x14ac:dyDescent="0.25">
      <c r="A41" s="200" t="s">
        <v>956</v>
      </c>
      <c r="B41" s="201"/>
      <c r="C41" s="28">
        <v>197</v>
      </c>
    </row>
    <row r="42" spans="1:3" x14ac:dyDescent="0.25">
      <c r="A42" s="17"/>
    </row>
  </sheetData>
  <sheetProtection algorithmName="SHA-512" hashValue="OPMHKn5gsuWCqwmTIEglissOvaYS2EfSdWwRr+cd/3+cIXCayi/ubyhPAt4nqSRgwkX0vRiThTEMp1nQrNbnBg==" saltValue="a8537ous5BIiHdCXqz94Q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5"/>
      <c r="B5" s="36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9" t="s">
        <v>1264</v>
      </c>
      <c r="B6" s="31" t="s">
        <v>1265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8">
        <v>0</v>
      </c>
    </row>
    <row r="7" spans="1:12" x14ac:dyDescent="0.25">
      <c r="A7" s="190"/>
      <c r="B7" s="31" t="s">
        <v>1048</v>
      </c>
      <c r="C7" s="37">
        <v>7</v>
      </c>
      <c r="D7" s="37">
        <v>0</v>
      </c>
      <c r="E7" s="37">
        <v>45</v>
      </c>
      <c r="F7" s="37">
        <v>17</v>
      </c>
      <c r="G7" s="37">
        <v>0</v>
      </c>
      <c r="H7" s="37">
        <v>124</v>
      </c>
      <c r="I7" s="37">
        <v>0</v>
      </c>
      <c r="J7" s="37">
        <v>4</v>
      </c>
      <c r="K7" s="37">
        <v>0</v>
      </c>
      <c r="L7" s="38">
        <v>0</v>
      </c>
    </row>
    <row r="8" spans="1:12" x14ac:dyDescent="0.25">
      <c r="A8" s="190"/>
      <c r="B8" s="31" t="s">
        <v>1266</v>
      </c>
      <c r="C8" s="37">
        <v>7</v>
      </c>
      <c r="D8" s="37">
        <v>0</v>
      </c>
      <c r="E8" s="37">
        <v>45</v>
      </c>
      <c r="F8" s="37">
        <v>17</v>
      </c>
      <c r="G8" s="37">
        <v>0</v>
      </c>
      <c r="H8" s="37">
        <v>124</v>
      </c>
      <c r="I8" s="37">
        <v>0</v>
      </c>
      <c r="J8" s="37">
        <v>4</v>
      </c>
      <c r="K8" s="37">
        <v>0</v>
      </c>
      <c r="L8" s="38">
        <v>0</v>
      </c>
    </row>
    <row r="9" spans="1:12" x14ac:dyDescent="0.25">
      <c r="A9" s="191"/>
      <c r="B9" s="31" t="s">
        <v>1267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10</v>
      </c>
      <c r="I9" s="37">
        <v>0</v>
      </c>
      <c r="J9" s="37">
        <v>1</v>
      </c>
      <c r="K9" s="37">
        <v>0</v>
      </c>
      <c r="L9" s="38">
        <v>0</v>
      </c>
    </row>
    <row r="10" spans="1:12" x14ac:dyDescent="0.25">
      <c r="A10" s="189" t="s">
        <v>1268</v>
      </c>
      <c r="B10" s="31" t="s">
        <v>1269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v>0</v>
      </c>
    </row>
    <row r="11" spans="1:12" x14ac:dyDescent="0.25">
      <c r="A11" s="190"/>
      <c r="B11" s="31" t="s">
        <v>1270</v>
      </c>
      <c r="C11" s="37">
        <v>0</v>
      </c>
      <c r="D11" s="37">
        <v>0</v>
      </c>
      <c r="E11" s="37">
        <v>1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>
        <v>0</v>
      </c>
    </row>
    <row r="12" spans="1:12" x14ac:dyDescent="0.25">
      <c r="A12" s="190"/>
      <c r="B12" s="31" t="s">
        <v>1271</v>
      </c>
      <c r="C12" s="37">
        <v>2</v>
      </c>
      <c r="D12" s="37">
        <v>0</v>
      </c>
      <c r="E12" s="37">
        <v>6</v>
      </c>
      <c r="F12" s="37">
        <v>2</v>
      </c>
      <c r="G12" s="37">
        <v>0</v>
      </c>
      <c r="H12" s="37">
        <v>17</v>
      </c>
      <c r="I12" s="37">
        <v>0</v>
      </c>
      <c r="J12" s="37">
        <v>0</v>
      </c>
      <c r="K12" s="37">
        <v>0</v>
      </c>
      <c r="L12" s="38">
        <v>0</v>
      </c>
    </row>
    <row r="13" spans="1:12" x14ac:dyDescent="0.25">
      <c r="A13" s="190"/>
      <c r="B13" s="31" t="s">
        <v>1272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</row>
    <row r="14" spans="1:12" x14ac:dyDescent="0.25">
      <c r="A14" s="190"/>
      <c r="B14" s="31" t="s">
        <v>1273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v>0</v>
      </c>
    </row>
    <row r="15" spans="1:12" x14ac:dyDescent="0.25">
      <c r="A15" s="190"/>
      <c r="B15" s="31" t="s">
        <v>1274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8">
        <v>0</v>
      </c>
    </row>
    <row r="16" spans="1:12" x14ac:dyDescent="0.25">
      <c r="A16" s="190"/>
      <c r="B16" s="31" t="s">
        <v>1275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8">
        <v>0</v>
      </c>
    </row>
    <row r="17" spans="1:12" x14ac:dyDescent="0.25">
      <c r="A17" s="190"/>
      <c r="B17" s="31" t="s">
        <v>1276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8">
        <v>0</v>
      </c>
    </row>
    <row r="18" spans="1:12" x14ac:dyDescent="0.25">
      <c r="A18" s="190"/>
      <c r="B18" s="31" t="s">
        <v>1277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</row>
    <row r="19" spans="1:12" x14ac:dyDescent="0.25">
      <c r="A19" s="190"/>
      <c r="B19" s="31" t="s">
        <v>1278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v>0</v>
      </c>
    </row>
    <row r="20" spans="1:12" x14ac:dyDescent="0.25">
      <c r="A20" s="190"/>
      <c r="B20" s="31" t="s">
        <v>1279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v>0</v>
      </c>
    </row>
    <row r="21" spans="1:12" x14ac:dyDescent="0.25">
      <c r="A21" s="190"/>
      <c r="B21" s="31" t="s">
        <v>1280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v>0</v>
      </c>
    </row>
    <row r="22" spans="1:12" x14ac:dyDescent="0.25">
      <c r="A22" s="190"/>
      <c r="B22" s="31" t="s">
        <v>1281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v>0</v>
      </c>
    </row>
    <row r="23" spans="1:12" x14ac:dyDescent="0.25">
      <c r="A23" s="190"/>
      <c r="B23" s="31" t="s">
        <v>1282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</row>
    <row r="24" spans="1:12" x14ac:dyDescent="0.25">
      <c r="A24" s="190"/>
      <c r="B24" s="31" t="s">
        <v>1283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v>0</v>
      </c>
    </row>
    <row r="25" spans="1:12" x14ac:dyDescent="0.25">
      <c r="A25" s="190"/>
      <c r="B25" s="31" t="s">
        <v>1284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8">
        <v>0</v>
      </c>
    </row>
    <row r="26" spans="1:12" x14ac:dyDescent="0.25">
      <c r="A26" s="190"/>
      <c r="B26" s="31" t="s">
        <v>1285</v>
      </c>
      <c r="C26" s="37">
        <v>0</v>
      </c>
      <c r="D26" s="37">
        <v>0</v>
      </c>
      <c r="E26" s="37">
        <v>18</v>
      </c>
      <c r="F26" s="37">
        <v>1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v>0</v>
      </c>
    </row>
    <row r="27" spans="1:12" x14ac:dyDescent="0.25">
      <c r="A27" s="190"/>
      <c r="B27" s="31" t="s">
        <v>1286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</row>
    <row r="28" spans="1:12" x14ac:dyDescent="0.25">
      <c r="A28" s="190"/>
      <c r="B28" s="31" t="s">
        <v>1287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</row>
    <row r="29" spans="1:12" x14ac:dyDescent="0.25">
      <c r="A29" s="190"/>
      <c r="B29" s="31" t="s">
        <v>1288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8">
        <v>0</v>
      </c>
    </row>
    <row r="30" spans="1:12" x14ac:dyDescent="0.25">
      <c r="A30" s="190"/>
      <c r="B30" s="31" t="s">
        <v>1289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8">
        <v>0</v>
      </c>
    </row>
    <row r="31" spans="1:12" x14ac:dyDescent="0.25">
      <c r="A31" s="190"/>
      <c r="B31" s="31" t="s">
        <v>1290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v>0</v>
      </c>
    </row>
    <row r="32" spans="1:12" x14ac:dyDescent="0.25">
      <c r="A32" s="190"/>
      <c r="B32" s="31" t="s">
        <v>1291</v>
      </c>
      <c r="C32" s="37">
        <v>0</v>
      </c>
      <c r="D32" s="37">
        <v>0</v>
      </c>
      <c r="E32" s="37">
        <v>1</v>
      </c>
      <c r="F32" s="37">
        <v>1</v>
      </c>
      <c r="G32" s="37">
        <v>0</v>
      </c>
      <c r="H32" s="37">
        <v>4</v>
      </c>
      <c r="I32" s="37">
        <v>0</v>
      </c>
      <c r="J32" s="37">
        <v>0</v>
      </c>
      <c r="K32" s="37">
        <v>0</v>
      </c>
      <c r="L32" s="38">
        <v>0</v>
      </c>
    </row>
    <row r="33" spans="1:12" x14ac:dyDescent="0.25">
      <c r="A33" s="190"/>
      <c r="B33" s="31" t="s">
        <v>1292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</row>
    <row r="34" spans="1:12" x14ac:dyDescent="0.25">
      <c r="A34" s="190"/>
      <c r="B34" s="31" t="s">
        <v>1293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v>0</v>
      </c>
    </row>
    <row r="35" spans="1:12" x14ac:dyDescent="0.25">
      <c r="A35" s="190"/>
      <c r="B35" s="31" t="s">
        <v>1294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v>0</v>
      </c>
    </row>
    <row r="36" spans="1:12" x14ac:dyDescent="0.25">
      <c r="A36" s="190"/>
      <c r="B36" s="31" t="s">
        <v>1295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v>0</v>
      </c>
    </row>
    <row r="37" spans="1:12" x14ac:dyDescent="0.25">
      <c r="A37" s="190"/>
      <c r="B37" s="31" t="s">
        <v>1296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v>0</v>
      </c>
    </row>
    <row r="38" spans="1:12" x14ac:dyDescent="0.25">
      <c r="A38" s="190"/>
      <c r="B38" s="31" t="s">
        <v>1297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</row>
    <row r="39" spans="1:12" x14ac:dyDescent="0.25">
      <c r="A39" s="190"/>
      <c r="B39" s="31" t="s">
        <v>1298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</row>
    <row r="40" spans="1:12" x14ac:dyDescent="0.25">
      <c r="A40" s="190"/>
      <c r="B40" s="31" t="s">
        <v>1299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8">
        <v>0</v>
      </c>
    </row>
    <row r="41" spans="1:12" x14ac:dyDescent="0.25">
      <c r="A41" s="190"/>
      <c r="B41" s="31" t="s">
        <v>1300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8">
        <v>0</v>
      </c>
    </row>
    <row r="42" spans="1:12" x14ac:dyDescent="0.25">
      <c r="A42" s="190"/>
      <c r="B42" s="31" t="s">
        <v>1301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8">
        <v>0</v>
      </c>
    </row>
    <row r="43" spans="1:12" x14ac:dyDescent="0.25">
      <c r="A43" s="190"/>
      <c r="B43" s="31" t="s">
        <v>1302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</row>
    <row r="44" spans="1:12" x14ac:dyDescent="0.25">
      <c r="A44" s="190"/>
      <c r="B44" s="31" t="s">
        <v>1303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2</v>
      </c>
      <c r="I44" s="37">
        <v>0</v>
      </c>
      <c r="J44" s="37">
        <v>0</v>
      </c>
      <c r="K44" s="37">
        <v>0</v>
      </c>
      <c r="L44" s="38">
        <v>0</v>
      </c>
    </row>
    <row r="45" spans="1:12" x14ac:dyDescent="0.25">
      <c r="A45" s="190"/>
      <c r="B45" s="31" t="s">
        <v>1304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8">
        <v>0</v>
      </c>
    </row>
    <row r="46" spans="1:12" x14ac:dyDescent="0.25">
      <c r="A46" s="190"/>
      <c r="B46" s="31" t="s">
        <v>1305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8">
        <v>0</v>
      </c>
    </row>
    <row r="47" spans="1:12" x14ac:dyDescent="0.25">
      <c r="A47" s="190"/>
      <c r="B47" s="31" t="s">
        <v>1306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8">
        <v>0</v>
      </c>
    </row>
    <row r="48" spans="1:12" x14ac:dyDescent="0.25">
      <c r="A48" s="190"/>
      <c r="B48" s="31" t="s">
        <v>1307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</row>
    <row r="49" spans="1:12" x14ac:dyDescent="0.25">
      <c r="A49" s="190"/>
      <c r="B49" s="31" t="s">
        <v>1308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8">
        <v>0</v>
      </c>
    </row>
    <row r="50" spans="1:12" x14ac:dyDescent="0.25">
      <c r="A50" s="190"/>
      <c r="B50" s="31" t="s">
        <v>1309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8">
        <v>0</v>
      </c>
    </row>
    <row r="51" spans="1:12" x14ac:dyDescent="0.25">
      <c r="A51" s="190"/>
      <c r="B51" s="31" t="s">
        <v>1310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8">
        <v>0</v>
      </c>
    </row>
    <row r="52" spans="1:12" x14ac:dyDescent="0.25">
      <c r="A52" s="190"/>
      <c r="B52" s="31" t="s">
        <v>1311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8">
        <v>0</v>
      </c>
    </row>
    <row r="53" spans="1:12" x14ac:dyDescent="0.25">
      <c r="A53" s="190"/>
      <c r="B53" s="31" t="s">
        <v>1312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</row>
    <row r="54" spans="1:12" x14ac:dyDescent="0.25">
      <c r="A54" s="190"/>
      <c r="B54" s="31" t="s">
        <v>1313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8">
        <v>0</v>
      </c>
    </row>
    <row r="55" spans="1:12" x14ac:dyDescent="0.25">
      <c r="A55" s="190"/>
      <c r="B55" s="31" t="s">
        <v>1314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8">
        <v>0</v>
      </c>
    </row>
    <row r="56" spans="1:12" x14ac:dyDescent="0.25">
      <c r="A56" s="190"/>
      <c r="B56" s="31" t="s">
        <v>1315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8">
        <v>0</v>
      </c>
    </row>
    <row r="57" spans="1:12" x14ac:dyDescent="0.25">
      <c r="A57" s="190"/>
      <c r="B57" s="31" t="s">
        <v>1316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8">
        <v>0</v>
      </c>
    </row>
    <row r="58" spans="1:12" x14ac:dyDescent="0.25">
      <c r="A58" s="190"/>
      <c r="B58" s="31" t="s">
        <v>1317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</row>
    <row r="59" spans="1:12" x14ac:dyDescent="0.25">
      <c r="A59" s="190"/>
      <c r="B59" s="31" t="s">
        <v>1318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8">
        <v>0</v>
      </c>
    </row>
    <row r="60" spans="1:12" x14ac:dyDescent="0.25">
      <c r="A60" s="190"/>
      <c r="B60" s="31" t="s">
        <v>1319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8">
        <v>0</v>
      </c>
    </row>
    <row r="61" spans="1:12" x14ac:dyDescent="0.25">
      <c r="A61" s="190"/>
      <c r="B61" s="31" t="s">
        <v>1320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8">
        <v>0</v>
      </c>
    </row>
    <row r="62" spans="1:12" x14ac:dyDescent="0.25">
      <c r="A62" s="190"/>
      <c r="B62" s="31" t="s">
        <v>1321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8">
        <v>0</v>
      </c>
    </row>
    <row r="63" spans="1:12" x14ac:dyDescent="0.25">
      <c r="A63" s="190"/>
      <c r="B63" s="31" t="s">
        <v>1322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</row>
    <row r="64" spans="1:12" x14ac:dyDescent="0.25">
      <c r="A64" s="190"/>
      <c r="B64" s="31" t="s">
        <v>1323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8">
        <v>0</v>
      </c>
    </row>
    <row r="65" spans="1:12" x14ac:dyDescent="0.25">
      <c r="A65" s="190"/>
      <c r="B65" s="31" t="s">
        <v>1324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8">
        <v>0</v>
      </c>
    </row>
    <row r="66" spans="1:12" x14ac:dyDescent="0.25">
      <c r="A66" s="190"/>
      <c r="B66" s="31" t="s">
        <v>1325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8">
        <v>0</v>
      </c>
    </row>
    <row r="67" spans="1:12" x14ac:dyDescent="0.25">
      <c r="A67" s="190"/>
      <c r="B67" s="31" t="s">
        <v>1326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8">
        <v>0</v>
      </c>
    </row>
    <row r="68" spans="1:12" x14ac:dyDescent="0.25">
      <c r="A68" s="190"/>
      <c r="B68" s="31" t="s">
        <v>1327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8">
        <v>0</v>
      </c>
    </row>
    <row r="69" spans="1:12" x14ac:dyDescent="0.25">
      <c r="A69" s="190"/>
      <c r="B69" s="31" t="s">
        <v>1328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8">
        <v>0</v>
      </c>
    </row>
    <row r="70" spans="1:12" x14ac:dyDescent="0.25">
      <c r="A70" s="190"/>
      <c r="B70" s="31" t="s">
        <v>1329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>
        <v>0</v>
      </c>
    </row>
    <row r="71" spans="1:12" x14ac:dyDescent="0.25">
      <c r="A71" s="190"/>
      <c r="B71" s="31" t="s">
        <v>1330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8">
        <v>0</v>
      </c>
    </row>
    <row r="72" spans="1:12" x14ac:dyDescent="0.25">
      <c r="A72" s="190"/>
      <c r="B72" s="31" t="s">
        <v>1331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8">
        <v>0</v>
      </c>
    </row>
    <row r="73" spans="1:12" x14ac:dyDescent="0.25">
      <c r="A73" s="190"/>
      <c r="B73" s="31" t="s">
        <v>1332</v>
      </c>
      <c r="C73" s="37">
        <v>0</v>
      </c>
      <c r="D73" s="37">
        <v>0</v>
      </c>
      <c r="E73" s="37">
        <v>1</v>
      </c>
      <c r="F73" s="37">
        <v>0</v>
      </c>
      <c r="G73" s="37">
        <v>0</v>
      </c>
      <c r="H73" s="37">
        <v>3</v>
      </c>
      <c r="I73" s="37">
        <v>0</v>
      </c>
      <c r="J73" s="37">
        <v>0</v>
      </c>
      <c r="K73" s="37">
        <v>0</v>
      </c>
      <c r="L73" s="38">
        <v>0</v>
      </c>
    </row>
    <row r="74" spans="1:12" x14ac:dyDescent="0.25">
      <c r="A74" s="190"/>
      <c r="B74" s="31" t="s">
        <v>1333</v>
      </c>
      <c r="C74" s="37">
        <v>0</v>
      </c>
      <c r="D74" s="37">
        <v>0</v>
      </c>
      <c r="E74" s="37">
        <v>0</v>
      </c>
      <c r="F74" s="37">
        <v>2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>
        <v>0</v>
      </c>
    </row>
    <row r="75" spans="1:12" x14ac:dyDescent="0.25">
      <c r="A75" s="190"/>
      <c r="B75" s="31" t="s">
        <v>1334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8">
        <v>0</v>
      </c>
    </row>
    <row r="76" spans="1:12" x14ac:dyDescent="0.25">
      <c r="A76" s="190"/>
      <c r="B76" s="31" t="s">
        <v>1335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8">
        <v>0</v>
      </c>
    </row>
    <row r="77" spans="1:12" x14ac:dyDescent="0.25">
      <c r="A77" s="190"/>
      <c r="B77" s="31" t="s">
        <v>1336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8">
        <v>0</v>
      </c>
    </row>
    <row r="78" spans="1:12" x14ac:dyDescent="0.25">
      <c r="A78" s="190"/>
      <c r="B78" s="31" t="s">
        <v>1337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8">
        <v>0</v>
      </c>
    </row>
    <row r="79" spans="1:12" x14ac:dyDescent="0.25">
      <c r="A79" s="190"/>
      <c r="B79" s="31" t="s">
        <v>1338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8">
        <v>0</v>
      </c>
    </row>
    <row r="80" spans="1:12" x14ac:dyDescent="0.25">
      <c r="A80" s="190"/>
      <c r="B80" s="31" t="s">
        <v>1339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8">
        <v>0</v>
      </c>
    </row>
    <row r="81" spans="1:12" x14ac:dyDescent="0.25">
      <c r="A81" s="190"/>
      <c r="B81" s="31" t="s">
        <v>1340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1</v>
      </c>
      <c r="I81" s="37">
        <v>0</v>
      </c>
      <c r="J81" s="37">
        <v>0</v>
      </c>
      <c r="K81" s="37">
        <v>0</v>
      </c>
      <c r="L81" s="38">
        <v>0</v>
      </c>
    </row>
    <row r="82" spans="1:12" x14ac:dyDescent="0.25">
      <c r="A82" s="190"/>
      <c r="B82" s="31" t="s">
        <v>1341</v>
      </c>
      <c r="C82" s="37">
        <v>2</v>
      </c>
      <c r="D82" s="37">
        <v>0</v>
      </c>
      <c r="E82" s="37">
        <v>6</v>
      </c>
      <c r="F82" s="37">
        <v>8</v>
      </c>
      <c r="G82" s="37">
        <v>0</v>
      </c>
      <c r="H82" s="37">
        <v>44</v>
      </c>
      <c r="I82" s="37">
        <v>0</v>
      </c>
      <c r="J82" s="37">
        <v>0</v>
      </c>
      <c r="K82" s="37">
        <v>0</v>
      </c>
      <c r="L82" s="38">
        <v>0</v>
      </c>
    </row>
    <row r="83" spans="1:12" x14ac:dyDescent="0.25">
      <c r="A83" s="190"/>
      <c r="B83" s="31" t="s">
        <v>1342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8">
        <v>0</v>
      </c>
    </row>
    <row r="84" spans="1:12" x14ac:dyDescent="0.25">
      <c r="A84" s="190"/>
      <c r="B84" s="31" t="s">
        <v>1343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8">
        <v>0</v>
      </c>
    </row>
    <row r="85" spans="1:12" x14ac:dyDescent="0.25">
      <c r="A85" s="190"/>
      <c r="B85" s="31" t="s">
        <v>1344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8">
        <v>0</v>
      </c>
    </row>
    <row r="86" spans="1:12" x14ac:dyDescent="0.25">
      <c r="A86" s="190"/>
      <c r="B86" s="31" t="s">
        <v>1345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8">
        <v>0</v>
      </c>
    </row>
    <row r="87" spans="1:12" x14ac:dyDescent="0.25">
      <c r="A87" s="190"/>
      <c r="B87" s="31" t="s">
        <v>1346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8">
        <v>0</v>
      </c>
    </row>
    <row r="88" spans="1:12" x14ac:dyDescent="0.25">
      <c r="A88" s="190"/>
      <c r="B88" s="31" t="s">
        <v>1347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8">
        <v>0</v>
      </c>
    </row>
    <row r="89" spans="1:12" x14ac:dyDescent="0.25">
      <c r="A89" s="190"/>
      <c r="B89" s="31" t="s">
        <v>1348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8">
        <v>0</v>
      </c>
    </row>
    <row r="90" spans="1:12" x14ac:dyDescent="0.25">
      <c r="A90" s="190"/>
      <c r="B90" s="31" t="s">
        <v>1349</v>
      </c>
      <c r="C90" s="37">
        <v>0</v>
      </c>
      <c r="D90" s="37">
        <v>0</v>
      </c>
      <c r="E90" s="37">
        <v>1</v>
      </c>
      <c r="F90" s="37">
        <v>0</v>
      </c>
      <c r="G90" s="37">
        <v>0</v>
      </c>
      <c r="H90" s="37">
        <v>1</v>
      </c>
      <c r="I90" s="37">
        <v>0</v>
      </c>
      <c r="J90" s="37">
        <v>0</v>
      </c>
      <c r="K90" s="37">
        <v>0</v>
      </c>
      <c r="L90" s="38">
        <v>0</v>
      </c>
    </row>
    <row r="91" spans="1:12" x14ac:dyDescent="0.25">
      <c r="A91" s="190"/>
      <c r="B91" s="31" t="s">
        <v>1350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8">
        <v>0</v>
      </c>
    </row>
    <row r="92" spans="1:12" x14ac:dyDescent="0.25">
      <c r="A92" s="190"/>
      <c r="B92" s="31" t="s">
        <v>1351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8">
        <v>0</v>
      </c>
    </row>
    <row r="93" spans="1:12" x14ac:dyDescent="0.25">
      <c r="A93" s="190"/>
      <c r="B93" s="31" t="s">
        <v>1352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8">
        <v>0</v>
      </c>
    </row>
    <row r="94" spans="1:12" x14ac:dyDescent="0.25">
      <c r="A94" s="190"/>
      <c r="B94" s="31" t="s">
        <v>1353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8">
        <v>0</v>
      </c>
    </row>
    <row r="95" spans="1:12" x14ac:dyDescent="0.25">
      <c r="A95" s="190"/>
      <c r="B95" s="31" t="s">
        <v>1354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8">
        <v>0</v>
      </c>
    </row>
    <row r="96" spans="1:12" x14ac:dyDescent="0.25">
      <c r="A96" s="190"/>
      <c r="B96" s="31" t="s">
        <v>1355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8">
        <v>0</v>
      </c>
    </row>
    <row r="97" spans="1:12" x14ac:dyDescent="0.25">
      <c r="A97" s="190"/>
      <c r="B97" s="31" t="s">
        <v>1356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8">
        <v>0</v>
      </c>
    </row>
    <row r="98" spans="1:12" x14ac:dyDescent="0.25">
      <c r="A98" s="190"/>
      <c r="B98" s="31" t="s">
        <v>1357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8">
        <v>0</v>
      </c>
    </row>
    <row r="99" spans="1:12" x14ac:dyDescent="0.25">
      <c r="A99" s="190"/>
      <c r="B99" s="31" t="s">
        <v>1358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8">
        <v>0</v>
      </c>
    </row>
    <row r="100" spans="1:12" x14ac:dyDescent="0.25">
      <c r="A100" s="190"/>
      <c r="B100" s="31" t="s">
        <v>1359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8">
        <v>0</v>
      </c>
    </row>
    <row r="101" spans="1:12" x14ac:dyDescent="0.25">
      <c r="A101" s="190"/>
      <c r="B101" s="31" t="s">
        <v>1360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8">
        <v>0</v>
      </c>
    </row>
    <row r="102" spans="1:12" x14ac:dyDescent="0.25">
      <c r="A102" s="190"/>
      <c r="B102" s="31" t="s">
        <v>1361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8">
        <v>0</v>
      </c>
    </row>
    <row r="103" spans="1:12" x14ac:dyDescent="0.25">
      <c r="A103" s="190"/>
      <c r="B103" s="31" t="s">
        <v>1362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8">
        <v>0</v>
      </c>
    </row>
    <row r="104" spans="1:12" x14ac:dyDescent="0.25">
      <c r="A104" s="190"/>
      <c r="B104" s="31" t="s">
        <v>1363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1</v>
      </c>
      <c r="I104" s="37">
        <v>0</v>
      </c>
      <c r="J104" s="37">
        <v>0</v>
      </c>
      <c r="K104" s="37">
        <v>0</v>
      </c>
      <c r="L104" s="38">
        <v>0</v>
      </c>
    </row>
    <row r="105" spans="1:12" x14ac:dyDescent="0.25">
      <c r="A105" s="190"/>
      <c r="B105" s="31" t="s">
        <v>1364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8">
        <v>0</v>
      </c>
    </row>
    <row r="106" spans="1:12" x14ac:dyDescent="0.25">
      <c r="A106" s="190"/>
      <c r="B106" s="31" t="s">
        <v>1365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8">
        <v>0</v>
      </c>
    </row>
    <row r="107" spans="1:12" x14ac:dyDescent="0.25">
      <c r="A107" s="190"/>
      <c r="B107" s="31" t="s">
        <v>1366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8">
        <v>0</v>
      </c>
    </row>
    <row r="108" spans="1:12" x14ac:dyDescent="0.25">
      <c r="A108" s="190"/>
      <c r="B108" s="31" t="s">
        <v>1367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8">
        <v>0</v>
      </c>
    </row>
    <row r="109" spans="1:12" x14ac:dyDescent="0.25">
      <c r="A109" s="190"/>
      <c r="B109" s="31" t="s">
        <v>1368</v>
      </c>
      <c r="C109" s="37">
        <v>0</v>
      </c>
      <c r="D109" s="37">
        <v>0</v>
      </c>
      <c r="E109" s="37">
        <v>0</v>
      </c>
      <c r="F109" s="37">
        <v>1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8">
        <v>0</v>
      </c>
    </row>
    <row r="110" spans="1:12" x14ac:dyDescent="0.25">
      <c r="A110" s="190"/>
      <c r="B110" s="31" t="s">
        <v>1369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8">
        <v>0</v>
      </c>
    </row>
    <row r="111" spans="1:12" x14ac:dyDescent="0.25">
      <c r="A111" s="190"/>
      <c r="B111" s="31" t="s">
        <v>1370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8">
        <v>0</v>
      </c>
    </row>
    <row r="112" spans="1:12" x14ac:dyDescent="0.25">
      <c r="A112" s="190"/>
      <c r="B112" s="31" t="s">
        <v>1371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8">
        <v>0</v>
      </c>
    </row>
    <row r="113" spans="1:12" x14ac:dyDescent="0.25">
      <c r="A113" s="190"/>
      <c r="B113" s="31" t="s">
        <v>1372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8">
        <v>0</v>
      </c>
    </row>
    <row r="114" spans="1:12" x14ac:dyDescent="0.25">
      <c r="A114" s="190"/>
      <c r="B114" s="31" t="s">
        <v>1373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8">
        <v>0</v>
      </c>
    </row>
    <row r="115" spans="1:12" x14ac:dyDescent="0.25">
      <c r="A115" s="190"/>
      <c r="B115" s="31" t="s">
        <v>1374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8">
        <v>0</v>
      </c>
    </row>
    <row r="116" spans="1:12" x14ac:dyDescent="0.25">
      <c r="A116" s="190"/>
      <c r="B116" s="31" t="s">
        <v>1375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8">
        <v>0</v>
      </c>
    </row>
    <row r="117" spans="1:12" x14ac:dyDescent="0.25">
      <c r="A117" s="190"/>
      <c r="B117" s="31" t="s">
        <v>1376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8">
        <v>0</v>
      </c>
    </row>
    <row r="118" spans="1:12" x14ac:dyDescent="0.25">
      <c r="A118" s="190"/>
      <c r="B118" s="31" t="s">
        <v>1377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8">
        <v>0</v>
      </c>
    </row>
    <row r="119" spans="1:12" x14ac:dyDescent="0.25">
      <c r="A119" s="190"/>
      <c r="B119" s="31" t="s">
        <v>1378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8">
        <v>0</v>
      </c>
    </row>
    <row r="120" spans="1:12" x14ac:dyDescent="0.25">
      <c r="A120" s="190"/>
      <c r="B120" s="31" t="s">
        <v>1379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8">
        <v>0</v>
      </c>
    </row>
    <row r="121" spans="1:12" x14ac:dyDescent="0.25">
      <c r="A121" s="190"/>
      <c r="B121" s="31" t="s">
        <v>1380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8">
        <v>0</v>
      </c>
    </row>
    <row r="122" spans="1:12" x14ac:dyDescent="0.25">
      <c r="A122" s="190"/>
      <c r="B122" s="31" t="s">
        <v>1381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8">
        <v>0</v>
      </c>
    </row>
    <row r="123" spans="1:12" x14ac:dyDescent="0.25">
      <c r="A123" s="190"/>
      <c r="B123" s="31" t="s">
        <v>1382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8">
        <v>0</v>
      </c>
    </row>
    <row r="124" spans="1:12" x14ac:dyDescent="0.25">
      <c r="A124" s="190"/>
      <c r="B124" s="31" t="s">
        <v>1383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8">
        <v>0</v>
      </c>
    </row>
    <row r="125" spans="1:12" x14ac:dyDescent="0.25">
      <c r="A125" s="190"/>
      <c r="B125" s="31" t="s">
        <v>1384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8">
        <v>0</v>
      </c>
    </row>
    <row r="126" spans="1:12" x14ac:dyDescent="0.25">
      <c r="A126" s="190"/>
      <c r="B126" s="31" t="s">
        <v>1385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8">
        <v>0</v>
      </c>
    </row>
    <row r="127" spans="1:12" x14ac:dyDescent="0.25">
      <c r="A127" s="190"/>
      <c r="B127" s="31" t="s">
        <v>1386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8">
        <v>0</v>
      </c>
    </row>
    <row r="128" spans="1:12" x14ac:dyDescent="0.25">
      <c r="A128" s="190"/>
      <c r="B128" s="31" t="s">
        <v>1387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8">
        <v>0</v>
      </c>
    </row>
    <row r="129" spans="1:12" x14ac:dyDescent="0.25">
      <c r="A129" s="190"/>
      <c r="B129" s="31" t="s">
        <v>1388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8">
        <v>0</v>
      </c>
    </row>
    <row r="130" spans="1:12" x14ac:dyDescent="0.25">
      <c r="A130" s="190"/>
      <c r="B130" s="31" t="s">
        <v>1389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8">
        <v>0</v>
      </c>
    </row>
    <row r="131" spans="1:12" x14ac:dyDescent="0.25">
      <c r="A131" s="190"/>
      <c r="B131" s="31" t="s">
        <v>1390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1</v>
      </c>
      <c r="I131" s="37">
        <v>0</v>
      </c>
      <c r="J131" s="37">
        <v>0</v>
      </c>
      <c r="K131" s="37">
        <v>0</v>
      </c>
      <c r="L131" s="38">
        <v>0</v>
      </c>
    </row>
    <row r="132" spans="1:12" x14ac:dyDescent="0.25">
      <c r="A132" s="190"/>
      <c r="B132" s="31" t="s">
        <v>1391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8">
        <v>0</v>
      </c>
    </row>
    <row r="133" spans="1:12" x14ac:dyDescent="0.25">
      <c r="A133" s="190"/>
      <c r="B133" s="31" t="s">
        <v>1392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8">
        <v>0</v>
      </c>
    </row>
    <row r="134" spans="1:12" x14ac:dyDescent="0.25">
      <c r="A134" s="190"/>
      <c r="B134" s="31" t="s">
        <v>1393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8">
        <v>0</v>
      </c>
    </row>
    <row r="135" spans="1:12" x14ac:dyDescent="0.25">
      <c r="A135" s="190"/>
      <c r="B135" s="31" t="s">
        <v>1394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8">
        <v>0</v>
      </c>
    </row>
    <row r="136" spans="1:12" x14ac:dyDescent="0.25">
      <c r="A136" s="190"/>
      <c r="B136" s="31" t="s">
        <v>1395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8">
        <v>0</v>
      </c>
    </row>
    <row r="137" spans="1:12" x14ac:dyDescent="0.25">
      <c r="A137" s="190"/>
      <c r="B137" s="31" t="s">
        <v>1396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8">
        <v>0</v>
      </c>
    </row>
    <row r="138" spans="1:12" x14ac:dyDescent="0.25">
      <c r="A138" s="190"/>
      <c r="B138" s="31" t="s">
        <v>1397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8">
        <v>0</v>
      </c>
    </row>
    <row r="139" spans="1:12" x14ac:dyDescent="0.25">
      <c r="A139" s="190"/>
      <c r="B139" s="31" t="s">
        <v>1398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8">
        <v>0</v>
      </c>
    </row>
    <row r="140" spans="1:12" x14ac:dyDescent="0.25">
      <c r="A140" s="190"/>
      <c r="B140" s="31" t="s">
        <v>1399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8">
        <v>0</v>
      </c>
    </row>
    <row r="141" spans="1:12" x14ac:dyDescent="0.25">
      <c r="A141" s="190"/>
      <c r="B141" s="31" t="s">
        <v>1400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8">
        <v>0</v>
      </c>
    </row>
    <row r="142" spans="1:12" x14ac:dyDescent="0.25">
      <c r="A142" s="190"/>
      <c r="B142" s="31" t="s">
        <v>1401</v>
      </c>
      <c r="C142" s="37">
        <v>0</v>
      </c>
      <c r="D142" s="37">
        <v>0</v>
      </c>
      <c r="E142" s="37">
        <v>0</v>
      </c>
      <c r="F142" s="37">
        <v>1</v>
      </c>
      <c r="G142" s="37">
        <v>0</v>
      </c>
      <c r="H142" s="37">
        <v>17</v>
      </c>
      <c r="I142" s="37">
        <v>0</v>
      </c>
      <c r="J142" s="37">
        <v>2</v>
      </c>
      <c r="K142" s="37">
        <v>0</v>
      </c>
      <c r="L142" s="38">
        <v>0</v>
      </c>
    </row>
    <row r="143" spans="1:12" x14ac:dyDescent="0.25">
      <c r="A143" s="190"/>
      <c r="B143" s="31" t="s">
        <v>1402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8">
        <v>0</v>
      </c>
    </row>
    <row r="144" spans="1:12" x14ac:dyDescent="0.25">
      <c r="A144" s="190"/>
      <c r="B144" s="31" t="s">
        <v>1403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8">
        <v>0</v>
      </c>
    </row>
    <row r="145" spans="1:12" x14ac:dyDescent="0.25">
      <c r="A145" s="190"/>
      <c r="B145" s="31" t="s">
        <v>1404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8">
        <v>0</v>
      </c>
    </row>
    <row r="146" spans="1:12" x14ac:dyDescent="0.25">
      <c r="A146" s="190"/>
      <c r="B146" s="31" t="s">
        <v>1405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8">
        <v>0</v>
      </c>
    </row>
    <row r="147" spans="1:12" x14ac:dyDescent="0.25">
      <c r="A147" s="190"/>
      <c r="B147" s="31" t="s">
        <v>1406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2</v>
      </c>
      <c r="I147" s="37">
        <v>0</v>
      </c>
      <c r="J147" s="37">
        <v>0</v>
      </c>
      <c r="K147" s="37">
        <v>0</v>
      </c>
      <c r="L147" s="38">
        <v>0</v>
      </c>
    </row>
    <row r="148" spans="1:12" x14ac:dyDescent="0.25">
      <c r="A148" s="190"/>
      <c r="B148" s="31" t="s">
        <v>1407</v>
      </c>
      <c r="C148" s="37">
        <v>0</v>
      </c>
      <c r="D148" s="37">
        <v>0</v>
      </c>
      <c r="E148" s="37">
        <v>1</v>
      </c>
      <c r="F148" s="37">
        <v>0</v>
      </c>
      <c r="G148" s="37">
        <v>0</v>
      </c>
      <c r="H148" s="37">
        <v>0</v>
      </c>
      <c r="I148" s="37">
        <v>0</v>
      </c>
      <c r="J148" s="37">
        <v>1</v>
      </c>
      <c r="K148" s="37">
        <v>0</v>
      </c>
      <c r="L148" s="38">
        <v>0</v>
      </c>
    </row>
    <row r="149" spans="1:12" x14ac:dyDescent="0.25">
      <c r="A149" s="190"/>
      <c r="B149" s="31" t="s">
        <v>1408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8">
        <v>0</v>
      </c>
    </row>
    <row r="150" spans="1:12" x14ac:dyDescent="0.25">
      <c r="A150" s="190"/>
      <c r="B150" s="31" t="s">
        <v>1409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8">
        <v>0</v>
      </c>
    </row>
    <row r="151" spans="1:12" x14ac:dyDescent="0.25">
      <c r="A151" s="190"/>
      <c r="B151" s="31" t="s">
        <v>1410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8">
        <v>0</v>
      </c>
    </row>
    <row r="152" spans="1:12" x14ac:dyDescent="0.25">
      <c r="A152" s="190"/>
      <c r="B152" s="31" t="s">
        <v>1411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8">
        <v>0</v>
      </c>
    </row>
    <row r="153" spans="1:12" x14ac:dyDescent="0.25">
      <c r="A153" s="190"/>
      <c r="B153" s="31" t="s">
        <v>1412</v>
      </c>
      <c r="C153" s="37"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8">
        <v>0</v>
      </c>
    </row>
    <row r="154" spans="1:12" x14ac:dyDescent="0.25">
      <c r="A154" s="190"/>
      <c r="B154" s="31" t="s">
        <v>1413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8">
        <v>0</v>
      </c>
    </row>
    <row r="155" spans="1:12" x14ac:dyDescent="0.25">
      <c r="A155" s="190"/>
      <c r="B155" s="31" t="s">
        <v>1414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8">
        <v>0</v>
      </c>
    </row>
    <row r="156" spans="1:12" x14ac:dyDescent="0.25">
      <c r="A156" s="190"/>
      <c r="B156" s="31" t="s">
        <v>1415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8">
        <v>0</v>
      </c>
    </row>
    <row r="157" spans="1:12" x14ac:dyDescent="0.25">
      <c r="A157" s="190"/>
      <c r="B157" s="31" t="s">
        <v>1416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8">
        <v>0</v>
      </c>
    </row>
    <row r="158" spans="1:12" x14ac:dyDescent="0.25">
      <c r="A158" s="190"/>
      <c r="B158" s="31" t="s">
        <v>1417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8">
        <v>0</v>
      </c>
    </row>
    <row r="159" spans="1:12" x14ac:dyDescent="0.25">
      <c r="A159" s="190"/>
      <c r="B159" s="31" t="s">
        <v>1418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8">
        <v>0</v>
      </c>
    </row>
    <row r="160" spans="1:12" x14ac:dyDescent="0.25">
      <c r="A160" s="190"/>
      <c r="B160" s="31" t="s">
        <v>1419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8">
        <v>0</v>
      </c>
    </row>
    <row r="161" spans="1:12" x14ac:dyDescent="0.25">
      <c r="A161" s="190"/>
      <c r="B161" s="31" t="s">
        <v>1420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8">
        <v>0</v>
      </c>
    </row>
    <row r="162" spans="1:12" x14ac:dyDescent="0.25">
      <c r="A162" s="190"/>
      <c r="B162" s="31" t="s">
        <v>1421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8">
        <v>0</v>
      </c>
    </row>
    <row r="163" spans="1:12" x14ac:dyDescent="0.25">
      <c r="A163" s="190"/>
      <c r="B163" s="31" t="s">
        <v>1422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8">
        <v>0</v>
      </c>
    </row>
    <row r="164" spans="1:12" x14ac:dyDescent="0.25">
      <c r="A164" s="190"/>
      <c r="B164" s="31" t="s">
        <v>1423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8">
        <v>0</v>
      </c>
    </row>
    <row r="165" spans="1:12" x14ac:dyDescent="0.25">
      <c r="A165" s="190"/>
      <c r="B165" s="31" t="s">
        <v>1424</v>
      </c>
      <c r="C165" s="37">
        <v>0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8">
        <v>0</v>
      </c>
    </row>
    <row r="166" spans="1:12" x14ac:dyDescent="0.25">
      <c r="A166" s="190"/>
      <c r="B166" s="31" t="s">
        <v>1425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8">
        <v>0</v>
      </c>
    </row>
    <row r="167" spans="1:12" x14ac:dyDescent="0.25">
      <c r="A167" s="190"/>
      <c r="B167" s="31" t="s">
        <v>1426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8">
        <v>0</v>
      </c>
    </row>
    <row r="168" spans="1:12" x14ac:dyDescent="0.25">
      <c r="A168" s="190"/>
      <c r="B168" s="31" t="s">
        <v>1427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8">
        <v>0</v>
      </c>
    </row>
    <row r="169" spans="1:12" x14ac:dyDescent="0.25">
      <c r="A169" s="190"/>
      <c r="B169" s="31" t="s">
        <v>1428</v>
      </c>
      <c r="C169" s="37">
        <v>0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8">
        <v>0</v>
      </c>
    </row>
    <row r="170" spans="1:12" x14ac:dyDescent="0.25">
      <c r="A170" s="190"/>
      <c r="B170" s="31" t="s">
        <v>1429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8">
        <v>0</v>
      </c>
    </row>
    <row r="171" spans="1:12" x14ac:dyDescent="0.25">
      <c r="A171" s="190"/>
      <c r="B171" s="31" t="s">
        <v>1430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8">
        <v>0</v>
      </c>
    </row>
    <row r="172" spans="1:12" x14ac:dyDescent="0.25">
      <c r="A172" s="190"/>
      <c r="B172" s="31" t="s">
        <v>1431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8">
        <v>0</v>
      </c>
    </row>
    <row r="173" spans="1:12" x14ac:dyDescent="0.25">
      <c r="A173" s="190"/>
      <c r="B173" s="31" t="s">
        <v>1432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8">
        <v>0</v>
      </c>
    </row>
    <row r="174" spans="1:12" x14ac:dyDescent="0.25">
      <c r="A174" s="190"/>
      <c r="B174" s="31" t="s">
        <v>1433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8">
        <v>0</v>
      </c>
    </row>
    <row r="175" spans="1:12" x14ac:dyDescent="0.25">
      <c r="A175" s="190"/>
      <c r="B175" s="31" t="s">
        <v>1434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8">
        <v>0</v>
      </c>
    </row>
    <row r="176" spans="1:12" x14ac:dyDescent="0.25">
      <c r="A176" s="190"/>
      <c r="B176" s="31" t="s">
        <v>1435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8">
        <v>0</v>
      </c>
    </row>
    <row r="177" spans="1:12" x14ac:dyDescent="0.25">
      <c r="A177" s="190"/>
      <c r="B177" s="31" t="s">
        <v>1436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8">
        <v>0</v>
      </c>
    </row>
    <row r="178" spans="1:12" x14ac:dyDescent="0.25">
      <c r="A178" s="190"/>
      <c r="B178" s="31" t="s">
        <v>1437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8">
        <v>0</v>
      </c>
    </row>
    <row r="179" spans="1:12" x14ac:dyDescent="0.25">
      <c r="A179" s="190"/>
      <c r="B179" s="31" t="s">
        <v>1438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8">
        <v>0</v>
      </c>
    </row>
    <row r="180" spans="1:12" x14ac:dyDescent="0.25">
      <c r="A180" s="190"/>
      <c r="B180" s="31" t="s">
        <v>1439</v>
      </c>
      <c r="C180" s="37">
        <v>0</v>
      </c>
      <c r="D180" s="37">
        <v>0</v>
      </c>
      <c r="E180" s="37">
        <v>1</v>
      </c>
      <c r="F180" s="37">
        <v>0</v>
      </c>
      <c r="G180" s="37">
        <v>0</v>
      </c>
      <c r="H180" s="37">
        <v>3</v>
      </c>
      <c r="I180" s="37">
        <v>0</v>
      </c>
      <c r="J180" s="37">
        <v>1</v>
      </c>
      <c r="K180" s="37">
        <v>0</v>
      </c>
      <c r="L180" s="38">
        <v>0</v>
      </c>
    </row>
    <row r="181" spans="1:12" x14ac:dyDescent="0.25">
      <c r="A181" s="190"/>
      <c r="B181" s="31" t="s">
        <v>1440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8">
        <v>0</v>
      </c>
    </row>
    <row r="182" spans="1:12" x14ac:dyDescent="0.25">
      <c r="A182" s="190"/>
      <c r="B182" s="31" t="s">
        <v>1441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8">
        <v>0</v>
      </c>
    </row>
    <row r="183" spans="1:12" x14ac:dyDescent="0.25">
      <c r="A183" s="190"/>
      <c r="B183" s="31" t="s">
        <v>1442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8">
        <v>0</v>
      </c>
    </row>
    <row r="184" spans="1:12" x14ac:dyDescent="0.25">
      <c r="A184" s="190"/>
      <c r="B184" s="31" t="s">
        <v>1443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8">
        <v>0</v>
      </c>
    </row>
    <row r="185" spans="1:12" x14ac:dyDescent="0.25">
      <c r="A185" s="190"/>
      <c r="B185" s="31" t="s">
        <v>1444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8">
        <v>0</v>
      </c>
    </row>
    <row r="186" spans="1:12" x14ac:dyDescent="0.25">
      <c r="A186" s="190"/>
      <c r="B186" s="31" t="s">
        <v>1445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8">
        <v>0</v>
      </c>
    </row>
    <row r="187" spans="1:12" x14ac:dyDescent="0.25">
      <c r="A187" s="190"/>
      <c r="B187" s="31" t="s">
        <v>1446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8">
        <v>0</v>
      </c>
    </row>
    <row r="188" spans="1:12" x14ac:dyDescent="0.25">
      <c r="A188" s="190"/>
      <c r="B188" s="31" t="s">
        <v>1447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15</v>
      </c>
      <c r="I188" s="37">
        <v>0</v>
      </c>
      <c r="J188" s="37">
        <v>0</v>
      </c>
      <c r="K188" s="37">
        <v>0</v>
      </c>
      <c r="L188" s="38">
        <v>0</v>
      </c>
    </row>
    <row r="189" spans="1:12" x14ac:dyDescent="0.25">
      <c r="A189" s="190"/>
      <c r="B189" s="31" t="s">
        <v>1448</v>
      </c>
      <c r="C189" s="37">
        <v>1</v>
      </c>
      <c r="D189" s="37">
        <v>0</v>
      </c>
      <c r="E189" s="37">
        <v>4</v>
      </c>
      <c r="F189" s="37">
        <v>1</v>
      </c>
      <c r="G189" s="37">
        <v>0</v>
      </c>
      <c r="H189" s="37">
        <v>8</v>
      </c>
      <c r="I189" s="37">
        <v>0</v>
      </c>
      <c r="J189" s="37">
        <v>0</v>
      </c>
      <c r="K189" s="37">
        <v>0</v>
      </c>
      <c r="L189" s="38">
        <v>0</v>
      </c>
    </row>
    <row r="190" spans="1:12" x14ac:dyDescent="0.25">
      <c r="A190" s="190"/>
      <c r="B190" s="31" t="s">
        <v>1449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8">
        <v>0</v>
      </c>
    </row>
    <row r="191" spans="1:12" x14ac:dyDescent="0.25">
      <c r="A191" s="190"/>
      <c r="B191" s="31" t="s">
        <v>1450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8">
        <v>0</v>
      </c>
    </row>
    <row r="192" spans="1:12" x14ac:dyDescent="0.25">
      <c r="A192" s="190"/>
      <c r="B192" s="31" t="s">
        <v>1451</v>
      </c>
      <c r="C192" s="37">
        <v>0</v>
      </c>
      <c r="D192" s="37">
        <v>0</v>
      </c>
      <c r="E192" s="37">
        <v>2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8">
        <v>0</v>
      </c>
    </row>
    <row r="193" spans="1:12" x14ac:dyDescent="0.25">
      <c r="A193" s="190"/>
      <c r="B193" s="31" t="s">
        <v>1452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8">
        <v>0</v>
      </c>
    </row>
    <row r="194" spans="1:12" x14ac:dyDescent="0.25">
      <c r="A194" s="190"/>
      <c r="B194" s="31" t="s">
        <v>1453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1</v>
      </c>
      <c r="I194" s="37">
        <v>0</v>
      </c>
      <c r="J194" s="37">
        <v>0</v>
      </c>
      <c r="K194" s="37">
        <v>0</v>
      </c>
      <c r="L194" s="38">
        <v>0</v>
      </c>
    </row>
    <row r="195" spans="1:12" x14ac:dyDescent="0.25">
      <c r="A195" s="190"/>
      <c r="B195" s="31" t="s">
        <v>1454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8">
        <v>0</v>
      </c>
    </row>
    <row r="196" spans="1:12" x14ac:dyDescent="0.25">
      <c r="A196" s="190"/>
      <c r="B196" s="31" t="s">
        <v>1455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8">
        <v>0</v>
      </c>
    </row>
    <row r="197" spans="1:12" x14ac:dyDescent="0.25">
      <c r="A197" s="190"/>
      <c r="B197" s="31" t="s">
        <v>1456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8">
        <v>0</v>
      </c>
    </row>
    <row r="198" spans="1:12" x14ac:dyDescent="0.25">
      <c r="A198" s="190"/>
      <c r="B198" s="31" t="s">
        <v>1457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8">
        <v>0</v>
      </c>
    </row>
    <row r="199" spans="1:12" x14ac:dyDescent="0.25">
      <c r="A199" s="190"/>
      <c r="B199" s="31" t="s">
        <v>1458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8">
        <v>0</v>
      </c>
    </row>
    <row r="200" spans="1:12" x14ac:dyDescent="0.25">
      <c r="A200" s="190"/>
      <c r="B200" s="31" t="s">
        <v>1459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8">
        <v>0</v>
      </c>
    </row>
    <row r="201" spans="1:12" x14ac:dyDescent="0.25">
      <c r="A201" s="190"/>
      <c r="B201" s="31" t="s">
        <v>1460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8">
        <v>0</v>
      </c>
    </row>
    <row r="202" spans="1:12" x14ac:dyDescent="0.25">
      <c r="A202" s="190"/>
      <c r="B202" s="31" t="s">
        <v>1461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8">
        <v>0</v>
      </c>
    </row>
    <row r="203" spans="1:12" x14ac:dyDescent="0.25">
      <c r="A203" s="190"/>
      <c r="B203" s="31" t="s">
        <v>1462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8">
        <v>0</v>
      </c>
    </row>
    <row r="204" spans="1:12" x14ac:dyDescent="0.25">
      <c r="A204" s="190"/>
      <c r="B204" s="31" t="s">
        <v>1463</v>
      </c>
      <c r="C204" s="37">
        <v>0</v>
      </c>
      <c r="D204" s="37">
        <v>0</v>
      </c>
      <c r="E204" s="37">
        <v>2</v>
      </c>
      <c r="F204" s="37">
        <v>0</v>
      </c>
      <c r="G204" s="37">
        <v>0</v>
      </c>
      <c r="H204" s="37">
        <v>3</v>
      </c>
      <c r="I204" s="37">
        <v>0</v>
      </c>
      <c r="J204" s="37">
        <v>0</v>
      </c>
      <c r="K204" s="37">
        <v>0</v>
      </c>
      <c r="L204" s="38">
        <v>0</v>
      </c>
    </row>
    <row r="205" spans="1:12" x14ac:dyDescent="0.25">
      <c r="A205" s="190"/>
      <c r="B205" s="31" t="s">
        <v>1464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8">
        <v>0</v>
      </c>
    </row>
    <row r="206" spans="1:12" x14ac:dyDescent="0.25">
      <c r="A206" s="190"/>
      <c r="B206" s="31" t="s">
        <v>1465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8">
        <v>0</v>
      </c>
    </row>
    <row r="207" spans="1:12" x14ac:dyDescent="0.25">
      <c r="A207" s="190"/>
      <c r="B207" s="31" t="s">
        <v>1466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8">
        <v>0</v>
      </c>
    </row>
    <row r="208" spans="1:12" x14ac:dyDescent="0.25">
      <c r="A208" s="190"/>
      <c r="B208" s="31" t="s">
        <v>1467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8">
        <v>0</v>
      </c>
    </row>
    <row r="209" spans="1:12" x14ac:dyDescent="0.25">
      <c r="A209" s="190"/>
      <c r="B209" s="31" t="s">
        <v>1468</v>
      </c>
      <c r="C209" s="37">
        <v>0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v>0</v>
      </c>
    </row>
    <row r="210" spans="1:12" x14ac:dyDescent="0.25">
      <c r="A210" s="190"/>
      <c r="B210" s="31" t="s">
        <v>1469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v>0</v>
      </c>
    </row>
    <row r="211" spans="1:12" x14ac:dyDescent="0.25">
      <c r="A211" s="190"/>
      <c r="B211" s="31" t="s">
        <v>1470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8">
        <v>0</v>
      </c>
    </row>
    <row r="212" spans="1:12" x14ac:dyDescent="0.25">
      <c r="A212" s="190"/>
      <c r="B212" s="31" t="s">
        <v>1471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8">
        <v>0</v>
      </c>
    </row>
    <row r="213" spans="1:12" x14ac:dyDescent="0.25">
      <c r="A213" s="190"/>
      <c r="B213" s="31" t="s">
        <v>1472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8">
        <v>0</v>
      </c>
    </row>
    <row r="214" spans="1:12" x14ac:dyDescent="0.25">
      <c r="A214" s="190"/>
      <c r="B214" s="31" t="s">
        <v>1473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8">
        <v>0</v>
      </c>
    </row>
    <row r="215" spans="1:12" x14ac:dyDescent="0.25">
      <c r="A215" s="190"/>
      <c r="B215" s="31" t="s">
        <v>1474</v>
      </c>
      <c r="C215" s="37">
        <v>0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8">
        <v>0</v>
      </c>
    </row>
    <row r="216" spans="1:12" x14ac:dyDescent="0.25">
      <c r="A216" s="190"/>
      <c r="B216" s="31" t="s">
        <v>1475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8">
        <v>0</v>
      </c>
    </row>
    <row r="217" spans="1:12" x14ac:dyDescent="0.25">
      <c r="A217" s="190"/>
      <c r="B217" s="31" t="s">
        <v>1476</v>
      </c>
      <c r="C217" s="37">
        <v>0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8">
        <v>0</v>
      </c>
    </row>
    <row r="218" spans="1:12" x14ac:dyDescent="0.25">
      <c r="A218" s="190"/>
      <c r="B218" s="31" t="s">
        <v>1477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8">
        <v>0</v>
      </c>
    </row>
    <row r="219" spans="1:12" x14ac:dyDescent="0.25">
      <c r="A219" s="190"/>
      <c r="B219" s="31" t="s">
        <v>1478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8">
        <v>0</v>
      </c>
    </row>
    <row r="220" spans="1:12" x14ac:dyDescent="0.25">
      <c r="A220" s="190"/>
      <c r="B220" s="31" t="s">
        <v>1479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v>0</v>
      </c>
    </row>
    <row r="221" spans="1:12" x14ac:dyDescent="0.25">
      <c r="A221" s="190"/>
      <c r="B221" s="31" t="s">
        <v>1480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v>0</v>
      </c>
    </row>
    <row r="222" spans="1:12" x14ac:dyDescent="0.25">
      <c r="A222" s="190"/>
      <c r="B222" s="31" t="s">
        <v>1481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8">
        <v>0</v>
      </c>
    </row>
    <row r="223" spans="1:12" x14ac:dyDescent="0.25">
      <c r="A223" s="190"/>
      <c r="B223" s="31" t="s">
        <v>1482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8">
        <v>0</v>
      </c>
    </row>
    <row r="224" spans="1:12" x14ac:dyDescent="0.25">
      <c r="A224" s="190"/>
      <c r="B224" s="31" t="s">
        <v>1483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8">
        <v>0</v>
      </c>
    </row>
    <row r="225" spans="1:12" x14ac:dyDescent="0.25">
      <c r="A225" s="190"/>
      <c r="B225" s="31" t="s">
        <v>1484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8">
        <v>0</v>
      </c>
    </row>
    <row r="226" spans="1:12" x14ac:dyDescent="0.25">
      <c r="A226" s="190"/>
      <c r="B226" s="31" t="s">
        <v>1485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8">
        <v>0</v>
      </c>
    </row>
    <row r="227" spans="1:12" x14ac:dyDescent="0.25">
      <c r="A227" s="190"/>
      <c r="B227" s="31" t="s">
        <v>1486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8">
        <v>0</v>
      </c>
    </row>
    <row r="228" spans="1:12" x14ac:dyDescent="0.25">
      <c r="A228" s="190"/>
      <c r="B228" s="31" t="s">
        <v>1487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8">
        <v>0</v>
      </c>
    </row>
    <row r="229" spans="1:12" x14ac:dyDescent="0.25">
      <c r="A229" s="190"/>
      <c r="B229" s="31" t="s">
        <v>1488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1</v>
      </c>
      <c r="I229" s="37">
        <v>0</v>
      </c>
      <c r="J229" s="37">
        <v>0</v>
      </c>
      <c r="K229" s="37">
        <v>0</v>
      </c>
      <c r="L229" s="38">
        <v>0</v>
      </c>
    </row>
    <row r="230" spans="1:12" x14ac:dyDescent="0.25">
      <c r="A230" s="190"/>
      <c r="B230" s="31" t="s">
        <v>1489</v>
      </c>
      <c r="C230" s="37">
        <v>0</v>
      </c>
      <c r="D230" s="37">
        <v>0</v>
      </c>
      <c r="E230" s="37">
        <v>1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8">
        <v>0</v>
      </c>
    </row>
    <row r="231" spans="1:12" x14ac:dyDescent="0.25">
      <c r="A231" s="190"/>
      <c r="B231" s="31" t="s">
        <v>1490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8">
        <v>0</v>
      </c>
    </row>
    <row r="232" spans="1:12" x14ac:dyDescent="0.25">
      <c r="A232" s="190"/>
      <c r="B232" s="31" t="s">
        <v>1491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8">
        <v>0</v>
      </c>
    </row>
    <row r="233" spans="1:12" x14ac:dyDescent="0.25">
      <c r="A233" s="190"/>
      <c r="B233" s="31" t="s">
        <v>1492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8">
        <v>0</v>
      </c>
    </row>
    <row r="234" spans="1:12" x14ac:dyDescent="0.25">
      <c r="A234" s="190"/>
      <c r="B234" s="31" t="s">
        <v>1493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8">
        <v>0</v>
      </c>
    </row>
    <row r="235" spans="1:12" x14ac:dyDescent="0.25">
      <c r="A235" s="190"/>
      <c r="B235" s="31" t="s">
        <v>1494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8">
        <v>0</v>
      </c>
    </row>
    <row r="236" spans="1:12" x14ac:dyDescent="0.25">
      <c r="A236" s="190"/>
      <c r="B236" s="31" t="s">
        <v>1495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8">
        <v>0</v>
      </c>
    </row>
    <row r="237" spans="1:12" x14ac:dyDescent="0.25">
      <c r="A237" s="190"/>
      <c r="B237" s="31" t="s">
        <v>1496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8">
        <v>0</v>
      </c>
    </row>
    <row r="238" spans="1:12" x14ac:dyDescent="0.25">
      <c r="A238" s="190"/>
      <c r="B238" s="31" t="s">
        <v>1497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8">
        <v>0</v>
      </c>
    </row>
    <row r="239" spans="1:12" x14ac:dyDescent="0.25">
      <c r="A239" s="190"/>
      <c r="B239" s="31" t="s">
        <v>1498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8">
        <v>0</v>
      </c>
    </row>
    <row r="240" spans="1:12" x14ac:dyDescent="0.25">
      <c r="A240" s="190"/>
      <c r="B240" s="31" t="s">
        <v>1499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8">
        <v>0</v>
      </c>
    </row>
    <row r="241" spans="1:12" x14ac:dyDescent="0.25">
      <c r="A241" s="190"/>
      <c r="B241" s="31" t="s">
        <v>1500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8">
        <v>0</v>
      </c>
    </row>
    <row r="242" spans="1:12" x14ac:dyDescent="0.25">
      <c r="A242" s="190"/>
      <c r="B242" s="31" t="s">
        <v>1501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8">
        <v>0</v>
      </c>
    </row>
    <row r="243" spans="1:12" x14ac:dyDescent="0.25">
      <c r="A243" s="190"/>
      <c r="B243" s="31" t="s">
        <v>1502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8">
        <v>0</v>
      </c>
    </row>
    <row r="244" spans="1:12" x14ac:dyDescent="0.25">
      <c r="A244" s="190"/>
      <c r="B244" s="31" t="s">
        <v>1503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8">
        <v>0</v>
      </c>
    </row>
    <row r="245" spans="1:12" x14ac:dyDescent="0.25">
      <c r="A245" s="190"/>
      <c r="B245" s="31" t="s">
        <v>1504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8">
        <v>0</v>
      </c>
    </row>
    <row r="246" spans="1:12" x14ac:dyDescent="0.25">
      <c r="A246" s="190"/>
      <c r="B246" s="31" t="s">
        <v>1505</v>
      </c>
      <c r="C246" s="37">
        <v>0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8">
        <v>0</v>
      </c>
    </row>
    <row r="247" spans="1:12" x14ac:dyDescent="0.25">
      <c r="A247" s="190"/>
      <c r="B247" s="31" t="s">
        <v>1506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8">
        <v>0</v>
      </c>
    </row>
    <row r="248" spans="1:12" x14ac:dyDescent="0.25">
      <c r="A248" s="190"/>
      <c r="B248" s="31" t="s">
        <v>1507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8">
        <v>0</v>
      </c>
    </row>
    <row r="249" spans="1:12" x14ac:dyDescent="0.25">
      <c r="A249" s="190"/>
      <c r="B249" s="31" t="s">
        <v>1508</v>
      </c>
      <c r="C249" s="37">
        <v>0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8">
        <v>0</v>
      </c>
    </row>
    <row r="250" spans="1:12" x14ac:dyDescent="0.25">
      <c r="A250" s="190"/>
      <c r="B250" s="31" t="s">
        <v>1509</v>
      </c>
      <c r="C250" s="37">
        <v>0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8">
        <v>0</v>
      </c>
    </row>
    <row r="251" spans="1:12" x14ac:dyDescent="0.25">
      <c r="A251" s="190"/>
      <c r="B251" s="31" t="s">
        <v>1510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8">
        <v>0</v>
      </c>
    </row>
    <row r="252" spans="1:12" x14ac:dyDescent="0.25">
      <c r="A252" s="190"/>
      <c r="B252" s="31" t="s">
        <v>1511</v>
      </c>
      <c r="C252" s="37">
        <v>0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8">
        <v>0</v>
      </c>
    </row>
    <row r="253" spans="1:12" x14ac:dyDescent="0.25">
      <c r="A253" s="190"/>
      <c r="B253" s="31" t="s">
        <v>1512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8">
        <v>0</v>
      </c>
    </row>
    <row r="254" spans="1:12" x14ac:dyDescent="0.25">
      <c r="A254" s="190"/>
      <c r="B254" s="31" t="s">
        <v>1513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8">
        <v>0</v>
      </c>
    </row>
    <row r="255" spans="1:12" x14ac:dyDescent="0.25">
      <c r="A255" s="190"/>
      <c r="B255" s="31" t="s">
        <v>1514</v>
      </c>
      <c r="C255" s="37">
        <v>0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8">
        <v>0</v>
      </c>
    </row>
    <row r="256" spans="1:12" x14ac:dyDescent="0.25">
      <c r="A256" s="190"/>
      <c r="B256" s="31" t="s">
        <v>1515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8">
        <v>0</v>
      </c>
    </row>
    <row r="257" spans="1:12" x14ac:dyDescent="0.25">
      <c r="A257" s="190"/>
      <c r="B257" s="31" t="s">
        <v>1516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8">
        <v>0</v>
      </c>
    </row>
    <row r="258" spans="1:12" x14ac:dyDescent="0.25">
      <c r="A258" s="190"/>
      <c r="B258" s="31" t="s">
        <v>1517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8">
        <v>0</v>
      </c>
    </row>
    <row r="259" spans="1:12" x14ac:dyDescent="0.25">
      <c r="A259" s="190"/>
      <c r="B259" s="31" t="s">
        <v>1518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8">
        <v>0</v>
      </c>
    </row>
    <row r="260" spans="1:12" x14ac:dyDescent="0.25">
      <c r="A260" s="190"/>
      <c r="B260" s="31" t="s">
        <v>1519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8">
        <v>0</v>
      </c>
    </row>
    <row r="261" spans="1:12" x14ac:dyDescent="0.25">
      <c r="A261" s="191"/>
      <c r="B261" s="31" t="s">
        <v>1520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8">
        <v>0</v>
      </c>
    </row>
    <row r="262" spans="1:12" x14ac:dyDescent="0.25">
      <c r="A262" s="189" t="s">
        <v>1521</v>
      </c>
      <c r="B262" s="31" t="s">
        <v>1522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8">
        <v>0</v>
      </c>
    </row>
    <row r="263" spans="1:12" x14ac:dyDescent="0.25">
      <c r="A263" s="190"/>
      <c r="B263" s="31" t="s">
        <v>1523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3</v>
      </c>
      <c r="I263" s="37">
        <v>0</v>
      </c>
      <c r="J263" s="37">
        <v>0</v>
      </c>
      <c r="K263" s="37">
        <v>0</v>
      </c>
      <c r="L263" s="38">
        <v>0</v>
      </c>
    </row>
    <row r="264" spans="1:12" x14ac:dyDescent="0.25">
      <c r="A264" s="190"/>
      <c r="B264" s="31" t="s">
        <v>1524</v>
      </c>
      <c r="C264" s="37">
        <v>4</v>
      </c>
      <c r="D264" s="37">
        <v>0</v>
      </c>
      <c r="E264" s="37">
        <v>6</v>
      </c>
      <c r="F264" s="37">
        <v>1</v>
      </c>
      <c r="G264" s="37">
        <v>0</v>
      </c>
      <c r="H264" s="37">
        <v>33</v>
      </c>
      <c r="I264" s="37">
        <v>0</v>
      </c>
      <c r="J264" s="37">
        <v>3</v>
      </c>
      <c r="K264" s="37">
        <v>0</v>
      </c>
      <c r="L264" s="38">
        <v>0</v>
      </c>
    </row>
    <row r="265" spans="1:12" x14ac:dyDescent="0.25">
      <c r="A265" s="190"/>
      <c r="B265" s="31" t="s">
        <v>1525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8">
        <v>0</v>
      </c>
    </row>
    <row r="266" spans="1:12" x14ac:dyDescent="0.25">
      <c r="A266" s="190"/>
      <c r="B266" s="31" t="s">
        <v>1526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1</v>
      </c>
      <c r="I266" s="37">
        <v>0</v>
      </c>
      <c r="J266" s="37">
        <v>0</v>
      </c>
      <c r="K266" s="37">
        <v>0</v>
      </c>
      <c r="L266" s="38">
        <v>0</v>
      </c>
    </row>
    <row r="267" spans="1:12" x14ac:dyDescent="0.25">
      <c r="A267" s="190"/>
      <c r="B267" s="31" t="s">
        <v>1527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1</v>
      </c>
      <c r="I267" s="37">
        <v>0</v>
      </c>
      <c r="J267" s="37">
        <v>0</v>
      </c>
      <c r="K267" s="37">
        <v>0</v>
      </c>
      <c r="L267" s="38">
        <v>0</v>
      </c>
    </row>
    <row r="268" spans="1:12" x14ac:dyDescent="0.25">
      <c r="A268" s="190"/>
      <c r="B268" s="31" t="s">
        <v>1528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3</v>
      </c>
      <c r="I268" s="37">
        <v>0</v>
      </c>
      <c r="J268" s="37">
        <v>0</v>
      </c>
      <c r="K268" s="37">
        <v>0</v>
      </c>
      <c r="L268" s="38">
        <v>0</v>
      </c>
    </row>
    <row r="269" spans="1:12" x14ac:dyDescent="0.25">
      <c r="A269" s="190"/>
      <c r="B269" s="31" t="s">
        <v>1529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8">
        <v>0</v>
      </c>
    </row>
    <row r="270" spans="1:12" x14ac:dyDescent="0.25">
      <c r="A270" s="190"/>
      <c r="B270" s="31" t="s">
        <v>1530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8">
        <v>0</v>
      </c>
    </row>
    <row r="271" spans="1:12" x14ac:dyDescent="0.25">
      <c r="A271" s="190"/>
      <c r="B271" s="31" t="s">
        <v>1531</v>
      </c>
      <c r="C271" s="37">
        <v>0</v>
      </c>
      <c r="D271" s="37">
        <v>0</v>
      </c>
      <c r="E271" s="37">
        <v>1</v>
      </c>
      <c r="F271" s="37">
        <v>0</v>
      </c>
      <c r="G271" s="37">
        <v>0</v>
      </c>
      <c r="H271" s="37">
        <v>2</v>
      </c>
      <c r="I271" s="37">
        <v>0</v>
      </c>
      <c r="J271" s="37">
        <v>0</v>
      </c>
      <c r="K271" s="37">
        <v>0</v>
      </c>
      <c r="L271" s="38">
        <v>0</v>
      </c>
    </row>
    <row r="272" spans="1:12" x14ac:dyDescent="0.25">
      <c r="A272" s="190"/>
      <c r="B272" s="31" t="s">
        <v>1532</v>
      </c>
      <c r="C272" s="37">
        <v>0</v>
      </c>
      <c r="D272" s="37">
        <v>0</v>
      </c>
      <c r="E272" s="37">
        <v>2</v>
      </c>
      <c r="F272" s="37">
        <v>1</v>
      </c>
      <c r="G272" s="37">
        <v>0</v>
      </c>
      <c r="H272" s="37">
        <v>3</v>
      </c>
      <c r="I272" s="37">
        <v>0</v>
      </c>
      <c r="J272" s="37">
        <v>0</v>
      </c>
      <c r="K272" s="37">
        <v>0</v>
      </c>
      <c r="L272" s="38">
        <v>0</v>
      </c>
    </row>
    <row r="273" spans="1:12" x14ac:dyDescent="0.25">
      <c r="A273" s="190"/>
      <c r="B273" s="31" t="s">
        <v>967</v>
      </c>
      <c r="C273" s="37">
        <v>0</v>
      </c>
      <c r="D273" s="37">
        <v>0</v>
      </c>
      <c r="E273" s="37">
        <v>0</v>
      </c>
      <c r="F273" s="37">
        <v>4</v>
      </c>
      <c r="G273" s="37">
        <v>0</v>
      </c>
      <c r="H273" s="37">
        <v>38</v>
      </c>
      <c r="I273" s="37">
        <v>0</v>
      </c>
      <c r="J273" s="37">
        <v>1</v>
      </c>
      <c r="K273" s="37">
        <v>0</v>
      </c>
      <c r="L273" s="38">
        <v>0</v>
      </c>
    </row>
    <row r="274" spans="1:12" x14ac:dyDescent="0.25">
      <c r="A274" s="190"/>
      <c r="B274" s="31" t="s">
        <v>1533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8">
        <v>0</v>
      </c>
    </row>
    <row r="275" spans="1:12" x14ac:dyDescent="0.25">
      <c r="A275" s="190"/>
      <c r="B275" s="31" t="s">
        <v>1534</v>
      </c>
      <c r="C275" s="37">
        <v>0</v>
      </c>
      <c r="D275" s="37">
        <v>0</v>
      </c>
      <c r="E275" s="37">
        <v>8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8">
        <v>0</v>
      </c>
    </row>
    <row r="276" spans="1:12" x14ac:dyDescent="0.25">
      <c r="A276" s="190"/>
      <c r="B276" s="31" t="s">
        <v>1535</v>
      </c>
      <c r="C276" s="37">
        <v>1</v>
      </c>
      <c r="D276" s="37">
        <v>0</v>
      </c>
      <c r="E276" s="37">
        <v>1</v>
      </c>
      <c r="F276" s="37">
        <v>0</v>
      </c>
      <c r="G276" s="37">
        <v>0</v>
      </c>
      <c r="H276" s="37">
        <v>2</v>
      </c>
      <c r="I276" s="37">
        <v>0</v>
      </c>
      <c r="J276" s="37">
        <v>0</v>
      </c>
      <c r="K276" s="37">
        <v>0</v>
      </c>
      <c r="L276" s="38">
        <v>0</v>
      </c>
    </row>
    <row r="277" spans="1:12" x14ac:dyDescent="0.25">
      <c r="A277" s="190"/>
      <c r="B277" s="31" t="s">
        <v>1536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8">
        <v>0</v>
      </c>
    </row>
    <row r="278" spans="1:12" x14ac:dyDescent="0.25">
      <c r="A278" s="190"/>
      <c r="B278" s="31" t="s">
        <v>1537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8">
        <v>0</v>
      </c>
    </row>
    <row r="279" spans="1:12" x14ac:dyDescent="0.25">
      <c r="A279" s="190"/>
      <c r="B279" s="31" t="s">
        <v>1538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8">
        <v>0</v>
      </c>
    </row>
    <row r="280" spans="1:12" x14ac:dyDescent="0.25">
      <c r="A280" s="190"/>
      <c r="B280" s="31" t="s">
        <v>1539</v>
      </c>
      <c r="C280" s="37">
        <v>0</v>
      </c>
      <c r="D280" s="37">
        <v>0</v>
      </c>
      <c r="E280" s="37">
        <v>1</v>
      </c>
      <c r="F280" s="37">
        <v>0</v>
      </c>
      <c r="G280" s="37">
        <v>0</v>
      </c>
      <c r="H280" s="37">
        <v>2</v>
      </c>
      <c r="I280" s="37">
        <v>0</v>
      </c>
      <c r="J280" s="37">
        <v>0</v>
      </c>
      <c r="K280" s="37">
        <v>0</v>
      </c>
      <c r="L280" s="38">
        <v>0</v>
      </c>
    </row>
    <row r="281" spans="1:12" x14ac:dyDescent="0.25">
      <c r="A281" s="190"/>
      <c r="B281" s="31" t="s">
        <v>1540</v>
      </c>
      <c r="C281" s="37">
        <v>0</v>
      </c>
      <c r="D281" s="37">
        <v>0</v>
      </c>
      <c r="E281" s="37">
        <v>1</v>
      </c>
      <c r="F281" s="37">
        <v>1</v>
      </c>
      <c r="G281" s="37">
        <v>0</v>
      </c>
      <c r="H281" s="37">
        <v>1</v>
      </c>
      <c r="I281" s="37">
        <v>0</v>
      </c>
      <c r="J281" s="37">
        <v>0</v>
      </c>
      <c r="K281" s="37">
        <v>0</v>
      </c>
      <c r="L281" s="38">
        <v>0</v>
      </c>
    </row>
    <row r="282" spans="1:12" x14ac:dyDescent="0.25">
      <c r="A282" s="190"/>
      <c r="B282" s="31" t="s">
        <v>1541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8">
        <v>0</v>
      </c>
    </row>
    <row r="283" spans="1:12" x14ac:dyDescent="0.25">
      <c r="A283" s="190"/>
      <c r="B283" s="31" t="s">
        <v>1542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1</v>
      </c>
      <c r="I283" s="37">
        <v>0</v>
      </c>
      <c r="J283" s="37">
        <v>0</v>
      </c>
      <c r="K283" s="37">
        <v>0</v>
      </c>
      <c r="L283" s="38">
        <v>0</v>
      </c>
    </row>
    <row r="284" spans="1:12" x14ac:dyDescent="0.25">
      <c r="A284" s="190"/>
      <c r="B284" s="31" t="s">
        <v>1543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8">
        <v>0</v>
      </c>
    </row>
    <row r="285" spans="1:12" x14ac:dyDescent="0.25">
      <c r="A285" s="190"/>
      <c r="B285" s="31" t="s">
        <v>1544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8">
        <v>0</v>
      </c>
    </row>
    <row r="286" spans="1:12" x14ac:dyDescent="0.25">
      <c r="A286" s="190"/>
      <c r="B286" s="31" t="s">
        <v>1545</v>
      </c>
      <c r="C286" s="37">
        <v>0</v>
      </c>
      <c r="D286" s="37">
        <v>0</v>
      </c>
      <c r="E286" s="37">
        <v>0</v>
      </c>
      <c r="F286" s="37">
        <v>1</v>
      </c>
      <c r="G286" s="37">
        <v>0</v>
      </c>
      <c r="H286" s="37">
        <v>5</v>
      </c>
      <c r="I286" s="37">
        <v>0</v>
      </c>
      <c r="J286" s="37">
        <v>0</v>
      </c>
      <c r="K286" s="37">
        <v>0</v>
      </c>
      <c r="L286" s="38">
        <v>0</v>
      </c>
    </row>
    <row r="287" spans="1:12" x14ac:dyDescent="0.25">
      <c r="A287" s="190"/>
      <c r="B287" s="31" t="s">
        <v>926</v>
      </c>
      <c r="C287" s="37">
        <v>1</v>
      </c>
      <c r="D287" s="37">
        <v>0</v>
      </c>
      <c r="E287" s="37">
        <v>10</v>
      </c>
      <c r="F287" s="37">
        <v>9</v>
      </c>
      <c r="G287" s="37">
        <v>0</v>
      </c>
      <c r="H287" s="37">
        <v>12</v>
      </c>
      <c r="I287" s="37">
        <v>0</v>
      </c>
      <c r="J287" s="37">
        <v>0</v>
      </c>
      <c r="K287" s="37">
        <v>0</v>
      </c>
      <c r="L287" s="38">
        <v>0</v>
      </c>
    </row>
    <row r="288" spans="1:12" x14ac:dyDescent="0.25">
      <c r="A288" s="190"/>
      <c r="B288" s="31" t="s">
        <v>952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8">
        <v>0</v>
      </c>
    </row>
    <row r="289" spans="1:12" x14ac:dyDescent="0.25">
      <c r="A289" s="190"/>
      <c r="B289" s="31" t="s">
        <v>1546</v>
      </c>
      <c r="C289" s="37">
        <v>0</v>
      </c>
      <c r="D289" s="37">
        <v>0</v>
      </c>
      <c r="E289" s="37">
        <v>11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8">
        <v>0</v>
      </c>
    </row>
    <row r="290" spans="1:12" x14ac:dyDescent="0.25">
      <c r="A290" s="190"/>
      <c r="B290" s="31" t="s">
        <v>1547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2</v>
      </c>
      <c r="I290" s="37">
        <v>0</v>
      </c>
      <c r="J290" s="37">
        <v>0</v>
      </c>
      <c r="K290" s="37">
        <v>0</v>
      </c>
      <c r="L290" s="38">
        <v>0</v>
      </c>
    </row>
    <row r="291" spans="1:12" x14ac:dyDescent="0.25">
      <c r="A291" s="190"/>
      <c r="B291" s="31" t="s">
        <v>1548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8">
        <v>0</v>
      </c>
    </row>
    <row r="292" spans="1:12" x14ac:dyDescent="0.25">
      <c r="A292" s="190"/>
      <c r="B292" s="31" t="s">
        <v>1549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8">
        <v>0</v>
      </c>
    </row>
    <row r="293" spans="1:12" ht="22.5" x14ac:dyDescent="0.25">
      <c r="A293" s="190"/>
      <c r="B293" s="31" t="s">
        <v>1550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8">
        <v>0</v>
      </c>
    </row>
    <row r="294" spans="1:12" x14ac:dyDescent="0.25">
      <c r="A294" s="191"/>
      <c r="B294" s="31" t="s">
        <v>1551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8">
        <v>0</v>
      </c>
    </row>
    <row r="295" spans="1:12" x14ac:dyDescent="0.25">
      <c r="A295" s="189" t="s">
        <v>1552</v>
      </c>
      <c r="B295" s="31" t="s">
        <v>1553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8">
        <v>0</v>
      </c>
    </row>
    <row r="296" spans="1:12" x14ac:dyDescent="0.25">
      <c r="A296" s="190"/>
      <c r="B296" s="31" t="s">
        <v>1554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6</v>
      </c>
      <c r="I296" s="37">
        <v>0</v>
      </c>
      <c r="J296" s="37">
        <v>0</v>
      </c>
      <c r="K296" s="37">
        <v>0</v>
      </c>
      <c r="L296" s="38">
        <v>0</v>
      </c>
    </row>
    <row r="297" spans="1:12" ht="22.5" x14ac:dyDescent="0.25">
      <c r="A297" s="190"/>
      <c r="B297" s="31" t="s">
        <v>1555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1</v>
      </c>
      <c r="I297" s="37">
        <v>0</v>
      </c>
      <c r="J297" s="37">
        <v>0</v>
      </c>
      <c r="K297" s="37">
        <v>0</v>
      </c>
      <c r="L297" s="38">
        <v>0</v>
      </c>
    </row>
    <row r="298" spans="1:12" ht="22.5" x14ac:dyDescent="0.25">
      <c r="A298" s="190"/>
      <c r="B298" s="31" t="s">
        <v>1556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4</v>
      </c>
      <c r="I298" s="37">
        <v>0</v>
      </c>
      <c r="J298" s="37">
        <v>0</v>
      </c>
      <c r="K298" s="37">
        <v>0</v>
      </c>
      <c r="L298" s="38">
        <v>0</v>
      </c>
    </row>
    <row r="299" spans="1:12" ht="22.5" x14ac:dyDescent="0.25">
      <c r="A299" s="190"/>
      <c r="B299" s="31" t="s">
        <v>1557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23</v>
      </c>
      <c r="I299" s="37">
        <v>0</v>
      </c>
      <c r="J299" s="37">
        <v>0</v>
      </c>
      <c r="K299" s="37">
        <v>0</v>
      </c>
      <c r="L299" s="38">
        <v>0</v>
      </c>
    </row>
    <row r="300" spans="1:12" ht="22.5" x14ac:dyDescent="0.25">
      <c r="A300" s="190"/>
      <c r="B300" s="31" t="s">
        <v>1558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15</v>
      </c>
      <c r="I300" s="37">
        <v>0</v>
      </c>
      <c r="J300" s="37">
        <v>0</v>
      </c>
      <c r="K300" s="37">
        <v>0</v>
      </c>
      <c r="L300" s="38">
        <v>0</v>
      </c>
    </row>
    <row r="301" spans="1:12" x14ac:dyDescent="0.25">
      <c r="A301" s="190"/>
      <c r="B301" s="31" t="s">
        <v>1559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8</v>
      </c>
      <c r="I301" s="37">
        <v>0</v>
      </c>
      <c r="J301" s="37">
        <v>0</v>
      </c>
      <c r="K301" s="37">
        <v>0</v>
      </c>
      <c r="L301" s="38">
        <v>0</v>
      </c>
    </row>
    <row r="302" spans="1:12" x14ac:dyDescent="0.25">
      <c r="A302" s="190"/>
      <c r="B302" s="31" t="s">
        <v>1560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12</v>
      </c>
      <c r="I302" s="37">
        <v>0</v>
      </c>
      <c r="J302" s="37">
        <v>0</v>
      </c>
      <c r="K302" s="37">
        <v>0</v>
      </c>
      <c r="L302" s="38">
        <v>0</v>
      </c>
    </row>
    <row r="303" spans="1:12" ht="45" x14ac:dyDescent="0.25">
      <c r="A303" s="190"/>
      <c r="B303" s="31" t="s">
        <v>1561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8">
        <v>0</v>
      </c>
    </row>
    <row r="304" spans="1:12" ht="33.75" x14ac:dyDescent="0.25">
      <c r="A304" s="190"/>
      <c r="B304" s="31" t="s">
        <v>1562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7</v>
      </c>
      <c r="I304" s="37">
        <v>0</v>
      </c>
      <c r="J304" s="37">
        <v>0</v>
      </c>
      <c r="K304" s="37">
        <v>0</v>
      </c>
      <c r="L304" s="38">
        <v>0</v>
      </c>
    </row>
    <row r="305" spans="1:12" ht="22.5" x14ac:dyDescent="0.25">
      <c r="A305" s="190"/>
      <c r="B305" s="31" t="s">
        <v>1563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30</v>
      </c>
      <c r="I305" s="37">
        <v>0</v>
      </c>
      <c r="J305" s="37">
        <v>0</v>
      </c>
      <c r="K305" s="37">
        <v>0</v>
      </c>
      <c r="L305" s="38">
        <v>0</v>
      </c>
    </row>
    <row r="306" spans="1:12" ht="22.5" x14ac:dyDescent="0.25">
      <c r="A306" s="190"/>
      <c r="B306" s="31" t="s">
        <v>1564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23</v>
      </c>
      <c r="I306" s="37">
        <v>0</v>
      </c>
      <c r="J306" s="37">
        <v>0</v>
      </c>
      <c r="K306" s="37">
        <v>0</v>
      </c>
      <c r="L306" s="38">
        <v>0</v>
      </c>
    </row>
    <row r="307" spans="1:12" x14ac:dyDescent="0.25">
      <c r="A307" s="190"/>
      <c r="B307" s="31" t="s">
        <v>980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11</v>
      </c>
      <c r="I307" s="37">
        <v>0</v>
      </c>
      <c r="J307" s="37">
        <v>0</v>
      </c>
      <c r="K307" s="37">
        <v>0</v>
      </c>
      <c r="L307" s="38">
        <v>0</v>
      </c>
    </row>
    <row r="308" spans="1:12" x14ac:dyDescent="0.25">
      <c r="A308" s="190"/>
      <c r="B308" s="31" t="s">
        <v>1565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3</v>
      </c>
      <c r="I308" s="37">
        <v>0</v>
      </c>
      <c r="J308" s="37">
        <v>0</v>
      </c>
      <c r="K308" s="37">
        <v>0</v>
      </c>
      <c r="L308" s="38">
        <v>0</v>
      </c>
    </row>
    <row r="309" spans="1:12" x14ac:dyDescent="0.25">
      <c r="A309" s="190"/>
      <c r="B309" s="31" t="s">
        <v>1566</v>
      </c>
      <c r="C309" s="37">
        <v>0</v>
      </c>
      <c r="D309" s="37">
        <v>0</v>
      </c>
      <c r="E309" s="37">
        <v>0</v>
      </c>
      <c r="F309" s="37">
        <v>0</v>
      </c>
      <c r="G309" s="37">
        <v>0</v>
      </c>
      <c r="H309" s="37">
        <v>7</v>
      </c>
      <c r="I309" s="37">
        <v>0</v>
      </c>
      <c r="J309" s="37">
        <v>0</v>
      </c>
      <c r="K309" s="37">
        <v>0</v>
      </c>
      <c r="L309" s="38">
        <v>0</v>
      </c>
    </row>
    <row r="310" spans="1:12" x14ac:dyDescent="0.25">
      <c r="A310" s="190"/>
      <c r="B310" s="31" t="s">
        <v>1567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8">
        <v>0</v>
      </c>
    </row>
    <row r="311" spans="1:12" x14ac:dyDescent="0.25">
      <c r="A311" s="191"/>
      <c r="B311" s="31" t="s">
        <v>1568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8">
        <v>0</v>
      </c>
    </row>
    <row r="312" spans="1:12" x14ac:dyDescent="0.25">
      <c r="A312" s="17"/>
    </row>
  </sheetData>
  <sheetProtection algorithmName="SHA-512" hashValue="QCbhh3YGmoJqYlDADKZFeFoCO3GVpEvcFf7bwJ6HMmnuSM/UGha+ieeNqhrdoVcQOkf9q2XGxye5Q0O/o7uAQQ==" saltValue="gFB8oof2SC0HHNvC8GrCF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9" t="s">
        <v>1570</v>
      </c>
    </row>
    <row r="4" spans="1:5" ht="22.5" x14ac:dyDescent="0.2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89" t="s">
        <v>1571</v>
      </c>
      <c r="B5" s="11" t="s">
        <v>1572</v>
      </c>
      <c r="C5" s="12">
        <v>2</v>
      </c>
      <c r="D5" s="12">
        <v>0</v>
      </c>
      <c r="E5" s="13">
        <v>2</v>
      </c>
    </row>
    <row r="6" spans="1:5" x14ac:dyDescent="0.25">
      <c r="A6" s="190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0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90"/>
      <c r="B8" s="11" t="s">
        <v>1575</v>
      </c>
      <c r="C8" s="12">
        <v>19</v>
      </c>
      <c r="D8" s="12">
        <v>6</v>
      </c>
      <c r="E8" s="13">
        <v>2.1666666666666701</v>
      </c>
    </row>
    <row r="9" spans="1:5" x14ac:dyDescent="0.25">
      <c r="A9" s="190"/>
      <c r="B9" s="11" t="s">
        <v>1576</v>
      </c>
      <c r="C9" s="12">
        <v>3</v>
      </c>
      <c r="D9" s="12">
        <v>1</v>
      </c>
      <c r="E9" s="13">
        <v>2</v>
      </c>
    </row>
    <row r="10" spans="1:5" x14ac:dyDescent="0.25">
      <c r="A10" s="190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0"/>
      <c r="B11" s="11" t="s">
        <v>1578</v>
      </c>
      <c r="C11" s="12">
        <v>4</v>
      </c>
      <c r="D11" s="12">
        <v>6</v>
      </c>
      <c r="E11" s="13">
        <v>-0.33333333333333298</v>
      </c>
    </row>
    <row r="12" spans="1:5" x14ac:dyDescent="0.25">
      <c r="A12" s="190"/>
      <c r="B12" s="11" t="s">
        <v>1579</v>
      </c>
      <c r="C12" s="12">
        <v>0</v>
      </c>
      <c r="D12" s="12">
        <v>0</v>
      </c>
      <c r="E12" s="13">
        <v>0</v>
      </c>
    </row>
    <row r="13" spans="1:5" x14ac:dyDescent="0.25">
      <c r="A13" s="190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90"/>
      <c r="B14" s="11" t="s">
        <v>1581</v>
      </c>
      <c r="C14" s="12">
        <v>19</v>
      </c>
      <c r="D14" s="12">
        <v>6</v>
      </c>
      <c r="E14" s="13">
        <v>2.1666666666666701</v>
      </c>
    </row>
    <row r="15" spans="1:5" x14ac:dyDescent="0.25">
      <c r="A15" s="190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1"/>
      <c r="B16" s="11" t="s">
        <v>111</v>
      </c>
      <c r="C16" s="12">
        <v>11</v>
      </c>
      <c r="D16" s="12">
        <v>14</v>
      </c>
      <c r="E16" s="13">
        <v>-0.214285714285714</v>
      </c>
    </row>
    <row r="17" spans="1:1" x14ac:dyDescent="0.25">
      <c r="A17" s="17"/>
    </row>
  </sheetData>
  <sheetProtection algorithmName="SHA-512" hashValue="7klb2HPU/yF9apJPrQ4RNxfOVGFyzxBfEDxeVyYS1xCh3cXB/w/P9jKtXxrZzvZRnKGWUy/4x641ZGxIHI0qeQ==" saltValue="rj2aczD2JUeHRWzHHoNaH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22</v>
      </c>
      <c r="D5" s="12">
        <v>1</v>
      </c>
      <c r="E5" s="13">
        <v>21</v>
      </c>
    </row>
    <row r="6" spans="1:5" x14ac:dyDescent="0.25">
      <c r="A6" s="10" t="s">
        <v>1587</v>
      </c>
      <c r="B6" s="11" t="s">
        <v>1588</v>
      </c>
      <c r="C6" s="12">
        <v>121</v>
      </c>
      <c r="D6" s="12">
        <v>184</v>
      </c>
      <c r="E6" s="13">
        <v>-0.342391304347826</v>
      </c>
    </row>
    <row r="7" spans="1:5" ht="22.5" x14ac:dyDescent="0.25">
      <c r="A7" s="10" t="s">
        <v>1589</v>
      </c>
      <c r="B7" s="11" t="s">
        <v>1590</v>
      </c>
      <c r="C7" s="12">
        <v>89</v>
      </c>
      <c r="D7" s="12">
        <v>136</v>
      </c>
      <c r="E7" s="13">
        <v>-0.34558823529411797</v>
      </c>
    </row>
    <row r="8" spans="1:5" ht="22.5" x14ac:dyDescent="0.25">
      <c r="A8" s="10" t="s">
        <v>1591</v>
      </c>
      <c r="B8" s="11" t="s">
        <v>1592</v>
      </c>
      <c r="C8" s="12">
        <v>40</v>
      </c>
      <c r="D8" s="12">
        <v>138</v>
      </c>
      <c r="E8" s="13">
        <v>-0.71014492753623204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8</v>
      </c>
      <c r="E9" s="13">
        <v>-1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3</v>
      </c>
      <c r="E10" s="13">
        <v>-1</v>
      </c>
    </row>
    <row r="11" spans="1:5" ht="22.5" x14ac:dyDescent="0.25">
      <c r="A11" s="10" t="s">
        <v>1597</v>
      </c>
      <c r="B11" s="15"/>
      <c r="C11" s="12">
        <v>161</v>
      </c>
      <c r="D11" s="12">
        <v>240</v>
      </c>
      <c r="E11" s="13">
        <v>-0.329166666666667</v>
      </c>
    </row>
    <row r="12" spans="1:5" x14ac:dyDescent="0.25">
      <c r="A12" s="10" t="s">
        <v>1598</v>
      </c>
      <c r="B12" s="15"/>
      <c r="C12" s="12">
        <v>194</v>
      </c>
      <c r="D12" s="12">
        <v>180</v>
      </c>
      <c r="E12" s="13">
        <v>7.7777777777777807E-2</v>
      </c>
    </row>
    <row r="13" spans="1:5" x14ac:dyDescent="0.25">
      <c r="A13" s="189" t="s">
        <v>1599</v>
      </c>
      <c r="B13" s="11" t="s">
        <v>1600</v>
      </c>
      <c r="C13" s="12">
        <v>8</v>
      </c>
      <c r="D13" s="12">
        <v>2</v>
      </c>
      <c r="E13" s="13">
        <v>3</v>
      </c>
    </row>
    <row r="14" spans="1:5" x14ac:dyDescent="0.25">
      <c r="A14" s="191"/>
      <c r="B14" s="11" t="s">
        <v>1601</v>
      </c>
      <c r="C14" s="12">
        <v>15</v>
      </c>
      <c r="D14" s="12">
        <v>68</v>
      </c>
      <c r="E14" s="13">
        <v>-0.77941176470588203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6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87"/>
      <c r="B18" s="11" t="s">
        <v>1605</v>
      </c>
      <c r="C18" s="12">
        <v>57</v>
      </c>
      <c r="D18" s="12">
        <v>22</v>
      </c>
      <c r="E18" s="21">
        <v>58</v>
      </c>
    </row>
    <row r="19" spans="1:5" x14ac:dyDescent="0.25">
      <c r="A19" s="187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7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7"/>
      <c r="B21" s="11" t="s">
        <v>1608</v>
      </c>
      <c r="C21" s="12">
        <v>46</v>
      </c>
      <c r="D21" s="12">
        <v>7</v>
      </c>
      <c r="E21" s="21">
        <v>58</v>
      </c>
    </row>
    <row r="22" spans="1:5" x14ac:dyDescent="0.25">
      <c r="A22" s="187"/>
      <c r="B22" s="11" t="s">
        <v>983</v>
      </c>
      <c r="C22" s="12">
        <v>772</v>
      </c>
      <c r="D22" s="12">
        <v>748</v>
      </c>
      <c r="E22" s="21">
        <v>0</v>
      </c>
    </row>
    <row r="23" spans="1:5" x14ac:dyDescent="0.25">
      <c r="A23" s="187"/>
      <c r="B23" s="11" t="s">
        <v>1609</v>
      </c>
      <c r="C23" s="12">
        <v>4</v>
      </c>
      <c r="D23" s="12">
        <v>6</v>
      </c>
      <c r="E23" s="21">
        <v>1</v>
      </c>
    </row>
    <row r="24" spans="1:5" x14ac:dyDescent="0.25">
      <c r="A24" s="187"/>
      <c r="B24" s="11" t="s">
        <v>1610</v>
      </c>
      <c r="C24" s="12">
        <v>0</v>
      </c>
      <c r="D24" s="12">
        <v>0</v>
      </c>
      <c r="E24" s="21">
        <v>0</v>
      </c>
    </row>
    <row r="25" spans="1:5" x14ac:dyDescent="0.25">
      <c r="A25" s="187"/>
      <c r="B25" s="11" t="s">
        <v>1611</v>
      </c>
      <c r="C25" s="12">
        <v>10</v>
      </c>
      <c r="D25" s="12">
        <v>6</v>
      </c>
      <c r="E25" s="21">
        <v>2</v>
      </c>
    </row>
    <row r="26" spans="1:5" x14ac:dyDescent="0.25">
      <c r="A26" s="187"/>
      <c r="B26" s="11" t="s">
        <v>1612</v>
      </c>
      <c r="C26" s="12">
        <v>500</v>
      </c>
      <c r="D26" s="12">
        <v>2331</v>
      </c>
      <c r="E26" s="21">
        <v>5</v>
      </c>
    </row>
    <row r="27" spans="1:5" x14ac:dyDescent="0.25">
      <c r="A27" s="187"/>
      <c r="B27" s="11" t="s">
        <v>1613</v>
      </c>
      <c r="C27" s="12">
        <v>26</v>
      </c>
      <c r="D27" s="12">
        <v>0</v>
      </c>
      <c r="E27" s="21">
        <v>24</v>
      </c>
    </row>
    <row r="28" spans="1:5" x14ac:dyDescent="0.25">
      <c r="A28" s="187"/>
      <c r="B28" s="11" t="s">
        <v>1614</v>
      </c>
      <c r="C28" s="12">
        <v>520</v>
      </c>
      <c r="D28" s="12">
        <v>146</v>
      </c>
      <c r="E28" s="21">
        <v>723</v>
      </c>
    </row>
    <row r="29" spans="1:5" x14ac:dyDescent="0.25">
      <c r="A29" s="187"/>
      <c r="B29" s="11" t="s">
        <v>1615</v>
      </c>
      <c r="C29" s="12">
        <v>380</v>
      </c>
      <c r="D29" s="12">
        <v>175</v>
      </c>
      <c r="E29" s="21">
        <v>392</v>
      </c>
    </row>
    <row r="30" spans="1:5" x14ac:dyDescent="0.25">
      <c r="A30" s="188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vgprhscQEbinOkNJ53D5DGmfSCU+YsO0w8v3R3gT9SJJU+C/pOrmcVBOG1b1UFq7H6D2ejiHSFS/bWydV1vQRw==" saltValue="1ebfGstgb3DnQ5nPcafDi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12F9-4524-4362-92BA-FC333C000E5D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9" customWidth="1"/>
    <col min="2" max="2" width="4.42578125" style="99" customWidth="1"/>
    <col min="3" max="3" width="18.5703125" style="99" customWidth="1"/>
    <col min="4" max="4" width="36.42578125" style="99" customWidth="1"/>
    <col min="5" max="5" width="18.5703125" style="99" customWidth="1"/>
    <col min="6" max="6" width="7.42578125" style="99" customWidth="1"/>
    <col min="7" max="7" width="2.570312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5703125" style="99" customWidth="1"/>
    <col min="17" max="17" width="11.42578125" style="99"/>
    <col min="18" max="19" width="12.85546875" style="99" customWidth="1"/>
    <col min="20" max="23" width="11.42578125" style="99"/>
    <col min="24" max="24" width="2.5703125" style="99" customWidth="1"/>
    <col min="25" max="25" width="6.425781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5703125" style="99" customWidth="1"/>
    <col min="33" max="38" width="11.42578125" style="99"/>
    <col min="39" max="39" width="14.5703125" style="99" customWidth="1"/>
    <col min="40" max="40" width="2.5703125" style="99" customWidth="1"/>
    <col min="41" max="41" width="11.42578125" style="99"/>
    <col min="42" max="44" width="19.42578125" style="99" customWidth="1"/>
    <col min="45" max="45" width="14.85546875" style="99" customWidth="1"/>
    <col min="46" max="46" width="2.570312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5703125" style="99" customWidth="1"/>
    <col min="56" max="56" width="11.42578125" style="99"/>
    <col min="57" max="59" width="13.85546875" style="99" customWidth="1"/>
    <col min="60" max="60" width="11.42578125" style="99"/>
    <col min="61" max="61" width="19.42578125" style="99" customWidth="1"/>
    <col min="62" max="62" width="2.570312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5703125" style="99" customWidth="1"/>
    <col min="70" max="70" width="6.5703125" style="99" customWidth="1"/>
    <col min="71" max="71" width="9" style="99" customWidth="1"/>
    <col min="72" max="73" width="6.140625" style="99" customWidth="1"/>
    <col min="74" max="74" width="6.5703125" style="99" customWidth="1"/>
    <col min="75" max="75" width="2.5703125" style="99" customWidth="1"/>
    <col min="76" max="76" width="21.140625" style="99" customWidth="1"/>
    <col min="77" max="80" width="11.42578125" style="99"/>
    <col min="81" max="81" width="16.42578125" style="99" customWidth="1"/>
    <col min="82" max="82" width="2.5703125" style="99" customWidth="1"/>
    <col min="83" max="83" width="17" style="99" customWidth="1"/>
    <col min="84" max="85" width="21.140625" style="99" customWidth="1"/>
    <col min="86" max="88" width="11.42578125" style="99"/>
    <col min="89" max="89" width="2.5703125" style="99" customWidth="1"/>
    <col min="90" max="90" width="15.140625" style="99" customWidth="1"/>
    <col min="91" max="91" width="8.425781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6" t="s">
        <v>1745</v>
      </c>
      <c r="D1" s="206"/>
      <c r="E1" s="206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1746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2"/>
    </row>
    <row r="3" spans="1:93" s="101" customFormat="1" ht="11.25" x14ac:dyDescent="0.25">
      <c r="Z3" s="204" t="s">
        <v>1747</v>
      </c>
      <c r="AA3" s="204"/>
      <c r="AB3" s="204"/>
      <c r="AC3" s="204"/>
      <c r="AH3" s="204" t="s">
        <v>1748</v>
      </c>
      <c r="AI3" s="204"/>
      <c r="AJ3" s="204"/>
      <c r="AK3" s="204"/>
      <c r="AV3" s="205" t="s">
        <v>1079</v>
      </c>
      <c r="AW3" s="205"/>
      <c r="AX3" s="205"/>
      <c r="AY3" s="205"/>
      <c r="AZ3" s="205"/>
      <c r="BA3" s="205"/>
      <c r="CL3" s="102"/>
    </row>
    <row r="4" spans="1:93" s="103" customFormat="1" ht="21.75" customHeight="1" x14ac:dyDescent="0.25">
      <c r="C4" s="204" t="s">
        <v>13</v>
      </c>
      <c r="D4" s="204"/>
      <c r="E4" s="204"/>
      <c r="I4" s="204" t="s">
        <v>40</v>
      </c>
      <c r="J4" s="204"/>
      <c r="K4" s="204"/>
      <c r="L4" s="204"/>
      <c r="M4" s="204"/>
      <c r="Q4" s="204" t="s">
        <v>1749</v>
      </c>
      <c r="R4" s="204"/>
      <c r="S4" s="204"/>
      <c r="T4" s="204"/>
      <c r="U4" s="204"/>
      <c r="V4" s="204"/>
      <c r="AP4" s="204" t="s">
        <v>1750</v>
      </c>
      <c r="AQ4" s="204"/>
      <c r="AR4" s="204"/>
      <c r="BE4" s="204" t="s">
        <v>1079</v>
      </c>
      <c r="BF4" s="204"/>
      <c r="BG4" s="204"/>
      <c r="BK4" s="208" t="s">
        <v>1751</v>
      </c>
      <c r="BL4" s="207" t="s">
        <v>1752</v>
      </c>
      <c r="BM4" s="207" t="s">
        <v>1753</v>
      </c>
      <c r="BN4" s="207" t="s">
        <v>174</v>
      </c>
      <c r="BO4" s="207" t="s">
        <v>1754</v>
      </c>
      <c r="BP4" s="207" t="s">
        <v>1755</v>
      </c>
      <c r="BQ4" s="207" t="s">
        <v>1756</v>
      </c>
      <c r="BR4" s="207" t="s">
        <v>209</v>
      </c>
      <c r="BS4" s="209" t="s">
        <v>1757</v>
      </c>
      <c r="BT4" s="209" t="s">
        <v>1758</v>
      </c>
      <c r="BU4" s="209" t="s">
        <v>289</v>
      </c>
      <c r="BV4" s="210"/>
      <c r="BY4" s="211" t="s">
        <v>168</v>
      </c>
      <c r="BZ4" s="211"/>
      <c r="CA4" s="211"/>
      <c r="CF4" s="204" t="s">
        <v>1759</v>
      </c>
      <c r="CG4" s="204"/>
      <c r="CL4" s="204" t="s">
        <v>48</v>
      </c>
      <c r="CM4" s="204"/>
      <c r="CN4" s="204"/>
      <c r="CO4" s="204"/>
    </row>
    <row r="5" spans="1:93" s="103" customFormat="1" ht="14.25" customHeight="1" x14ac:dyDescent="0.25">
      <c r="Z5" s="104" t="s">
        <v>1760</v>
      </c>
      <c r="AA5" s="105" t="s">
        <v>1761</v>
      </c>
      <c r="AB5" s="105" t="s">
        <v>79</v>
      </c>
      <c r="AC5" s="106" t="s">
        <v>79</v>
      </c>
      <c r="AH5" s="104" t="s">
        <v>1760</v>
      </c>
      <c r="AI5" s="105" t="s">
        <v>1761</v>
      </c>
      <c r="AJ5" s="105" t="s">
        <v>79</v>
      </c>
      <c r="AK5" s="106" t="s">
        <v>79</v>
      </c>
      <c r="AV5" s="208" t="s">
        <v>1762</v>
      </c>
      <c r="AW5" s="207" t="s">
        <v>1763</v>
      </c>
      <c r="AX5" s="207" t="s">
        <v>1764</v>
      </c>
      <c r="AY5" s="207" t="s">
        <v>109</v>
      </c>
      <c r="AZ5" s="207" t="s">
        <v>110</v>
      </c>
      <c r="BA5" s="209" t="s">
        <v>111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03" customFormat="1" ht="14.25" customHeight="1" x14ac:dyDescent="0.25">
      <c r="C6" s="107" t="s">
        <v>20</v>
      </c>
      <c r="D6" s="108" t="s">
        <v>1765</v>
      </c>
      <c r="E6" s="107" t="s">
        <v>24</v>
      </c>
      <c r="I6" s="109" t="s">
        <v>49</v>
      </c>
      <c r="J6" s="108" t="s">
        <v>1766</v>
      </c>
      <c r="K6" s="108" t="s">
        <v>63</v>
      </c>
      <c r="L6" s="108" t="s">
        <v>65</v>
      </c>
      <c r="M6" s="110" t="s">
        <v>1767</v>
      </c>
      <c r="N6" s="111" t="s">
        <v>1768</v>
      </c>
      <c r="O6" s="111"/>
      <c r="Q6" s="109" t="s">
        <v>1267</v>
      </c>
      <c r="R6" s="108" t="s">
        <v>1769</v>
      </c>
      <c r="S6" s="108" t="s">
        <v>1770</v>
      </c>
      <c r="T6" s="108" t="s">
        <v>1051</v>
      </c>
      <c r="U6" s="108" t="s">
        <v>1771</v>
      </c>
      <c r="V6" s="110" t="s">
        <v>1660</v>
      </c>
      <c r="Z6" s="112" t="s">
        <v>1772</v>
      </c>
      <c r="AA6" s="113" t="s">
        <v>1772</v>
      </c>
      <c r="AB6" s="113" t="s">
        <v>1773</v>
      </c>
      <c r="AC6" s="114" t="s">
        <v>1774</v>
      </c>
      <c r="AH6" s="112" t="s">
        <v>1772</v>
      </c>
      <c r="AI6" s="113" t="s">
        <v>1772</v>
      </c>
      <c r="AJ6" s="113" t="s">
        <v>1773</v>
      </c>
      <c r="AK6" s="114" t="s">
        <v>1774</v>
      </c>
      <c r="AP6" s="109" t="s">
        <v>1775</v>
      </c>
      <c r="AQ6" s="108" t="s">
        <v>100</v>
      </c>
      <c r="AR6" s="110" t="s">
        <v>1776</v>
      </c>
      <c r="AV6" s="208"/>
      <c r="AW6" s="207"/>
      <c r="AX6" s="207"/>
      <c r="AY6" s="207"/>
      <c r="AZ6" s="207"/>
      <c r="BA6" s="209"/>
      <c r="BE6" s="109" t="s">
        <v>113</v>
      </c>
      <c r="BF6" s="108" t="s">
        <v>114</v>
      </c>
      <c r="BG6" s="110" t="s">
        <v>1777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09" t="s">
        <v>1751</v>
      </c>
      <c r="BZ6" s="108" t="s">
        <v>1778</v>
      </c>
      <c r="CA6" s="110" t="s">
        <v>111</v>
      </c>
      <c r="CF6" s="109" t="s">
        <v>1779</v>
      </c>
      <c r="CG6" s="110" t="s">
        <v>1780</v>
      </c>
      <c r="CM6" s="109" t="s">
        <v>49</v>
      </c>
      <c r="CN6" s="110" t="s">
        <v>50</v>
      </c>
    </row>
    <row r="7" spans="1:93" s="115" customFormat="1" ht="21" customHeight="1" x14ac:dyDescent="0.25">
      <c r="C7" s="116">
        <f>DatosGenerales!C8</f>
        <v>29225</v>
      </c>
      <c r="D7" s="117">
        <f>SUM(DatosGenerales!C15:C19)</f>
        <v>3776</v>
      </c>
      <c r="E7" s="116">
        <f>SUM(DatosGenerales!C12:C14)</f>
        <v>23584</v>
      </c>
      <c r="I7" s="118">
        <f>DatosGenerales!C31</f>
        <v>6831</v>
      </c>
      <c r="J7" s="117">
        <f>DatosGenerales!C32</f>
        <v>1064</v>
      </c>
      <c r="K7" s="116">
        <f>SUM(DatosGenerales!C33:C34)</f>
        <v>997</v>
      </c>
      <c r="L7" s="117">
        <f>DatosGenerales!C36</f>
        <v>4389</v>
      </c>
      <c r="M7" s="116">
        <f>DatosGenerales!C95</f>
        <v>3068</v>
      </c>
      <c r="N7" s="119">
        <f>L7-M7</f>
        <v>1321</v>
      </c>
      <c r="O7" s="119"/>
      <c r="Q7" s="118">
        <f>DatosGenerales!C36</f>
        <v>4389</v>
      </c>
      <c r="R7" s="117">
        <f>DatosGenerales!C49</f>
        <v>2261</v>
      </c>
      <c r="S7" s="117">
        <f>DatosGenerales!C50</f>
        <v>107</v>
      </c>
      <c r="T7" s="117">
        <f>DatosGenerales!C62</f>
        <v>52</v>
      </c>
      <c r="U7" s="117">
        <f>DatosGenerales!C78</f>
        <v>8</v>
      </c>
      <c r="V7" s="120">
        <f>SUM(Q7:U7)</f>
        <v>6817</v>
      </c>
      <c r="Z7" s="118">
        <f>SUM(DatosGenerales!C106,DatosGenerales!C107,DatosGenerales!C109)</f>
        <v>1826</v>
      </c>
      <c r="AA7" s="117">
        <f>SUM(DatosGenerales!C108,DatosGenerales!C110)</f>
        <v>840</v>
      </c>
      <c r="AB7" s="117">
        <f>DatosGenerales!C106</f>
        <v>1076</v>
      </c>
      <c r="AC7" s="120">
        <f>DatosGenerales!C107</f>
        <v>640</v>
      </c>
      <c r="AH7" s="118">
        <f>SUM(DatosGenerales!C115,DatosGenerales!C116,DatosGenerales!C118)</f>
        <v>97</v>
      </c>
      <c r="AI7" s="117">
        <f>SUM(DatosGenerales!C117,DatosGenerales!C119)</f>
        <v>53</v>
      </c>
      <c r="AJ7" s="117">
        <f>DatosGenerales!C115</f>
        <v>71</v>
      </c>
      <c r="AK7" s="120">
        <f>DatosGenerales!C116</f>
        <v>22</v>
      </c>
      <c r="AP7" s="118">
        <f>SUM(DatosGenerales!C135:C136)</f>
        <v>390</v>
      </c>
      <c r="AQ7" s="117">
        <f>SUM(DatosGenerales!C137:C138)</f>
        <v>16</v>
      </c>
      <c r="AR7" s="120">
        <f>SUM(DatosGenerales!C139:C140)</f>
        <v>16</v>
      </c>
      <c r="AV7" s="118">
        <f>DatosGenerales!C145</f>
        <v>1</v>
      </c>
      <c r="AW7" s="117">
        <f>DatosGenerales!C146</f>
        <v>181</v>
      </c>
      <c r="AX7" s="117">
        <f>DatosGenerales!C147</f>
        <v>17</v>
      </c>
      <c r="AY7" s="117">
        <f>DatosGenerales!C148</f>
        <v>1</v>
      </c>
      <c r="AZ7" s="117">
        <f>DatosGenerales!C149</f>
        <v>41</v>
      </c>
      <c r="BA7" s="120">
        <f>DatosGenerales!C150</f>
        <v>1</v>
      </c>
      <c r="BE7" s="118">
        <f>DatosGenerales!C151</f>
        <v>179</v>
      </c>
      <c r="BF7" s="117">
        <f>DatosGenerales!C152</f>
        <v>63</v>
      </c>
      <c r="BG7" s="120">
        <f>DatosGenerales!C154</f>
        <v>12</v>
      </c>
      <c r="BK7" s="118">
        <f>SUM(DatosGenerales!C297:C311)</f>
        <v>1652</v>
      </c>
      <c r="BL7" s="117">
        <f>SUM(DatosGenerales!C294:C296)</f>
        <v>42</v>
      </c>
      <c r="BM7" s="117">
        <f>SUM(DatosGenerales!C312:C344)</f>
        <v>912</v>
      </c>
      <c r="BN7" s="117">
        <f>SUM(DatosGenerales!C289)</f>
        <v>18</v>
      </c>
      <c r="BO7" s="117">
        <f>SUM(DatosGenerales!C356:C364)</f>
        <v>3</v>
      </c>
      <c r="BP7" s="117">
        <f>SUM(DatosGenerales!C286:C288)</f>
        <v>0</v>
      </c>
      <c r="BQ7" s="117">
        <f>SUM(DatosGenerales!C345:C355)</f>
        <v>5</v>
      </c>
      <c r="BR7" s="117">
        <f>SUM(DatosGenerales!C290:C292)</f>
        <v>88</v>
      </c>
      <c r="BS7" s="120">
        <f>SUM(DatosGenerales!C283:C285)</f>
        <v>850</v>
      </c>
      <c r="BT7" s="120">
        <f>SUM(DatosGenerales!C293)</f>
        <v>0</v>
      </c>
      <c r="BU7" s="120">
        <f>SUM(DatosGenerales!C365:C377)</f>
        <v>10</v>
      </c>
      <c r="BY7" s="118">
        <f>DatosGenerales!C246</f>
        <v>0</v>
      </c>
      <c r="BZ7" s="117">
        <f>DatosGenerales!C247</f>
        <v>83</v>
      </c>
      <c r="CA7" s="120">
        <f>DatosGenerales!C248</f>
        <v>10</v>
      </c>
      <c r="CF7" s="118">
        <f>DatosDiscapacidad!C5</f>
        <v>22</v>
      </c>
      <c r="CG7" s="120">
        <f>DatosDiscapacidad!C11</f>
        <v>161</v>
      </c>
      <c r="CM7" s="118">
        <f>DatosGenerales!C40</f>
        <v>14786</v>
      </c>
      <c r="CN7" s="120">
        <f>DatosGenerales!C41</f>
        <v>3775</v>
      </c>
    </row>
    <row r="8" spans="1:93" x14ac:dyDescent="0.25">
      <c r="B8" s="121"/>
    </row>
    <row r="11" spans="1:93" x14ac:dyDescent="0.25">
      <c r="R11" s="99" t="s">
        <v>1781</v>
      </c>
    </row>
    <row r="16" spans="1:93" ht="12.75" customHeight="1" x14ac:dyDescent="0.25">
      <c r="AV16" s="122"/>
      <c r="AW16" s="122"/>
      <c r="AX16" s="122"/>
      <c r="AY16" s="122"/>
      <c r="AZ16" s="122"/>
      <c r="BA16" s="122"/>
    </row>
    <row r="17" spans="19:93" x14ac:dyDescent="0.25">
      <c r="AV17" s="122"/>
      <c r="AW17" s="122"/>
      <c r="AX17" s="122"/>
      <c r="AY17" s="122"/>
      <c r="AZ17" s="122"/>
      <c r="BA17" s="122"/>
    </row>
    <row r="19" spans="19:93" x14ac:dyDescent="0.25">
      <c r="CO19" s="99" t="s">
        <v>1782</v>
      </c>
    </row>
    <row r="22" spans="19:93" x14ac:dyDescent="0.2">
      <c r="BK22" s="123" t="s">
        <v>1783</v>
      </c>
      <c r="BO22" s="123"/>
    </row>
    <row r="23" spans="19:93" x14ac:dyDescent="0.25">
      <c r="S23" s="124"/>
      <c r="Z23" s="125"/>
      <c r="AH23" s="125"/>
    </row>
    <row r="30" spans="19:93" x14ac:dyDescent="0.25">
      <c r="BJ30" s="126"/>
    </row>
    <row r="31" spans="19:93" s="103" customFormat="1" ht="12.75" customHeight="1" x14ac:dyDescent="0.25">
      <c r="BJ31" s="127"/>
    </row>
    <row r="32" spans="19:93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1784</v>
      </c>
      <c r="BO38" s="130">
        <v>13</v>
      </c>
    </row>
    <row r="41" spans="62:67" x14ac:dyDescent="0.2">
      <c r="BK41" s="123" t="s">
        <v>1785</v>
      </c>
    </row>
    <row r="51" spans="63:74" x14ac:dyDescent="0.25">
      <c r="BK51" s="127" t="s">
        <v>1786</v>
      </c>
      <c r="BL51" s="127" t="s">
        <v>1786</v>
      </c>
      <c r="BM51" s="126"/>
    </row>
    <row r="52" spans="63:74" x14ac:dyDescent="0.25">
      <c r="BK52" s="127" t="s">
        <v>1787</v>
      </c>
      <c r="BL52" s="127" t="s">
        <v>1788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28">
        <f>SUM(DatosGenerales!C310,DatosGenerales!C299,DatosGenerales!C308)</f>
        <v>233</v>
      </c>
      <c r="BL53" s="128">
        <f>SUM(DatosGenerales!C311,DatosGenerales!C300,DatosGenerales!C309)</f>
        <v>472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2">
      <c r="BK55" s="123" t="s">
        <v>1789</v>
      </c>
    </row>
    <row r="65" spans="63:71" x14ac:dyDescent="0.25">
      <c r="BK65" s="127" t="s">
        <v>1790</v>
      </c>
      <c r="BL65" s="127" t="s">
        <v>1791</v>
      </c>
      <c r="BM65" s="127" t="s">
        <v>1792</v>
      </c>
      <c r="BN65" s="127"/>
    </row>
    <row r="66" spans="63:71" x14ac:dyDescent="0.25">
      <c r="BK66" s="128">
        <f>SUM(DatosGenerales!C310:C311)</f>
        <v>21</v>
      </c>
      <c r="BL66" s="128">
        <f>SUM(DatosGenerales!C299:C300)</f>
        <v>684</v>
      </c>
      <c r="BM66" s="128">
        <f>SUM(DatosGenerales!C308:C309)</f>
        <v>0</v>
      </c>
      <c r="BN66" s="128"/>
      <c r="BO66" s="115"/>
      <c r="BP66" s="115"/>
      <c r="BQ66" s="115"/>
      <c r="BR66" s="115"/>
      <c r="BS66" s="115"/>
    </row>
  </sheetData>
  <sheetProtection algorithmName="SHA-512" hashValue="wsq6VBMToMb9BilK4QcOxbAxk9NLtfqdWvUpnqOtezk6CeFPJUVmpo/Yq4WUmu76Skq5xYgBHnv9zW4B42aT8g==" saltValue="Z3nROzqoGamAt2AXOU63S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9293-5BAD-4DE2-8474-E9BD7600BA86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2" customWidth="1"/>
    <col min="2" max="2" width="7.85546875" style="132" customWidth="1"/>
    <col min="3" max="3" width="11.42578125" style="132"/>
    <col min="4" max="4" width="12" style="132" customWidth="1"/>
    <col min="5" max="5" width="51.42578125" style="132" customWidth="1"/>
    <col min="6" max="6" width="2.5703125" style="132" customWidth="1"/>
    <col min="7" max="7" width="7.85546875" style="132" customWidth="1"/>
    <col min="8" max="9" width="11.42578125" style="132"/>
    <col min="10" max="10" width="51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1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1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1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1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1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1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1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1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1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1.42578125" style="132" customWidth="1"/>
    <col min="61" max="61" width="2.5703125" style="132" customWidth="1"/>
    <col min="62" max="16384" width="11.42578125" style="132"/>
  </cols>
  <sheetData>
    <row r="1" spans="1:61" ht="18.75" customHeight="1" x14ac:dyDescent="0.2">
      <c r="A1" s="131"/>
      <c r="C1" s="123" t="s">
        <v>1793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1794</v>
      </c>
      <c r="H3" s="123" t="s">
        <v>1795</v>
      </c>
      <c r="M3" s="123" t="s">
        <v>1796</v>
      </c>
      <c r="R3" s="123" t="s">
        <v>1797</v>
      </c>
      <c r="W3" s="123" t="s">
        <v>1798</v>
      </c>
      <c r="AB3" s="123" t="s">
        <v>1799</v>
      </c>
      <c r="AG3" s="123" t="s">
        <v>1800</v>
      </c>
      <c r="AL3" s="123" t="s">
        <v>1801</v>
      </c>
      <c r="AQ3" s="123" t="s">
        <v>1802</v>
      </c>
      <c r="AV3" s="123" t="s">
        <v>1803</v>
      </c>
      <c r="BA3" s="123" t="s">
        <v>1804</v>
      </c>
      <c r="BF3" s="123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1784</v>
      </c>
      <c r="D25" s="130">
        <v>100</v>
      </c>
      <c r="H25" s="129" t="s">
        <v>1784</v>
      </c>
      <c r="I25" s="130">
        <v>50</v>
      </c>
      <c r="M25" s="129" t="s">
        <v>1784</v>
      </c>
      <c r="N25" s="130">
        <v>10</v>
      </c>
      <c r="R25" s="129" t="s">
        <v>1784</v>
      </c>
      <c r="S25" s="130">
        <v>50</v>
      </c>
      <c r="W25" s="129" t="s">
        <v>1784</v>
      </c>
      <c r="X25" s="130">
        <v>50</v>
      </c>
      <c r="AB25" s="129" t="s">
        <v>1784</v>
      </c>
      <c r="AC25" s="130">
        <v>0</v>
      </c>
      <c r="AG25" s="129" t="s">
        <v>1784</v>
      </c>
      <c r="AH25" s="130">
        <v>0</v>
      </c>
      <c r="AL25" s="129" t="s">
        <v>1784</v>
      </c>
      <c r="AM25" s="130">
        <v>0</v>
      </c>
      <c r="AQ25" s="129" t="s">
        <v>1784</v>
      </c>
      <c r="AR25" s="130">
        <v>0</v>
      </c>
      <c r="AV25" s="129" t="s">
        <v>1784</v>
      </c>
      <c r="AW25" s="130">
        <v>10</v>
      </c>
      <c r="BA25" s="129" t="s">
        <v>1784</v>
      </c>
      <c r="BB25" s="130">
        <v>0</v>
      </c>
      <c r="BF25" s="129" t="s">
        <v>1784</v>
      </c>
      <c r="BG25" s="130">
        <v>50</v>
      </c>
    </row>
  </sheetData>
  <sheetProtection algorithmName="SHA-512" hashValue="1w2T6/CatbFyqlsaXCFPmZhehJP4TO21Vn//tAGDOzzUOVFztYdrxBKOQ6dzGHwNnp6Nt3bukrtYEapFiikqeA==" saltValue="TRI3jjfMszIjowiXTlahd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C881-3531-4EA3-A849-4A9B21741CB0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9" customWidth="1"/>
    <col min="2" max="2" width="4.42578125" style="99" customWidth="1"/>
    <col min="3" max="3" width="18.7109375" style="99" bestFit="1" customWidth="1"/>
    <col min="4" max="4" width="18" style="99" bestFit="1" customWidth="1"/>
    <col min="5" max="5" width="18.5703125" style="99" bestFit="1" customWidth="1"/>
    <col min="6" max="6" width="18.42578125" style="99" bestFit="1" customWidth="1"/>
    <col min="7" max="7" width="15.85546875" style="99" bestFit="1" customWidth="1"/>
    <col min="8" max="8" width="15.5703125" style="99" bestFit="1" customWidth="1"/>
    <col min="9" max="9" width="4.42578125" style="99" customWidth="1"/>
    <col min="10" max="10" width="2.5703125" style="99" customWidth="1"/>
    <col min="11" max="11" width="4.5703125" style="99" customWidth="1"/>
    <col min="12" max="12" width="7" style="99" bestFit="1" customWidth="1"/>
    <col min="13" max="13" width="16.7109375" style="99" bestFit="1" customWidth="1"/>
    <col min="14" max="14" width="17.140625" style="99" bestFit="1" customWidth="1"/>
    <col min="15" max="15" width="9.28515625" style="99" bestFit="1" customWidth="1"/>
    <col min="16" max="16" width="8.85546875" style="99" bestFit="1" customWidth="1"/>
    <col min="17" max="17" width="9.7109375" style="99" bestFit="1" customWidth="1"/>
    <col min="18" max="18" width="9" style="99" bestFit="1" customWidth="1"/>
    <col min="19" max="19" width="2.5703125" style="99" customWidth="1"/>
    <col min="20" max="20" width="4.5703125" style="99" customWidth="1"/>
    <col min="21" max="21" width="13.42578125" style="99" bestFit="1" customWidth="1"/>
    <col min="22" max="22" width="8.28515625" style="99" bestFit="1" customWidth="1"/>
    <col min="23" max="23" width="13.5703125" style="99" bestFit="1" customWidth="1"/>
    <col min="24" max="24" width="9" style="99" bestFit="1" customWidth="1"/>
    <col min="25" max="25" width="14.42578125" style="99" bestFit="1" customWidth="1"/>
    <col min="26" max="26" width="13.5703125" style="99" bestFit="1" customWidth="1"/>
    <col min="27" max="27" width="13" style="99" bestFit="1" customWidth="1"/>
    <col min="28" max="28" width="9" style="99" bestFit="1" customWidth="1"/>
    <col min="29" max="29" width="11.42578125" style="99" bestFit="1" customWidth="1"/>
    <col min="30" max="30" width="15.28515625" style="99" bestFit="1" customWidth="1"/>
    <col min="31" max="31" width="3.42578125" style="99" bestFit="1" customWidth="1"/>
    <col min="32" max="32" width="2.5703125" style="99" customWidth="1"/>
    <col min="33" max="33" width="4.5703125" style="99" customWidth="1"/>
    <col min="34" max="34" width="13.85546875" style="99" customWidth="1"/>
    <col min="35" max="35" width="13.5703125" style="99" bestFit="1" customWidth="1"/>
    <col min="36" max="36" width="11.85546875" style="99" bestFit="1" customWidth="1"/>
    <col min="37" max="37" width="13.140625" style="99" bestFit="1" customWidth="1"/>
    <col min="38" max="38" width="10.85546875" style="99" bestFit="1" customWidth="1"/>
    <col min="39" max="39" width="10.5703125" style="99" bestFit="1" customWidth="1"/>
    <col min="40" max="40" width="17.28515625" style="99" bestFit="1" customWidth="1"/>
    <col min="41" max="41" width="4.140625" style="99" bestFit="1" customWidth="1"/>
    <col min="42" max="42" width="3.85546875" style="99" bestFit="1" customWidth="1"/>
    <col min="43" max="43" width="17.85546875" style="99" bestFit="1" customWidth="1"/>
    <col min="44" max="44" width="10.85546875" style="99" bestFit="1" customWidth="1"/>
    <col min="45" max="45" width="13.85546875" style="99" customWidth="1"/>
    <col min="46" max="46" width="11.140625" style="99" bestFit="1" customWidth="1"/>
    <col min="47" max="47" width="11.28515625" style="99" bestFit="1" customWidth="1"/>
    <col min="48" max="48" width="11.140625" style="99" bestFit="1" customWidth="1"/>
    <col min="49" max="49" width="11.7109375" style="99" customWidth="1"/>
    <col min="50" max="50" width="10.28515625" style="99" customWidth="1"/>
    <col min="51" max="51" width="10.140625" style="99" customWidth="1"/>
    <col min="52" max="52" width="10.28515625" style="99" customWidth="1"/>
    <col min="53" max="53" width="10" style="99" customWidth="1"/>
    <col min="54" max="54" width="10.7109375" style="99" customWidth="1"/>
    <col min="55" max="55" width="10.42578125" style="99" customWidth="1"/>
    <col min="56" max="56" width="18.5703125" style="99" customWidth="1"/>
    <col min="57" max="57" width="14" style="99" bestFit="1" customWidth="1"/>
    <col min="58" max="58" width="15.85546875" style="99" customWidth="1"/>
    <col min="59" max="59" width="13.5703125" style="99" customWidth="1"/>
    <col min="60" max="61" width="13.85546875" style="99" customWidth="1"/>
    <col min="62" max="62" width="13" style="99" bestFit="1" customWidth="1"/>
    <col min="63" max="63" width="14" style="99" bestFit="1" customWidth="1"/>
    <col min="64" max="64" width="15.5703125" style="99" customWidth="1"/>
    <col min="65" max="65" width="25" style="99" bestFit="1" customWidth="1"/>
    <col min="66" max="66" width="32.140625" style="99" bestFit="1" customWidth="1"/>
    <col min="67" max="67" width="4.85546875" style="99" bestFit="1" customWidth="1"/>
    <col min="68" max="16384" width="11.42578125" style="99"/>
  </cols>
  <sheetData>
    <row r="1" spans="1:65" ht="19.7" customHeight="1" x14ac:dyDescent="0.25">
      <c r="A1" s="97"/>
      <c r="B1" s="98"/>
      <c r="C1" s="102" t="s">
        <v>1806</v>
      </c>
      <c r="D1" s="101"/>
      <c r="E1" s="101"/>
      <c r="F1" s="101"/>
      <c r="G1" s="101"/>
      <c r="H1" s="101"/>
      <c r="J1" s="97"/>
      <c r="S1" s="97"/>
      <c r="AF1" s="97"/>
      <c r="AQ1" s="97"/>
    </row>
    <row r="2" spans="1:65" s="101" customFormat="1" ht="12.6" customHeight="1" x14ac:dyDescent="0.25">
      <c r="I2" s="102"/>
      <c r="U2" s="102"/>
      <c r="V2" s="102"/>
    </row>
    <row r="3" spans="1:65" s="101" customFormat="1" ht="14.85" customHeight="1" x14ac:dyDescent="0.25">
      <c r="I3" s="99"/>
      <c r="L3" s="99"/>
      <c r="M3" s="99"/>
      <c r="N3" s="99"/>
      <c r="O3" s="99"/>
      <c r="P3" s="99"/>
      <c r="Q3" s="99"/>
      <c r="R3" s="99"/>
      <c r="U3" s="102"/>
      <c r="V3" s="102"/>
    </row>
    <row r="4" spans="1:65" s="103" customFormat="1" ht="14.25" customHeight="1" x14ac:dyDescent="0.25">
      <c r="C4" s="102" t="s">
        <v>1807</v>
      </c>
      <c r="D4" s="101"/>
      <c r="E4" s="101"/>
      <c r="F4" s="101"/>
      <c r="G4" s="101"/>
      <c r="I4" s="99"/>
      <c r="L4" s="204" t="s">
        <v>1247</v>
      </c>
      <c r="M4" s="204"/>
      <c r="N4" s="204"/>
      <c r="O4" s="204"/>
      <c r="P4" s="204"/>
      <c r="Q4" s="212"/>
      <c r="R4" s="212"/>
      <c r="V4" s="204" t="s">
        <v>1808</v>
      </c>
      <c r="W4" s="204"/>
      <c r="X4" s="204"/>
      <c r="Y4" s="204"/>
      <c r="Z4" s="204"/>
      <c r="AA4" s="204"/>
      <c r="AB4" s="204"/>
      <c r="AC4" s="204"/>
      <c r="AD4" s="204"/>
      <c r="AI4" s="204" t="s">
        <v>1809</v>
      </c>
      <c r="AJ4" s="212"/>
      <c r="AK4" s="212"/>
      <c r="AL4" s="212"/>
      <c r="AM4" s="212"/>
      <c r="AN4" s="212"/>
      <c r="AO4" s="212"/>
      <c r="AP4" s="212"/>
      <c r="AQ4" s="212"/>
      <c r="AR4" s="212"/>
      <c r="AT4" s="204" t="s">
        <v>1810</v>
      </c>
      <c r="AU4" s="204"/>
      <c r="AV4" s="212"/>
      <c r="AW4" s="212"/>
      <c r="AX4" s="212"/>
      <c r="AY4" s="212"/>
      <c r="AZ4" s="212"/>
      <c r="BA4" s="212"/>
      <c r="BB4" s="212"/>
      <c r="BC4" s="135"/>
      <c r="BD4" s="135"/>
      <c r="BE4" s="204" t="s">
        <v>1811</v>
      </c>
      <c r="BF4" s="212"/>
      <c r="BG4" s="212"/>
      <c r="BH4" s="212"/>
      <c r="BI4" s="212"/>
      <c r="BJ4" s="135"/>
      <c r="BK4" s="135"/>
      <c r="BL4" s="135"/>
    </row>
    <row r="5" spans="1:65" s="103" customFormat="1" ht="14.25" customHeight="1" x14ac:dyDescent="0.25">
      <c r="I5" s="99"/>
      <c r="AF5" s="101"/>
      <c r="AQ5" s="101"/>
    </row>
    <row r="6" spans="1:65" s="103" customFormat="1" ht="14.25" customHeight="1" x14ac:dyDescent="0.25">
      <c r="C6" s="225" t="s">
        <v>245</v>
      </c>
      <c r="D6" s="136" t="s">
        <v>20</v>
      </c>
      <c r="E6" s="228" t="s">
        <v>114</v>
      </c>
      <c r="F6" s="229"/>
      <c r="G6" s="136" t="s">
        <v>1012</v>
      </c>
      <c r="I6" s="99"/>
      <c r="L6" s="230" t="s">
        <v>82</v>
      </c>
      <c r="M6" s="231" t="s">
        <v>1812</v>
      </c>
      <c r="N6" s="231" t="s">
        <v>1813</v>
      </c>
      <c r="O6" s="213" t="s">
        <v>1005</v>
      </c>
      <c r="P6" s="213"/>
      <c r="Q6" s="213" t="s">
        <v>1008</v>
      </c>
      <c r="R6" s="213"/>
      <c r="AF6" s="101"/>
      <c r="AQ6" s="101"/>
    </row>
    <row r="7" spans="1:65" s="103" customFormat="1" ht="35.25" customHeight="1" x14ac:dyDescent="0.25">
      <c r="C7" s="226"/>
      <c r="D7" s="137"/>
      <c r="E7" s="138" t="s">
        <v>1010</v>
      </c>
      <c r="F7" s="139" t="s">
        <v>1011</v>
      </c>
      <c r="G7" s="137"/>
      <c r="I7" s="99"/>
      <c r="L7" s="230"/>
      <c r="M7" s="231"/>
      <c r="N7" s="231"/>
      <c r="O7" s="108" t="s">
        <v>1006</v>
      </c>
      <c r="P7" s="110" t="s">
        <v>1007</v>
      </c>
      <c r="Q7" s="108" t="s">
        <v>1006</v>
      </c>
      <c r="R7" s="110" t="s">
        <v>1007</v>
      </c>
      <c r="U7" s="140" t="s">
        <v>982</v>
      </c>
      <c r="V7" s="141" t="s">
        <v>983</v>
      </c>
      <c r="W7" s="141" t="s">
        <v>1814</v>
      </c>
      <c r="X7" s="141" t="s">
        <v>989</v>
      </c>
      <c r="Y7" s="141" t="s">
        <v>990</v>
      </c>
      <c r="Z7" s="141" t="s">
        <v>991</v>
      </c>
      <c r="AA7" s="141" t="s">
        <v>992</v>
      </c>
      <c r="AB7" s="141" t="s">
        <v>993</v>
      </c>
      <c r="AC7" s="141" t="s">
        <v>1815</v>
      </c>
      <c r="AD7" s="141" t="s">
        <v>995</v>
      </c>
      <c r="AE7" s="140" t="s">
        <v>980</v>
      </c>
      <c r="AI7" s="142" t="s">
        <v>961</v>
      </c>
      <c r="AJ7" s="141" t="s">
        <v>334</v>
      </c>
      <c r="AK7" s="141" t="s">
        <v>962</v>
      </c>
      <c r="AL7" s="141" t="s">
        <v>963</v>
      </c>
      <c r="AM7" s="141" t="s">
        <v>964</v>
      </c>
      <c r="AN7" s="140" t="s">
        <v>965</v>
      </c>
      <c r="AO7" s="141" t="s">
        <v>966</v>
      </c>
      <c r="AP7" s="141" t="s">
        <v>518</v>
      </c>
      <c r="AQ7" s="140" t="s">
        <v>967</v>
      </c>
      <c r="AT7" s="214" t="s">
        <v>1666</v>
      </c>
      <c r="AU7" s="215"/>
      <c r="AV7" s="214" t="s">
        <v>1816</v>
      </c>
      <c r="AW7" s="215" t="s">
        <v>1816</v>
      </c>
      <c r="AX7" s="214" t="s">
        <v>1817</v>
      </c>
      <c r="AY7" s="215" t="s">
        <v>1817</v>
      </c>
      <c r="AZ7" s="214" t="s">
        <v>1818</v>
      </c>
      <c r="BA7" s="215" t="s">
        <v>1818</v>
      </c>
      <c r="BB7" s="214" t="s">
        <v>1819</v>
      </c>
      <c r="BC7" s="215" t="s">
        <v>1819</v>
      </c>
      <c r="BD7" s="143"/>
      <c r="BF7" s="142" t="s">
        <v>1667</v>
      </c>
      <c r="BG7" s="141" t="s">
        <v>1668</v>
      </c>
      <c r="BH7" s="141" t="s">
        <v>1670</v>
      </c>
      <c r="BI7" s="141" t="s">
        <v>1671</v>
      </c>
      <c r="BJ7" s="141" t="s">
        <v>1672</v>
      </c>
      <c r="BK7" s="141" t="s">
        <v>1673</v>
      </c>
      <c r="BL7" s="140" t="s">
        <v>1675</v>
      </c>
    </row>
    <row r="8" spans="1:65" s="115" customFormat="1" ht="21" x14ac:dyDescent="0.25">
      <c r="C8" s="227"/>
      <c r="D8" s="144">
        <f>DatosMenores!C65</f>
        <v>947</v>
      </c>
      <c r="E8" s="144">
        <f>DatosMenores!C66</f>
        <v>178</v>
      </c>
      <c r="F8" s="145">
        <f>DatosMenores!C67</f>
        <v>337</v>
      </c>
      <c r="G8" s="146">
        <f>DatosMenores!C68</f>
        <v>36</v>
      </c>
      <c r="H8" s="103"/>
      <c r="I8" s="99"/>
      <c r="L8" s="116">
        <f>DatosMenores!C55</f>
        <v>28</v>
      </c>
      <c r="M8" s="117">
        <f>DatosMenores!C56</f>
        <v>38</v>
      </c>
      <c r="N8" s="117">
        <f>DatosMenores!C57</f>
        <v>191</v>
      </c>
      <c r="O8" s="117">
        <f>DatosMenores!C58</f>
        <v>2</v>
      </c>
      <c r="P8" s="116">
        <f>DatosMenores!C59</f>
        <v>0</v>
      </c>
      <c r="Q8" s="117">
        <f>DatosMenores!C60</f>
        <v>21</v>
      </c>
      <c r="R8" s="116">
        <f>DatosMenores!C61</f>
        <v>0</v>
      </c>
      <c r="U8" s="116">
        <f>DatosMenores!C33</f>
        <v>236</v>
      </c>
      <c r="V8" s="117">
        <f>SUM(DatosMenores!C34:C37)</f>
        <v>51</v>
      </c>
      <c r="W8" s="117">
        <f>DatosMenores!C38</f>
        <v>0</v>
      </c>
      <c r="X8" s="117">
        <f>DatosMenores!C39</f>
        <v>152</v>
      </c>
      <c r="Y8" s="117">
        <f>DatosMenores!C40</f>
        <v>28</v>
      </c>
      <c r="Z8" s="117">
        <f>DatosMenores!D41</f>
        <v>0</v>
      </c>
      <c r="AA8" s="117">
        <f>DatosMenores!C42</f>
        <v>3</v>
      </c>
      <c r="AB8" s="117">
        <f>DatosMenores!C43</f>
        <v>37</v>
      </c>
      <c r="AC8" s="117">
        <f>DatosMenores!C44</f>
        <v>3</v>
      </c>
      <c r="AD8" s="117">
        <f>DatosMenores!C45</f>
        <v>15</v>
      </c>
      <c r="AE8" s="116">
        <f>DatosMenores!C46</f>
        <v>0</v>
      </c>
      <c r="AG8" s="101"/>
      <c r="AI8" s="118">
        <f>DatosMenores!C7</f>
        <v>4</v>
      </c>
      <c r="AJ8" s="117">
        <f>DatosMenores!C8</f>
        <v>38</v>
      </c>
      <c r="AK8" s="117">
        <f>DatosMenores!C9</f>
        <v>45</v>
      </c>
      <c r="AL8" s="117">
        <f>DatosMenores!C10</f>
        <v>4</v>
      </c>
      <c r="AM8" s="117">
        <f>DatosMenores!C11</f>
        <v>97</v>
      </c>
      <c r="AN8" s="116">
        <f>DatosMenores!C12</f>
        <v>78</v>
      </c>
      <c r="AO8" s="117">
        <f>DatosMenores!C13</f>
        <v>41</v>
      </c>
      <c r="AP8" s="117">
        <f>DatosMenores!C14</f>
        <v>23</v>
      </c>
      <c r="AQ8" s="116">
        <f>DatosMenores!C15</f>
        <v>12</v>
      </c>
      <c r="AR8" s="101"/>
      <c r="AT8" s="147" t="s">
        <v>1018</v>
      </c>
      <c r="AU8" s="147" t="s">
        <v>1012</v>
      </c>
      <c r="AV8" s="147" t="s">
        <v>1018</v>
      </c>
      <c r="AW8" s="147" t="s">
        <v>1012</v>
      </c>
      <c r="AX8" s="147" t="s">
        <v>1018</v>
      </c>
      <c r="AY8" s="147" t="s">
        <v>1012</v>
      </c>
      <c r="AZ8" s="147" t="s">
        <v>1018</v>
      </c>
      <c r="BA8" s="147" t="s">
        <v>1012</v>
      </c>
      <c r="BB8" s="147" t="s">
        <v>1018</v>
      </c>
      <c r="BC8" s="147" t="s">
        <v>1012</v>
      </c>
      <c r="BE8" s="103"/>
      <c r="BF8" s="118">
        <f>DatosMenores!C105+DatosMenores!C106</f>
        <v>84</v>
      </c>
      <c r="BG8" s="117">
        <f>DatosMenores!C107</f>
        <v>49</v>
      </c>
      <c r="BH8" s="117">
        <f>DatosMenores!C108</f>
        <v>0</v>
      </c>
      <c r="BI8" s="117">
        <f>DatosMenores!C109</f>
        <v>0</v>
      </c>
      <c r="BJ8" s="116">
        <f>DatosMenores!C110</f>
        <v>4</v>
      </c>
      <c r="BK8" s="117">
        <f>DatosMenores!C111</f>
        <v>0</v>
      </c>
      <c r="BL8" s="117">
        <f>DatosMenores!C112</f>
        <v>13</v>
      </c>
      <c r="BM8" s="103"/>
    </row>
    <row r="9" spans="1:65" ht="21" x14ac:dyDescent="0.25">
      <c r="B9" s="121"/>
      <c r="C9" s="216" t="s">
        <v>1013</v>
      </c>
      <c r="D9" s="148" t="s">
        <v>1014</v>
      </c>
      <c r="E9" s="148" t="s">
        <v>1015</v>
      </c>
      <c r="F9" s="147" t="s">
        <v>1016</v>
      </c>
      <c r="G9" s="103"/>
      <c r="H9" s="103"/>
      <c r="AF9" s="103"/>
      <c r="AH9" s="149"/>
      <c r="AQ9" s="103"/>
      <c r="AT9" s="146">
        <f>DatosMenores!C86</f>
        <v>735</v>
      </c>
      <c r="AU9" s="146">
        <f>DatosMenores!C87</f>
        <v>24</v>
      </c>
      <c r="AV9" s="146">
        <f>DatosMenores!C88</f>
        <v>54</v>
      </c>
      <c r="AW9" s="146">
        <f>DatosMenores!C89</f>
        <v>31</v>
      </c>
      <c r="AX9" s="146">
        <f>DatosMenores!C90</f>
        <v>295</v>
      </c>
      <c r="AY9" s="146">
        <f>DatosMenores!C91</f>
        <v>492</v>
      </c>
      <c r="AZ9" s="146">
        <f>DatosMenores!C92</f>
        <v>0</v>
      </c>
      <c r="BA9" s="146">
        <f>DatosMenores!C93</f>
        <v>0</v>
      </c>
      <c r="BB9" s="146">
        <f>DatosMenores!C94</f>
        <v>487</v>
      </c>
      <c r="BC9" s="146">
        <f>DatosMenores!C95</f>
        <v>169</v>
      </c>
      <c r="BE9" s="103"/>
      <c r="BF9" s="103"/>
      <c r="BG9" s="103"/>
      <c r="BH9" s="103"/>
      <c r="BI9" s="103"/>
      <c r="BJ9" s="103"/>
      <c r="BK9" s="103"/>
      <c r="BL9" s="103"/>
      <c r="BM9" s="103"/>
    </row>
    <row r="10" spans="1:65" ht="31.5" x14ac:dyDescent="0.25">
      <c r="C10" s="217"/>
      <c r="D10" s="150">
        <f>DatosMenores!C69</f>
        <v>0</v>
      </c>
      <c r="E10" s="150">
        <f>DatosMenores!C70</f>
        <v>0</v>
      </c>
      <c r="F10" s="151">
        <f>DatosMenores!C71</f>
        <v>0</v>
      </c>
      <c r="G10" s="103"/>
      <c r="H10" s="103"/>
      <c r="AI10" s="142" t="s">
        <v>1820</v>
      </c>
      <c r="AJ10" s="141" t="s">
        <v>651</v>
      </c>
      <c r="AK10" s="141" t="s">
        <v>969</v>
      </c>
      <c r="AL10" s="141" t="s">
        <v>1821</v>
      </c>
      <c r="AM10" s="141" t="s">
        <v>971</v>
      </c>
      <c r="AN10" s="141" t="s">
        <v>972</v>
      </c>
      <c r="AO10" s="141" t="s">
        <v>974</v>
      </c>
      <c r="AP10" s="141" t="s">
        <v>111</v>
      </c>
      <c r="AQ10" s="141" t="s">
        <v>975</v>
      </c>
      <c r="AR10" s="140" t="s">
        <v>976</v>
      </c>
    </row>
    <row r="11" spans="1:65" ht="18.75" customHeight="1" x14ac:dyDescent="0.25">
      <c r="C11" s="218" t="s">
        <v>1017</v>
      </c>
      <c r="D11" s="136" t="s">
        <v>1018</v>
      </c>
      <c r="E11" s="221" t="s">
        <v>1822</v>
      </c>
      <c r="F11" s="222"/>
      <c r="G11" s="222"/>
      <c r="H11" s="136" t="s">
        <v>1012</v>
      </c>
      <c r="AI11" s="118">
        <f>DatosMenores!C16</f>
        <v>2</v>
      </c>
      <c r="AJ11" s="117">
        <f>DatosMenores!C17</f>
        <v>6</v>
      </c>
      <c r="AK11" s="117">
        <f>DatosMenores!C18</f>
        <v>80</v>
      </c>
      <c r="AL11" s="117">
        <f>DatosMenores!C19</f>
        <v>53</v>
      </c>
      <c r="AM11" s="117">
        <f>DatosMenores!C20</f>
        <v>8</v>
      </c>
      <c r="AN11" s="117">
        <f>DatosMenores!C21</f>
        <v>9</v>
      </c>
      <c r="AO11" s="117">
        <f>DatosMenores!C23</f>
        <v>0</v>
      </c>
      <c r="AP11" s="117">
        <f>DatosMenores!C24</f>
        <v>151</v>
      </c>
      <c r="AQ11" s="117">
        <f>DatosMenores!C25</f>
        <v>38</v>
      </c>
      <c r="AR11" s="116">
        <f>DatosMenores!C26</f>
        <v>1</v>
      </c>
      <c r="AT11" s="214" t="s">
        <v>1677</v>
      </c>
      <c r="AU11" s="215" t="s">
        <v>1677</v>
      </c>
      <c r="AV11" s="214" t="s">
        <v>1678</v>
      </c>
      <c r="AW11" s="215" t="s">
        <v>1678</v>
      </c>
      <c r="AX11" s="223" t="s">
        <v>1679</v>
      </c>
      <c r="AY11" s="223" t="s">
        <v>1680</v>
      </c>
    </row>
    <row r="12" spans="1:65" ht="21" x14ac:dyDescent="0.25">
      <c r="C12" s="219"/>
      <c r="D12" s="137"/>
      <c r="E12" s="152" t="s">
        <v>1019</v>
      </c>
      <c r="F12" s="114" t="s">
        <v>1020</v>
      </c>
      <c r="G12" s="114" t="s">
        <v>1021</v>
      </c>
      <c r="H12" s="137"/>
      <c r="AT12" s="147" t="s">
        <v>1018</v>
      </c>
      <c r="AU12" s="147" t="s">
        <v>1012</v>
      </c>
      <c r="AV12" s="147" t="s">
        <v>1018</v>
      </c>
      <c r="AW12" s="147" t="s">
        <v>1012</v>
      </c>
      <c r="AX12" s="224"/>
      <c r="AY12" s="224"/>
    </row>
    <row r="13" spans="1:65" ht="12.75" customHeight="1" x14ac:dyDescent="0.25">
      <c r="C13" s="220"/>
      <c r="D13" s="153">
        <f>DatosMenores!C72</f>
        <v>439</v>
      </c>
      <c r="E13" s="154">
        <f>DatosMenores!C73</f>
        <v>111</v>
      </c>
      <c r="F13" s="120">
        <f>DatosMenores!C74</f>
        <v>5</v>
      </c>
      <c r="G13" s="120">
        <f>DatosMenores!C75</f>
        <v>259</v>
      </c>
      <c r="H13" s="155">
        <f>DatosMenores!C76</f>
        <v>202</v>
      </c>
      <c r="AT13" s="146">
        <f>DatosMenores!C96</f>
        <v>487</v>
      </c>
      <c r="AU13" s="146">
        <f>DatosMenores!C97</f>
        <v>169</v>
      </c>
      <c r="AV13" s="146">
        <f>DatosMenores!C98</f>
        <v>0</v>
      </c>
      <c r="AW13" s="146">
        <f>DatosMenores!C99</f>
        <v>0</v>
      </c>
      <c r="AX13" s="146">
        <f>DatosMenores!C100</f>
        <v>1</v>
      </c>
      <c r="AY13" s="146">
        <f>DatosMenores!C101</f>
        <v>0</v>
      </c>
    </row>
  </sheetData>
  <sheetProtection algorithmName="SHA-512" hashValue="Qt7DF56RcK7OyjMrdvQLtRKpO8Bn+jB1nLk2MzqM5DtAbRPnl0Fd7ns3pWNR8hMRXVeRgjVcx6yFMAky1c6N2Q==" saltValue="Za5M/f4NHoEaVDmOALdtL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F9EF-0C3D-4A53-A814-05677507426A}">
  <sheetPr codeName="Hoja19"/>
  <dimension ref="A1:AF25"/>
  <sheetViews>
    <sheetView showGridLines="0" showRowColHeaders="0" workbookViewId="0">
      <selection activeCell="A2" sqref="A2"/>
    </sheetView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customWidth="1"/>
    <col min="20" max="20" width="7.85546875" style="160" customWidth="1"/>
    <col min="21" max="22" width="11.42578125" style="160"/>
    <col min="23" max="23" width="51.42578125" style="160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1823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1829</v>
      </c>
      <c r="D4" s="166">
        <f>DatosViolenciaDoméstica!C5</f>
        <v>284</v>
      </c>
      <c r="F4" s="165" t="s">
        <v>1830</v>
      </c>
      <c r="G4" s="167">
        <f>DatosViolenciaDoméstica!E67</f>
        <v>36</v>
      </c>
      <c r="H4" s="168"/>
    </row>
    <row r="5" spans="1:30" x14ac:dyDescent="0.2">
      <c r="C5" s="165" t="s">
        <v>13</v>
      </c>
      <c r="D5" s="166">
        <f>DatosViolenciaDoméstica!C6</f>
        <v>336</v>
      </c>
      <c r="F5" s="165" t="s">
        <v>1831</v>
      </c>
      <c r="G5" s="169">
        <f>DatosViolenciaDoméstica!F67</f>
        <v>71</v>
      </c>
      <c r="H5" s="168"/>
    </row>
    <row r="6" spans="1:30" x14ac:dyDescent="0.2">
      <c r="C6" s="165" t="s">
        <v>1832</v>
      </c>
      <c r="D6" s="166">
        <f>DatosViolenciaDoméstica!C7</f>
        <v>102</v>
      </c>
    </row>
    <row r="7" spans="1:30" x14ac:dyDescent="0.2">
      <c r="C7" s="165" t="s">
        <v>60</v>
      </c>
      <c r="D7" s="166">
        <f>DatosViolenciaDoméstica!C8</f>
        <v>1</v>
      </c>
    </row>
    <row r="8" spans="1:30" x14ac:dyDescent="0.2">
      <c r="C8" s="165" t="s">
        <v>1833</v>
      </c>
      <c r="D8" s="166">
        <f>DatosViolenciaDoméstica!C9</f>
        <v>7</v>
      </c>
    </row>
    <row r="9" spans="1:30" x14ac:dyDescent="0.2">
      <c r="C9" s="165" t="s">
        <v>1834</v>
      </c>
      <c r="D9" s="166">
        <f>SUM(DatosViolenciaDoméstica!C10:C11)</f>
        <v>1</v>
      </c>
    </row>
    <row r="21" spans="6:32" x14ac:dyDescent="0.2">
      <c r="F21" s="170"/>
      <c r="G21" s="170"/>
    </row>
    <row r="22" spans="6:32" s="170" customFormat="1" ht="12.75" customHeight="1" x14ac:dyDescent="0.2">
      <c r="F22" s="171"/>
      <c r="G22" s="17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6:32" s="171" customFormat="1" x14ac:dyDescent="0.2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6:32" x14ac:dyDescent="0.2">
      <c r="AB24" s="158"/>
    </row>
    <row r="25" spans="6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3FUPhvfVJIRxXFTDUQV1t3vLVcLVJu1LBc0VoAPE50/y5kPHGMSAioDp+KBsbQ4Th26ArLJ5K0VfQvhHPy2JNg==" saltValue="VsaSIvyRUfnbgWakw5+Z3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C783-2442-4E22-822F-B1A25C5F6548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hidden="1" customWidth="1"/>
    <col min="20" max="20" width="7.85546875" style="160" hidden="1" customWidth="1"/>
    <col min="21" max="22" width="0" style="160" hidden="1" customWidth="1"/>
    <col min="23" max="23" width="51.42578125" style="160" hidden="1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1835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13</v>
      </c>
      <c r="D4" s="166">
        <f>DatosViolenciaGénero!C7</f>
        <v>1532</v>
      </c>
      <c r="F4" s="165" t="s">
        <v>1830</v>
      </c>
      <c r="G4" s="167">
        <f>DatosViolenciaGénero!E82</f>
        <v>307</v>
      </c>
      <c r="H4" s="168"/>
    </row>
    <row r="5" spans="1:30" x14ac:dyDescent="0.2">
      <c r="C5" s="165" t="s">
        <v>40</v>
      </c>
      <c r="D5" s="166">
        <f>DatosViolenciaGénero!C5</f>
        <v>1579</v>
      </c>
      <c r="F5" s="165" t="s">
        <v>1831</v>
      </c>
      <c r="G5" s="167">
        <f>DatosViolenciaGénero!F82</f>
        <v>508</v>
      </c>
      <c r="H5" s="168"/>
    </row>
    <row r="6" spans="1:30" x14ac:dyDescent="0.2">
      <c r="C6" s="165" t="s">
        <v>1832</v>
      </c>
      <c r="D6" s="175">
        <f>DatosViolenciaGénero!C8</f>
        <v>214</v>
      </c>
    </row>
    <row r="7" spans="1:30" x14ac:dyDescent="0.2">
      <c r="C7" s="165" t="s">
        <v>60</v>
      </c>
      <c r="D7" s="175">
        <f>DatosViolenciaGénero!C9</f>
        <v>9</v>
      </c>
    </row>
    <row r="8" spans="1:30" x14ac:dyDescent="0.2">
      <c r="C8" s="165" t="s">
        <v>1836</v>
      </c>
      <c r="D8" s="166">
        <f>DatosViolenciaGénero!C11</f>
        <v>2</v>
      </c>
    </row>
    <row r="9" spans="1:30" x14ac:dyDescent="0.2">
      <c r="C9" s="165" t="s">
        <v>1837</v>
      </c>
      <c r="D9" s="166">
        <f>DatosViolenciaGénero!C12</f>
        <v>0</v>
      </c>
    </row>
    <row r="10" spans="1:30" x14ac:dyDescent="0.2">
      <c r="C10" s="165" t="s">
        <v>1829</v>
      </c>
      <c r="D10" s="175">
        <f>DatosViolenciaGénero!C6</f>
        <v>472</v>
      </c>
    </row>
    <row r="11" spans="1:30" x14ac:dyDescent="0.2">
      <c r="C11" s="165" t="s">
        <v>1833</v>
      </c>
      <c r="D11" s="175">
        <f>DatosViolenciaGénero!C10</f>
        <v>16</v>
      </c>
    </row>
    <row r="20" spans="3:32" x14ac:dyDescent="0.2">
      <c r="C20" s="170"/>
      <c r="D20" s="170"/>
    </row>
    <row r="21" spans="3:32" x14ac:dyDescent="0.2">
      <c r="C21" s="171"/>
      <c r="D21" s="171"/>
    </row>
    <row r="22" spans="3:32" s="170" customFormat="1" ht="12.75" customHeight="1" x14ac:dyDescent="0.2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3:32" s="171" customFormat="1" x14ac:dyDescent="0.2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3:32" x14ac:dyDescent="0.2">
      <c r="AB24" s="158"/>
    </row>
    <row r="25" spans="3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vjdimbRUraiQ4KqMPySsN0YTCEC/eZbAU05ZuOPcttR3a+DpnfjSGxbZei342YJTg83QBdQXXDQfp10wAdrFog==" saltValue="JbfTa4Iz5mJ0wvW+Yo09y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9" t="s">
        <v>18</v>
      </c>
      <c r="B7" s="11" t="s">
        <v>19</v>
      </c>
      <c r="C7" s="12">
        <v>14014</v>
      </c>
      <c r="D7" s="12">
        <v>10844</v>
      </c>
      <c r="E7" s="13">
        <v>0.29232755440796698</v>
      </c>
    </row>
    <row r="8" spans="1:5" x14ac:dyDescent="0.25">
      <c r="A8" s="190"/>
      <c r="B8" s="11" t="s">
        <v>20</v>
      </c>
      <c r="C8" s="12">
        <v>29225</v>
      </c>
      <c r="D8" s="12">
        <v>26018</v>
      </c>
      <c r="E8" s="13">
        <v>0.12326081943269999</v>
      </c>
    </row>
    <row r="9" spans="1:5" x14ac:dyDescent="0.25">
      <c r="A9" s="190"/>
      <c r="B9" s="11" t="s">
        <v>21</v>
      </c>
      <c r="C9" s="12">
        <v>20956</v>
      </c>
      <c r="D9" s="12">
        <v>18459</v>
      </c>
      <c r="E9" s="13">
        <v>0.13527276667208399</v>
      </c>
    </row>
    <row r="10" spans="1:5" x14ac:dyDescent="0.25">
      <c r="A10" s="190"/>
      <c r="B10" s="11" t="s">
        <v>22</v>
      </c>
      <c r="C10" s="12">
        <v>923</v>
      </c>
      <c r="D10" s="12">
        <v>986</v>
      </c>
      <c r="E10" s="13">
        <v>-6.3894523326572E-2</v>
      </c>
    </row>
    <row r="11" spans="1:5" x14ac:dyDescent="0.25">
      <c r="A11" s="191"/>
      <c r="B11" s="11" t="s">
        <v>23</v>
      </c>
      <c r="C11" s="12">
        <v>16318</v>
      </c>
      <c r="D11" s="12">
        <v>14014</v>
      </c>
      <c r="E11" s="13">
        <v>0.16440702154987899</v>
      </c>
    </row>
    <row r="12" spans="1:5" x14ac:dyDescent="0.25">
      <c r="A12" s="189" t="s">
        <v>24</v>
      </c>
      <c r="B12" s="11" t="s">
        <v>25</v>
      </c>
      <c r="C12" s="12">
        <v>4631</v>
      </c>
      <c r="D12" s="12">
        <v>4322</v>
      </c>
      <c r="E12" s="13">
        <v>7.14946783896344E-2</v>
      </c>
    </row>
    <row r="13" spans="1:5" x14ac:dyDescent="0.25">
      <c r="A13" s="190"/>
      <c r="B13" s="11" t="s">
        <v>26</v>
      </c>
      <c r="C13" s="12">
        <v>3048</v>
      </c>
      <c r="D13" s="12">
        <v>2391</v>
      </c>
      <c r="E13" s="13">
        <v>0.27478042659974899</v>
      </c>
    </row>
    <row r="14" spans="1:5" x14ac:dyDescent="0.25">
      <c r="A14" s="191"/>
      <c r="B14" s="11" t="s">
        <v>27</v>
      </c>
      <c r="C14" s="12">
        <v>15905</v>
      </c>
      <c r="D14" s="12">
        <v>13769</v>
      </c>
      <c r="E14" s="13">
        <v>0.15513109158253999</v>
      </c>
    </row>
    <row r="15" spans="1:5" x14ac:dyDescent="0.25">
      <c r="A15" s="189" t="s">
        <v>28</v>
      </c>
      <c r="B15" s="11" t="s">
        <v>29</v>
      </c>
      <c r="C15" s="12">
        <v>484</v>
      </c>
      <c r="D15" s="12">
        <v>422</v>
      </c>
      <c r="E15" s="13">
        <v>0.14691943127962101</v>
      </c>
    </row>
    <row r="16" spans="1:5" x14ac:dyDescent="0.25">
      <c r="A16" s="190"/>
      <c r="B16" s="11" t="s">
        <v>30</v>
      </c>
      <c r="C16" s="12">
        <v>2937</v>
      </c>
      <c r="D16" s="12">
        <v>2577</v>
      </c>
      <c r="E16" s="13">
        <v>0.139697322467986</v>
      </c>
    </row>
    <row r="17" spans="1:5" x14ac:dyDescent="0.25">
      <c r="A17" s="190"/>
      <c r="B17" s="11" t="s">
        <v>31</v>
      </c>
      <c r="C17" s="12">
        <v>68</v>
      </c>
      <c r="D17" s="12">
        <v>57</v>
      </c>
      <c r="E17" s="13">
        <v>0.19298245614035101</v>
      </c>
    </row>
    <row r="18" spans="1:5" x14ac:dyDescent="0.25">
      <c r="A18" s="190"/>
      <c r="B18" s="11" t="s">
        <v>32</v>
      </c>
      <c r="C18" s="12">
        <v>5</v>
      </c>
      <c r="D18" s="12">
        <v>5</v>
      </c>
      <c r="E18" s="13">
        <v>0</v>
      </c>
    </row>
    <row r="19" spans="1:5" x14ac:dyDescent="0.25">
      <c r="A19" s="191"/>
      <c r="B19" s="11" t="s">
        <v>33</v>
      </c>
      <c r="C19" s="12">
        <v>282</v>
      </c>
      <c r="D19" s="12">
        <v>291</v>
      </c>
      <c r="E19" s="13">
        <v>-3.09278350515464E-2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1</v>
      </c>
      <c r="E23" s="13">
        <v>-1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1476</v>
      </c>
      <c r="D25" s="12">
        <v>1242</v>
      </c>
      <c r="E25" s="13">
        <v>0.188405797101449</v>
      </c>
    </row>
    <row r="26" spans="1:5" x14ac:dyDescent="0.25">
      <c r="A26" s="10" t="s">
        <v>38</v>
      </c>
      <c r="B26" s="15"/>
      <c r="C26" s="12">
        <v>1189</v>
      </c>
      <c r="D26" s="12">
        <v>909</v>
      </c>
      <c r="E26" s="13">
        <v>0.308030803080308</v>
      </c>
    </row>
    <row r="27" spans="1:5" x14ac:dyDescent="0.25">
      <c r="A27" s="10" t="s">
        <v>39</v>
      </c>
      <c r="B27" s="15"/>
      <c r="C27" s="12">
        <v>109</v>
      </c>
      <c r="D27" s="12">
        <v>188</v>
      </c>
      <c r="E27" s="13">
        <v>-0.420212765957447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6831</v>
      </c>
      <c r="D31" s="12">
        <v>7025</v>
      </c>
      <c r="E31" s="13">
        <v>-2.76156583629893E-2</v>
      </c>
    </row>
    <row r="32" spans="1:5" x14ac:dyDescent="0.25">
      <c r="A32" s="189" t="s">
        <v>42</v>
      </c>
      <c r="B32" s="11" t="s">
        <v>43</v>
      </c>
      <c r="C32" s="12">
        <v>1064</v>
      </c>
      <c r="D32" s="12">
        <v>970</v>
      </c>
      <c r="E32" s="13">
        <v>9.6907216494845405E-2</v>
      </c>
    </row>
    <row r="33" spans="1:5" x14ac:dyDescent="0.25">
      <c r="A33" s="190"/>
      <c r="B33" s="11" t="s">
        <v>44</v>
      </c>
      <c r="C33" s="12">
        <v>823</v>
      </c>
      <c r="D33" s="12">
        <v>729</v>
      </c>
      <c r="E33" s="13">
        <v>0.128943758573388</v>
      </c>
    </row>
    <row r="34" spans="1:5" x14ac:dyDescent="0.25">
      <c r="A34" s="190"/>
      <c r="B34" s="11" t="s">
        <v>45</v>
      </c>
      <c r="C34" s="12">
        <v>174</v>
      </c>
      <c r="D34" s="12">
        <v>184</v>
      </c>
      <c r="E34" s="13">
        <v>-5.4347826086956499E-2</v>
      </c>
    </row>
    <row r="35" spans="1:5" x14ac:dyDescent="0.25">
      <c r="A35" s="190"/>
      <c r="B35" s="11" t="s">
        <v>46</v>
      </c>
      <c r="C35" s="12">
        <v>443</v>
      </c>
      <c r="D35" s="12">
        <v>485</v>
      </c>
      <c r="E35" s="13">
        <v>-8.6597938144329895E-2</v>
      </c>
    </row>
    <row r="36" spans="1:5" x14ac:dyDescent="0.25">
      <c r="A36" s="191"/>
      <c r="B36" s="11" t="s">
        <v>47</v>
      </c>
      <c r="C36" s="12">
        <v>4389</v>
      </c>
      <c r="D36" s="12">
        <v>4483</v>
      </c>
      <c r="E36" s="13">
        <v>-2.0968101717599798E-2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14786</v>
      </c>
      <c r="D40" s="12">
        <v>13404</v>
      </c>
      <c r="E40" s="13">
        <v>0.103103551178753</v>
      </c>
    </row>
    <row r="41" spans="1:5" x14ac:dyDescent="0.25">
      <c r="A41" s="10" t="s">
        <v>50</v>
      </c>
      <c r="B41" s="15"/>
      <c r="C41" s="12">
        <v>3775</v>
      </c>
      <c r="D41" s="12">
        <v>3473</v>
      </c>
      <c r="E41" s="13">
        <v>8.6956521739130405E-2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9" t="s">
        <v>52</v>
      </c>
      <c r="B45" s="11" t="s">
        <v>19</v>
      </c>
      <c r="C45" s="12">
        <v>1981</v>
      </c>
      <c r="D45" s="12">
        <v>1808</v>
      </c>
      <c r="E45" s="13">
        <v>9.5685840707964598E-2</v>
      </c>
    </row>
    <row r="46" spans="1:5" x14ac:dyDescent="0.25">
      <c r="A46" s="190"/>
      <c r="B46" s="11" t="s">
        <v>53</v>
      </c>
      <c r="C46" s="12">
        <v>24</v>
      </c>
      <c r="D46" s="12">
        <v>19</v>
      </c>
      <c r="E46" s="13">
        <v>0.26315789473684198</v>
      </c>
    </row>
    <row r="47" spans="1:5" x14ac:dyDescent="0.25">
      <c r="A47" s="190"/>
      <c r="B47" s="11" t="s">
        <v>54</v>
      </c>
      <c r="C47" s="12">
        <v>2937</v>
      </c>
      <c r="D47" s="12">
        <v>2577</v>
      </c>
      <c r="E47" s="13">
        <v>0.139697322467986</v>
      </c>
    </row>
    <row r="48" spans="1:5" x14ac:dyDescent="0.25">
      <c r="A48" s="191"/>
      <c r="B48" s="11" t="s">
        <v>23</v>
      </c>
      <c r="C48" s="12">
        <v>2217</v>
      </c>
      <c r="D48" s="12">
        <v>1981</v>
      </c>
      <c r="E48" s="13">
        <v>0.119131751640585</v>
      </c>
    </row>
    <row r="49" spans="1:5" x14ac:dyDescent="0.25">
      <c r="A49" s="189" t="s">
        <v>55</v>
      </c>
      <c r="B49" s="11" t="s">
        <v>56</v>
      </c>
      <c r="C49" s="12">
        <v>2261</v>
      </c>
      <c r="D49" s="12">
        <v>2025</v>
      </c>
      <c r="E49" s="13">
        <v>0.116543209876543</v>
      </c>
    </row>
    <row r="50" spans="1:5" x14ac:dyDescent="0.25">
      <c r="A50" s="190"/>
      <c r="B50" s="11" t="s">
        <v>57</v>
      </c>
      <c r="C50" s="12">
        <v>107</v>
      </c>
      <c r="D50" s="12">
        <v>67</v>
      </c>
      <c r="E50" s="13">
        <v>0.59701492537313405</v>
      </c>
    </row>
    <row r="51" spans="1:5" x14ac:dyDescent="0.25">
      <c r="A51" s="190"/>
      <c r="B51" s="11" t="s">
        <v>58</v>
      </c>
      <c r="C51" s="12">
        <v>283</v>
      </c>
      <c r="D51" s="12">
        <v>274</v>
      </c>
      <c r="E51" s="13">
        <v>3.2846715328467203E-2</v>
      </c>
    </row>
    <row r="52" spans="1:5" x14ac:dyDescent="0.25">
      <c r="A52" s="191"/>
      <c r="B52" s="11" t="s">
        <v>59</v>
      </c>
      <c r="C52" s="12">
        <v>74</v>
      </c>
      <c r="D52" s="12">
        <v>57</v>
      </c>
      <c r="E52" s="13">
        <v>0.29824561403508798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9" t="s">
        <v>61</v>
      </c>
      <c r="B56" s="11" t="s">
        <v>54</v>
      </c>
      <c r="C56" s="12">
        <v>79</v>
      </c>
      <c r="D56" s="12">
        <v>70</v>
      </c>
      <c r="E56" s="13">
        <v>0.128571428571429</v>
      </c>
    </row>
    <row r="57" spans="1:5" x14ac:dyDescent="0.25">
      <c r="A57" s="190"/>
      <c r="B57" s="11" t="s">
        <v>53</v>
      </c>
      <c r="C57" s="12">
        <v>22</v>
      </c>
      <c r="D57" s="12">
        <v>9</v>
      </c>
      <c r="E57" s="13">
        <v>1.44444444444444</v>
      </c>
    </row>
    <row r="58" spans="1:5" x14ac:dyDescent="0.25">
      <c r="A58" s="190"/>
      <c r="B58" s="11" t="s">
        <v>19</v>
      </c>
      <c r="C58" s="12">
        <v>65</v>
      </c>
      <c r="D58" s="12">
        <v>56</v>
      </c>
      <c r="E58" s="13">
        <v>0.160714285714286</v>
      </c>
    </row>
    <row r="59" spans="1:5" x14ac:dyDescent="0.25">
      <c r="A59" s="190"/>
      <c r="B59" s="11" t="s">
        <v>23</v>
      </c>
      <c r="C59" s="12">
        <v>78</v>
      </c>
      <c r="D59" s="12">
        <v>65</v>
      </c>
      <c r="E59" s="13">
        <v>0.2</v>
      </c>
    </row>
    <row r="60" spans="1:5" x14ac:dyDescent="0.25">
      <c r="A60" s="190"/>
      <c r="B60" s="11" t="s">
        <v>62</v>
      </c>
      <c r="C60" s="12">
        <v>82</v>
      </c>
      <c r="D60" s="12">
        <v>66</v>
      </c>
      <c r="E60" s="13">
        <v>0.24242424242424199</v>
      </c>
    </row>
    <row r="61" spans="1:5" x14ac:dyDescent="0.25">
      <c r="A61" s="191"/>
      <c r="B61" s="11" t="s">
        <v>63</v>
      </c>
      <c r="C61" s="12">
        <v>6</v>
      </c>
      <c r="D61" s="12">
        <v>4</v>
      </c>
      <c r="E61" s="13">
        <v>0.5</v>
      </c>
    </row>
    <row r="62" spans="1:5" x14ac:dyDescent="0.25">
      <c r="A62" s="189" t="s">
        <v>64</v>
      </c>
      <c r="B62" s="11" t="s">
        <v>65</v>
      </c>
      <c r="C62" s="12">
        <v>52</v>
      </c>
      <c r="D62" s="12">
        <v>38</v>
      </c>
      <c r="E62" s="13">
        <v>0.36842105263157898</v>
      </c>
    </row>
    <row r="63" spans="1:5" x14ac:dyDescent="0.25">
      <c r="A63" s="190"/>
      <c r="B63" s="11" t="s">
        <v>58</v>
      </c>
      <c r="C63" s="12">
        <v>13</v>
      </c>
      <c r="D63" s="12">
        <v>10</v>
      </c>
      <c r="E63" s="13">
        <v>0.3</v>
      </c>
    </row>
    <row r="64" spans="1:5" x14ac:dyDescent="0.25">
      <c r="A64" s="191"/>
      <c r="B64" s="11" t="s">
        <v>66</v>
      </c>
      <c r="C64" s="12">
        <v>14</v>
      </c>
      <c r="D64" s="12">
        <v>8</v>
      </c>
      <c r="E64" s="13">
        <v>0.75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1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14</v>
      </c>
      <c r="D70" s="12">
        <v>20</v>
      </c>
      <c r="E70" s="13">
        <v>-0.3</v>
      </c>
    </row>
    <row r="71" spans="1:5" x14ac:dyDescent="0.25">
      <c r="A71" s="10" t="s">
        <v>38</v>
      </c>
      <c r="B71" s="15"/>
      <c r="C71" s="12">
        <v>14</v>
      </c>
      <c r="D71" s="12">
        <v>17</v>
      </c>
      <c r="E71" s="13">
        <v>-0.17647058823529399</v>
      </c>
    </row>
    <row r="72" spans="1:5" x14ac:dyDescent="0.25">
      <c r="A72" s="10" t="s">
        <v>39</v>
      </c>
      <c r="B72" s="15"/>
      <c r="C72" s="12">
        <v>2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3"/>
      <c r="B76" s="11" t="s">
        <v>49</v>
      </c>
      <c r="C76" s="12">
        <v>11</v>
      </c>
      <c r="D76" s="12">
        <v>10</v>
      </c>
      <c r="E76" s="13">
        <v>0.1</v>
      </c>
    </row>
    <row r="77" spans="1:5" x14ac:dyDescent="0.25">
      <c r="A77" s="194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194"/>
      <c r="B78" s="11" t="s">
        <v>65</v>
      </c>
      <c r="C78" s="12">
        <v>8</v>
      </c>
      <c r="D78" s="12">
        <v>7</v>
      </c>
      <c r="E78" s="13">
        <v>0.14285714285714299</v>
      </c>
    </row>
    <row r="79" spans="1:5" x14ac:dyDescent="0.25">
      <c r="A79" s="194"/>
      <c r="B79" s="11" t="s">
        <v>69</v>
      </c>
      <c r="C79" s="12">
        <v>6</v>
      </c>
      <c r="D79" s="12">
        <v>4</v>
      </c>
      <c r="E79" s="13">
        <v>0.5</v>
      </c>
    </row>
    <row r="80" spans="1:5" x14ac:dyDescent="0.25">
      <c r="A80" s="195"/>
      <c r="B80" s="11" t="s">
        <v>70</v>
      </c>
      <c r="C80" s="12">
        <v>1</v>
      </c>
      <c r="D80" s="12">
        <v>1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9" t="s">
        <v>72</v>
      </c>
      <c r="B84" s="11" t="s">
        <v>73</v>
      </c>
      <c r="C84" s="12">
        <v>3775</v>
      </c>
      <c r="D84" s="12">
        <v>3473</v>
      </c>
      <c r="E84" s="13">
        <v>8.6956521739130405E-2</v>
      </c>
    </row>
    <row r="85" spans="1:5" x14ac:dyDescent="0.25">
      <c r="A85" s="191"/>
      <c r="B85" s="11" t="s">
        <v>74</v>
      </c>
      <c r="C85" s="12">
        <v>1302</v>
      </c>
      <c r="D85" s="12">
        <v>1011</v>
      </c>
      <c r="E85" s="13">
        <v>0.28783382789317502</v>
      </c>
    </row>
    <row r="86" spans="1:5" x14ac:dyDescent="0.25">
      <c r="A86" s="189" t="s">
        <v>75</v>
      </c>
      <c r="B86" s="11" t="s">
        <v>73</v>
      </c>
      <c r="C86" s="12">
        <v>2698</v>
      </c>
      <c r="D86" s="12">
        <v>2685</v>
      </c>
      <c r="E86" s="13">
        <v>4.8417132216014899E-3</v>
      </c>
    </row>
    <row r="87" spans="1:5" x14ac:dyDescent="0.25">
      <c r="A87" s="191"/>
      <c r="B87" s="11" t="s">
        <v>74</v>
      </c>
      <c r="C87" s="12">
        <v>2158</v>
      </c>
      <c r="D87" s="12">
        <v>2757</v>
      </c>
      <c r="E87" s="13">
        <v>-0.21726514327167201</v>
      </c>
    </row>
    <row r="88" spans="1:5" x14ac:dyDescent="0.25">
      <c r="A88" s="189" t="s">
        <v>76</v>
      </c>
      <c r="B88" s="11" t="s">
        <v>73</v>
      </c>
      <c r="C88" s="12">
        <v>152</v>
      </c>
      <c r="D88" s="12">
        <v>125</v>
      </c>
      <c r="E88" s="13">
        <v>0.216</v>
      </c>
    </row>
    <row r="89" spans="1:5" x14ac:dyDescent="0.25">
      <c r="A89" s="191"/>
      <c r="B89" s="11" t="s">
        <v>74</v>
      </c>
      <c r="C89" s="12">
        <v>48</v>
      </c>
      <c r="D89" s="12">
        <v>47</v>
      </c>
      <c r="E89" s="13">
        <v>2.1276595744680899E-2</v>
      </c>
    </row>
    <row r="90" spans="1:5" x14ac:dyDescent="0.25">
      <c r="A90" s="189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1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2" t="s">
        <v>78</v>
      </c>
      <c r="B93" s="192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3068</v>
      </c>
      <c r="D95" s="12">
        <v>3062</v>
      </c>
      <c r="E95" s="13">
        <v>1.9595035924232498E-3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1887</v>
      </c>
      <c r="D100" s="12">
        <v>1644</v>
      </c>
      <c r="E100" s="13">
        <v>0.14781021897810201</v>
      </c>
    </row>
    <row r="101" spans="1:5" x14ac:dyDescent="0.25">
      <c r="A101" s="10" t="s">
        <v>82</v>
      </c>
      <c r="B101" s="15"/>
      <c r="C101" s="12">
        <v>1998</v>
      </c>
      <c r="D101" s="12">
        <v>1803</v>
      </c>
      <c r="E101" s="13">
        <v>0.108153078202995</v>
      </c>
    </row>
    <row r="102" spans="1:5" x14ac:dyDescent="0.25">
      <c r="A102" s="10" t="s">
        <v>80</v>
      </c>
      <c r="B102" s="15"/>
      <c r="C102" s="12">
        <v>11</v>
      </c>
      <c r="D102" s="12">
        <v>0</v>
      </c>
      <c r="E102" s="13">
        <v>0</v>
      </c>
    </row>
    <row r="103" spans="1:5" x14ac:dyDescent="0.25">
      <c r="A103" s="14"/>
    </row>
    <row r="104" spans="1:5" x14ac:dyDescent="0.25">
      <c r="A104" s="192" t="s">
        <v>83</v>
      </c>
      <c r="B104" s="192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9" t="s">
        <v>79</v>
      </c>
      <c r="B106" s="11" t="s">
        <v>84</v>
      </c>
      <c r="C106" s="12">
        <v>1076</v>
      </c>
      <c r="D106" s="12">
        <v>1128</v>
      </c>
      <c r="E106" s="13">
        <v>-4.6099290780141799E-2</v>
      </c>
    </row>
    <row r="107" spans="1:5" x14ac:dyDescent="0.25">
      <c r="A107" s="190"/>
      <c r="B107" s="11" t="s">
        <v>85</v>
      </c>
      <c r="C107" s="12">
        <v>640</v>
      </c>
      <c r="D107" s="12">
        <v>661</v>
      </c>
      <c r="E107" s="13">
        <v>-3.17700453857791E-2</v>
      </c>
    </row>
    <row r="108" spans="1:5" x14ac:dyDescent="0.25">
      <c r="A108" s="191"/>
      <c r="B108" s="11" t="s">
        <v>86</v>
      </c>
      <c r="C108" s="12">
        <v>210</v>
      </c>
      <c r="D108" s="12">
        <v>116</v>
      </c>
      <c r="E108" s="13">
        <v>0.81034482758620696</v>
      </c>
    </row>
    <row r="109" spans="1:5" x14ac:dyDescent="0.25">
      <c r="A109" s="189" t="s">
        <v>82</v>
      </c>
      <c r="B109" s="11" t="s">
        <v>87</v>
      </c>
      <c r="C109" s="12">
        <v>110</v>
      </c>
      <c r="D109" s="12">
        <v>110</v>
      </c>
      <c r="E109" s="13">
        <v>0</v>
      </c>
    </row>
    <row r="110" spans="1:5" x14ac:dyDescent="0.25">
      <c r="A110" s="191"/>
      <c r="B110" s="11" t="s">
        <v>86</v>
      </c>
      <c r="C110" s="12">
        <v>630</v>
      </c>
      <c r="D110" s="12">
        <v>503</v>
      </c>
      <c r="E110" s="13">
        <v>0.25248508946322101</v>
      </c>
    </row>
    <row r="111" spans="1:5" x14ac:dyDescent="0.25">
      <c r="A111" s="10" t="s">
        <v>80</v>
      </c>
      <c r="B111" s="15"/>
      <c r="C111" s="12">
        <v>55</v>
      </c>
      <c r="D111" s="12">
        <v>45</v>
      </c>
      <c r="E111" s="13">
        <v>0.22222222222222199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9" t="s">
        <v>79</v>
      </c>
      <c r="B115" s="11" t="s">
        <v>84</v>
      </c>
      <c r="C115" s="12">
        <v>71</v>
      </c>
      <c r="D115" s="12">
        <v>64</v>
      </c>
      <c r="E115" s="13">
        <v>0.109375</v>
      </c>
    </row>
    <row r="116" spans="1:5" x14ac:dyDescent="0.25">
      <c r="A116" s="190"/>
      <c r="B116" s="11" t="s">
        <v>85</v>
      </c>
      <c r="C116" s="12">
        <v>22</v>
      </c>
      <c r="D116" s="12">
        <v>11</v>
      </c>
      <c r="E116" s="13">
        <v>1</v>
      </c>
    </row>
    <row r="117" spans="1:5" x14ac:dyDescent="0.25">
      <c r="A117" s="191"/>
      <c r="B117" s="11" t="s">
        <v>86</v>
      </c>
      <c r="C117" s="12">
        <v>25</v>
      </c>
      <c r="D117" s="12">
        <v>25</v>
      </c>
      <c r="E117" s="13">
        <v>0</v>
      </c>
    </row>
    <row r="118" spans="1:5" x14ac:dyDescent="0.25">
      <c r="A118" s="189" t="s">
        <v>82</v>
      </c>
      <c r="B118" s="11" t="s">
        <v>87</v>
      </c>
      <c r="C118" s="12">
        <v>4</v>
      </c>
      <c r="D118" s="12">
        <v>3</v>
      </c>
      <c r="E118" s="13">
        <v>0.33333333333333298</v>
      </c>
    </row>
    <row r="119" spans="1:5" x14ac:dyDescent="0.25">
      <c r="A119" s="191"/>
      <c r="B119" s="11" t="s">
        <v>86</v>
      </c>
      <c r="C119" s="12">
        <v>28</v>
      </c>
      <c r="D119" s="12">
        <v>27</v>
      </c>
      <c r="E119" s="13">
        <v>3.7037037037037E-2</v>
      </c>
    </row>
    <row r="120" spans="1:5" x14ac:dyDescent="0.25">
      <c r="A120" s="10" t="s">
        <v>80</v>
      </c>
      <c r="B120" s="15"/>
      <c r="C120" s="12">
        <v>8</v>
      </c>
      <c r="D120" s="12">
        <v>13</v>
      </c>
      <c r="E120" s="13">
        <v>-0.38461538461538503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9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1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9" t="s">
        <v>93</v>
      </c>
      <c r="B126" s="11" t="s">
        <v>91</v>
      </c>
      <c r="C126" s="12">
        <v>513</v>
      </c>
      <c r="D126" s="12">
        <v>496</v>
      </c>
      <c r="E126" s="13">
        <v>3.4274193548387101E-2</v>
      </c>
    </row>
    <row r="127" spans="1:5" x14ac:dyDescent="0.25">
      <c r="A127" s="191"/>
      <c r="B127" s="11" t="s">
        <v>92</v>
      </c>
      <c r="C127" s="12">
        <v>1175</v>
      </c>
      <c r="D127" s="12">
        <v>1120</v>
      </c>
      <c r="E127" s="13">
        <v>4.9107142857142898E-2</v>
      </c>
    </row>
    <row r="128" spans="1:5" x14ac:dyDescent="0.25">
      <c r="A128" s="189" t="s">
        <v>94</v>
      </c>
      <c r="B128" s="11" t="s">
        <v>91</v>
      </c>
      <c r="C128" s="12">
        <v>10566</v>
      </c>
      <c r="D128" s="12">
        <v>9683</v>
      </c>
      <c r="E128" s="13">
        <v>9.1190746669420605E-2</v>
      </c>
    </row>
    <row r="129" spans="1:5" x14ac:dyDescent="0.25">
      <c r="A129" s="191"/>
      <c r="B129" s="11" t="s">
        <v>92</v>
      </c>
      <c r="C129" s="12">
        <v>20803</v>
      </c>
      <c r="D129" s="12">
        <v>18905</v>
      </c>
      <c r="E129" s="13">
        <v>0.100396720444327</v>
      </c>
    </row>
    <row r="130" spans="1:5" x14ac:dyDescent="0.25">
      <c r="A130" s="189" t="s">
        <v>95</v>
      </c>
      <c r="B130" s="11" t="s">
        <v>91</v>
      </c>
      <c r="C130" s="12">
        <v>0</v>
      </c>
      <c r="D130" s="12">
        <v>0</v>
      </c>
      <c r="E130" s="13">
        <v>0</v>
      </c>
    </row>
    <row r="131" spans="1:5" x14ac:dyDescent="0.25">
      <c r="A131" s="191"/>
      <c r="B131" s="11" t="s">
        <v>92</v>
      </c>
      <c r="C131" s="12">
        <v>0</v>
      </c>
      <c r="D131" s="12">
        <v>0</v>
      </c>
      <c r="E131" s="13">
        <v>0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9" t="s">
        <v>97</v>
      </c>
      <c r="B135" s="11" t="s">
        <v>98</v>
      </c>
      <c r="C135" s="12">
        <v>342</v>
      </c>
      <c r="D135" s="12">
        <v>227</v>
      </c>
      <c r="E135" s="13">
        <v>0.506607929515419</v>
      </c>
    </row>
    <row r="136" spans="1:5" x14ac:dyDescent="0.25">
      <c r="A136" s="191"/>
      <c r="B136" s="11" t="s">
        <v>99</v>
      </c>
      <c r="C136" s="12">
        <v>48</v>
      </c>
      <c r="D136" s="12">
        <v>71</v>
      </c>
      <c r="E136" s="13">
        <v>-0.323943661971831</v>
      </c>
    </row>
    <row r="137" spans="1:5" x14ac:dyDescent="0.25">
      <c r="A137" s="189" t="s">
        <v>100</v>
      </c>
      <c r="B137" s="11" t="s">
        <v>98</v>
      </c>
      <c r="C137" s="12">
        <v>11</v>
      </c>
      <c r="D137" s="12">
        <v>15</v>
      </c>
      <c r="E137" s="13">
        <v>-0.266666666666667</v>
      </c>
    </row>
    <row r="138" spans="1:5" x14ac:dyDescent="0.25">
      <c r="A138" s="191"/>
      <c r="B138" s="11" t="s">
        <v>99</v>
      </c>
      <c r="C138" s="12">
        <v>5</v>
      </c>
      <c r="D138" s="12">
        <v>0</v>
      </c>
      <c r="E138" s="13">
        <v>0</v>
      </c>
    </row>
    <row r="139" spans="1:5" x14ac:dyDescent="0.25">
      <c r="A139" s="189" t="s">
        <v>101</v>
      </c>
      <c r="B139" s="11" t="s">
        <v>98</v>
      </c>
      <c r="C139" s="12">
        <v>15</v>
      </c>
      <c r="D139" s="12">
        <v>15</v>
      </c>
      <c r="E139" s="13">
        <v>0</v>
      </c>
    </row>
    <row r="140" spans="1:5" x14ac:dyDescent="0.25">
      <c r="A140" s="191"/>
      <c r="B140" s="11" t="s">
        <v>102</v>
      </c>
      <c r="C140" s="12">
        <v>1</v>
      </c>
      <c r="D140" s="12">
        <v>2</v>
      </c>
      <c r="E140" s="13">
        <v>-0.5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242</v>
      </c>
      <c r="D144" s="12">
        <v>200</v>
      </c>
      <c r="E144" s="13">
        <v>0.21</v>
      </c>
    </row>
    <row r="145" spans="1:5" x14ac:dyDescent="0.25">
      <c r="A145" s="189" t="s">
        <v>105</v>
      </c>
      <c r="B145" s="11" t="s">
        <v>106</v>
      </c>
      <c r="C145" s="12">
        <v>1</v>
      </c>
      <c r="D145" s="12">
        <v>1</v>
      </c>
      <c r="E145" s="13">
        <v>0</v>
      </c>
    </row>
    <row r="146" spans="1:5" x14ac:dyDescent="0.25">
      <c r="A146" s="190"/>
      <c r="B146" s="11" t="s">
        <v>107</v>
      </c>
      <c r="C146" s="12">
        <v>181</v>
      </c>
      <c r="D146" s="12">
        <v>108</v>
      </c>
      <c r="E146" s="13">
        <v>0.67592592592592604</v>
      </c>
    </row>
    <row r="147" spans="1:5" x14ac:dyDescent="0.25">
      <c r="A147" s="190"/>
      <c r="B147" s="11" t="s">
        <v>108</v>
      </c>
      <c r="C147" s="12">
        <v>17</v>
      </c>
      <c r="D147" s="12">
        <v>26</v>
      </c>
      <c r="E147" s="13">
        <v>-0.34615384615384598</v>
      </c>
    </row>
    <row r="148" spans="1:5" x14ac:dyDescent="0.25">
      <c r="A148" s="190"/>
      <c r="B148" s="11" t="s">
        <v>109</v>
      </c>
      <c r="C148" s="12">
        <v>1</v>
      </c>
      <c r="D148" s="12">
        <v>2</v>
      </c>
      <c r="E148" s="13">
        <v>-0.5</v>
      </c>
    </row>
    <row r="149" spans="1:5" x14ac:dyDescent="0.25">
      <c r="A149" s="190"/>
      <c r="B149" s="11" t="s">
        <v>110</v>
      </c>
      <c r="C149" s="12">
        <v>41</v>
      </c>
      <c r="D149" s="12">
        <v>59</v>
      </c>
      <c r="E149" s="13">
        <v>-0.305084745762712</v>
      </c>
    </row>
    <row r="150" spans="1:5" x14ac:dyDescent="0.25">
      <c r="A150" s="191"/>
      <c r="B150" s="11" t="s">
        <v>111</v>
      </c>
      <c r="C150" s="12">
        <v>1</v>
      </c>
      <c r="D150" s="12">
        <v>4</v>
      </c>
      <c r="E150" s="13">
        <v>-0.75</v>
      </c>
    </row>
    <row r="151" spans="1:5" x14ac:dyDescent="0.25">
      <c r="A151" s="189" t="s">
        <v>112</v>
      </c>
      <c r="B151" s="11" t="s">
        <v>113</v>
      </c>
      <c r="C151" s="12">
        <v>179</v>
      </c>
      <c r="D151" s="12">
        <v>123</v>
      </c>
      <c r="E151" s="13">
        <v>0.45528455284552799</v>
      </c>
    </row>
    <row r="152" spans="1:5" x14ac:dyDescent="0.25">
      <c r="A152" s="191"/>
      <c r="B152" s="11" t="s">
        <v>114</v>
      </c>
      <c r="C152" s="12">
        <v>63</v>
      </c>
      <c r="D152" s="12">
        <v>79</v>
      </c>
      <c r="E152" s="13">
        <v>-0.20253164556962</v>
      </c>
    </row>
    <row r="153" spans="1:5" x14ac:dyDescent="0.25">
      <c r="A153" s="189" t="s">
        <v>115</v>
      </c>
      <c r="B153" s="11" t="s">
        <v>19</v>
      </c>
      <c r="C153" s="12">
        <v>10</v>
      </c>
      <c r="D153" s="12">
        <v>12</v>
      </c>
      <c r="E153" s="13">
        <v>-0.16666666666666699</v>
      </c>
    </row>
    <row r="154" spans="1:5" x14ac:dyDescent="0.25">
      <c r="A154" s="191"/>
      <c r="B154" s="11" t="s">
        <v>23</v>
      </c>
      <c r="C154" s="12">
        <v>12</v>
      </c>
      <c r="D154" s="12">
        <v>10</v>
      </c>
      <c r="E154" s="13">
        <v>0.2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9" t="s">
        <v>118</v>
      </c>
      <c r="B159" s="11" t="s">
        <v>119</v>
      </c>
      <c r="C159" s="16"/>
      <c r="D159" s="16"/>
      <c r="E159" s="13">
        <v>0</v>
      </c>
    </row>
    <row r="160" spans="1:5" x14ac:dyDescent="0.25">
      <c r="A160" s="190"/>
      <c r="B160" s="11" t="s">
        <v>120</v>
      </c>
      <c r="C160" s="16"/>
      <c r="D160" s="16"/>
      <c r="E160" s="13">
        <v>0</v>
      </c>
    </row>
    <row r="161" spans="1:5" x14ac:dyDescent="0.25">
      <c r="A161" s="190"/>
      <c r="B161" s="11" t="s">
        <v>121</v>
      </c>
      <c r="C161" s="16"/>
      <c r="D161" s="16"/>
      <c r="E161" s="13">
        <v>0</v>
      </c>
    </row>
    <row r="162" spans="1:5" x14ac:dyDescent="0.25">
      <c r="A162" s="190"/>
      <c r="B162" s="11" t="s">
        <v>122</v>
      </c>
      <c r="C162" s="16"/>
      <c r="D162" s="16"/>
      <c r="E162" s="13">
        <v>0</v>
      </c>
    </row>
    <row r="163" spans="1:5" x14ac:dyDescent="0.25">
      <c r="A163" s="190"/>
      <c r="B163" s="11" t="s">
        <v>123</v>
      </c>
      <c r="C163" s="16"/>
      <c r="D163" s="16"/>
      <c r="E163" s="13">
        <v>0</v>
      </c>
    </row>
    <row r="164" spans="1:5" x14ac:dyDescent="0.25">
      <c r="A164" s="190"/>
      <c r="B164" s="11" t="s">
        <v>124</v>
      </c>
      <c r="C164" s="16"/>
      <c r="D164" s="16"/>
      <c r="E164" s="13">
        <v>0</v>
      </c>
    </row>
    <row r="165" spans="1:5" x14ac:dyDescent="0.25">
      <c r="A165" s="190"/>
      <c r="B165" s="11" t="s">
        <v>125</v>
      </c>
      <c r="C165" s="16"/>
      <c r="D165" s="16"/>
      <c r="E165" s="13">
        <v>0</v>
      </c>
    </row>
    <row r="166" spans="1:5" x14ac:dyDescent="0.25">
      <c r="A166" s="190"/>
      <c r="B166" s="11" t="s">
        <v>126</v>
      </c>
      <c r="C166" s="16"/>
      <c r="D166" s="16"/>
      <c r="E166" s="13">
        <v>0</v>
      </c>
    </row>
    <row r="167" spans="1:5" x14ac:dyDescent="0.25">
      <c r="A167" s="190"/>
      <c r="B167" s="11" t="s">
        <v>127</v>
      </c>
      <c r="C167" s="16"/>
      <c r="D167" s="16"/>
      <c r="E167" s="13">
        <v>0</v>
      </c>
    </row>
    <row r="168" spans="1:5" x14ac:dyDescent="0.25">
      <c r="A168" s="190"/>
      <c r="B168" s="11" t="s">
        <v>128</v>
      </c>
      <c r="C168" s="16"/>
      <c r="D168" s="16"/>
      <c r="E168" s="13">
        <v>0</v>
      </c>
    </row>
    <row r="169" spans="1:5" x14ac:dyDescent="0.25">
      <c r="A169" s="190"/>
      <c r="B169" s="11" t="s">
        <v>129</v>
      </c>
      <c r="C169" s="16"/>
      <c r="D169" s="16"/>
      <c r="E169" s="13">
        <v>0</v>
      </c>
    </row>
    <row r="170" spans="1:5" x14ac:dyDescent="0.25">
      <c r="A170" s="190"/>
      <c r="B170" s="11" t="s">
        <v>130</v>
      </c>
      <c r="C170" s="16"/>
      <c r="D170" s="16"/>
      <c r="E170" s="13">
        <v>0</v>
      </c>
    </row>
    <row r="171" spans="1:5" x14ac:dyDescent="0.25">
      <c r="A171" s="190"/>
      <c r="B171" s="11" t="s">
        <v>131</v>
      </c>
      <c r="C171" s="16"/>
      <c r="D171" s="16"/>
      <c r="E171" s="13">
        <v>0</v>
      </c>
    </row>
    <row r="172" spans="1:5" x14ac:dyDescent="0.25">
      <c r="A172" s="190"/>
      <c r="B172" s="11" t="s">
        <v>132</v>
      </c>
      <c r="C172" s="16"/>
      <c r="D172" s="16"/>
      <c r="E172" s="13">
        <v>0</v>
      </c>
    </row>
    <row r="173" spans="1:5" x14ac:dyDescent="0.25">
      <c r="A173" s="190"/>
      <c r="B173" s="11" t="s">
        <v>133</v>
      </c>
      <c r="C173" s="16"/>
      <c r="D173" s="16"/>
      <c r="E173" s="13">
        <v>0</v>
      </c>
    </row>
    <row r="174" spans="1:5" x14ac:dyDescent="0.25">
      <c r="A174" s="190"/>
      <c r="B174" s="11" t="s">
        <v>134</v>
      </c>
      <c r="C174" s="16"/>
      <c r="D174" s="16"/>
      <c r="E174" s="13">
        <v>0</v>
      </c>
    </row>
    <row r="175" spans="1:5" x14ac:dyDescent="0.25">
      <c r="A175" s="190"/>
      <c r="B175" s="11" t="s">
        <v>135</v>
      </c>
      <c r="C175" s="16"/>
      <c r="D175" s="16"/>
      <c r="E175" s="13">
        <v>0</v>
      </c>
    </row>
    <row r="176" spans="1:5" x14ac:dyDescent="0.25">
      <c r="A176" s="190"/>
      <c r="B176" s="11" t="s">
        <v>136</v>
      </c>
      <c r="C176" s="16"/>
      <c r="D176" s="16"/>
      <c r="E176" s="13">
        <v>0</v>
      </c>
    </row>
    <row r="177" spans="1:5" x14ac:dyDescent="0.25">
      <c r="A177" s="190"/>
      <c r="B177" s="11" t="s">
        <v>137</v>
      </c>
      <c r="C177" s="16"/>
      <c r="D177" s="16"/>
      <c r="E177" s="13">
        <v>0</v>
      </c>
    </row>
    <row r="178" spans="1:5" x14ac:dyDescent="0.25">
      <c r="A178" s="190"/>
      <c r="B178" s="11" t="s">
        <v>138</v>
      </c>
      <c r="C178" s="16"/>
      <c r="D178" s="16"/>
      <c r="E178" s="13">
        <v>0</v>
      </c>
    </row>
    <row r="179" spans="1:5" x14ac:dyDescent="0.25">
      <c r="A179" s="190"/>
      <c r="B179" s="11" t="s">
        <v>139</v>
      </c>
      <c r="C179" s="16"/>
      <c r="D179" s="16"/>
      <c r="E179" s="13">
        <v>0</v>
      </c>
    </row>
    <row r="180" spans="1:5" x14ac:dyDescent="0.25">
      <c r="A180" s="190"/>
      <c r="B180" s="11" t="s">
        <v>140</v>
      </c>
      <c r="C180" s="16"/>
      <c r="D180" s="16"/>
      <c r="E180" s="13">
        <v>0</v>
      </c>
    </row>
    <row r="181" spans="1:5" x14ac:dyDescent="0.25">
      <c r="A181" s="190"/>
      <c r="B181" s="11" t="s">
        <v>141</v>
      </c>
      <c r="C181" s="16"/>
      <c r="D181" s="16"/>
      <c r="E181" s="13">
        <v>0</v>
      </c>
    </row>
    <row r="182" spans="1:5" x14ac:dyDescent="0.25">
      <c r="A182" s="190"/>
      <c r="B182" s="11" t="s">
        <v>142</v>
      </c>
      <c r="C182" s="16"/>
      <c r="D182" s="16"/>
      <c r="E182" s="13">
        <v>0</v>
      </c>
    </row>
    <row r="183" spans="1:5" x14ac:dyDescent="0.25">
      <c r="A183" s="190"/>
      <c r="B183" s="11" t="s">
        <v>143</v>
      </c>
      <c r="C183" s="16"/>
      <c r="D183" s="16"/>
      <c r="E183" s="13">
        <v>0</v>
      </c>
    </row>
    <row r="184" spans="1:5" x14ac:dyDescent="0.25">
      <c r="A184" s="190"/>
      <c r="B184" s="11" t="s">
        <v>144</v>
      </c>
      <c r="C184" s="16"/>
      <c r="D184" s="16"/>
      <c r="E184" s="13">
        <v>0</v>
      </c>
    </row>
    <row r="185" spans="1:5" x14ac:dyDescent="0.25">
      <c r="A185" s="190"/>
      <c r="B185" s="11" t="s">
        <v>145</v>
      </c>
      <c r="C185" s="16"/>
      <c r="D185" s="16"/>
      <c r="E185" s="13">
        <v>0</v>
      </c>
    </row>
    <row r="186" spans="1:5" x14ac:dyDescent="0.25">
      <c r="A186" s="190"/>
      <c r="B186" s="11" t="s">
        <v>146</v>
      </c>
      <c r="C186" s="16"/>
      <c r="D186" s="16"/>
      <c r="E186" s="13">
        <v>0</v>
      </c>
    </row>
    <row r="187" spans="1:5" x14ac:dyDescent="0.25">
      <c r="A187" s="190"/>
      <c r="B187" s="11" t="s">
        <v>147</v>
      </c>
      <c r="C187" s="16"/>
      <c r="D187" s="16"/>
      <c r="E187" s="13">
        <v>0</v>
      </c>
    </row>
    <row r="188" spans="1:5" x14ac:dyDescent="0.25">
      <c r="A188" s="190"/>
      <c r="B188" s="11" t="s">
        <v>148</v>
      </c>
      <c r="C188" s="16"/>
      <c r="D188" s="16"/>
      <c r="E188" s="13">
        <v>0</v>
      </c>
    </row>
    <row r="189" spans="1:5" x14ac:dyDescent="0.25">
      <c r="A189" s="190"/>
      <c r="B189" s="11" t="s">
        <v>149</v>
      </c>
      <c r="C189" s="16"/>
      <c r="D189" s="16"/>
      <c r="E189" s="13">
        <v>0</v>
      </c>
    </row>
    <row r="190" spans="1:5" x14ac:dyDescent="0.25">
      <c r="A190" s="190"/>
      <c r="B190" s="11" t="s">
        <v>150</v>
      </c>
      <c r="C190" s="16"/>
      <c r="D190" s="16"/>
      <c r="E190" s="13">
        <v>0</v>
      </c>
    </row>
    <row r="191" spans="1:5" x14ac:dyDescent="0.25">
      <c r="A191" s="190"/>
      <c r="B191" s="11" t="s">
        <v>151</v>
      </c>
      <c r="C191" s="16"/>
      <c r="D191" s="16"/>
      <c r="E191" s="13">
        <v>0</v>
      </c>
    </row>
    <row r="192" spans="1:5" x14ac:dyDescent="0.25">
      <c r="A192" s="190"/>
      <c r="B192" s="11" t="s">
        <v>152</v>
      </c>
      <c r="C192" s="16"/>
      <c r="D192" s="16"/>
      <c r="E192" s="13">
        <v>0</v>
      </c>
    </row>
    <row r="193" spans="1:5" x14ac:dyDescent="0.25">
      <c r="A193" s="190"/>
      <c r="B193" s="11" t="s">
        <v>153</v>
      </c>
      <c r="C193" s="16"/>
      <c r="D193" s="16"/>
      <c r="E193" s="13">
        <v>0</v>
      </c>
    </row>
    <row r="194" spans="1:5" x14ac:dyDescent="0.25">
      <c r="A194" s="190"/>
      <c r="B194" s="11" t="s">
        <v>154</v>
      </c>
      <c r="C194" s="16"/>
      <c r="D194" s="16"/>
      <c r="E194" s="13">
        <v>0</v>
      </c>
    </row>
    <row r="195" spans="1:5" x14ac:dyDescent="0.25">
      <c r="A195" s="190"/>
      <c r="B195" s="11" t="s">
        <v>155</v>
      </c>
      <c r="C195" s="16"/>
      <c r="D195" s="16"/>
      <c r="E195" s="13">
        <v>0</v>
      </c>
    </row>
    <row r="196" spans="1:5" x14ac:dyDescent="0.25">
      <c r="A196" s="190"/>
      <c r="B196" s="11" t="s">
        <v>156</v>
      </c>
      <c r="C196" s="16"/>
      <c r="D196" s="16"/>
      <c r="E196" s="13">
        <v>0</v>
      </c>
    </row>
    <row r="197" spans="1:5" x14ac:dyDescent="0.25">
      <c r="A197" s="190"/>
      <c r="B197" s="11" t="s">
        <v>157</v>
      </c>
      <c r="C197" s="16"/>
      <c r="D197" s="16"/>
      <c r="E197" s="13">
        <v>0</v>
      </c>
    </row>
    <row r="198" spans="1:5" x14ac:dyDescent="0.25">
      <c r="A198" s="190"/>
      <c r="B198" s="11" t="s">
        <v>158</v>
      </c>
      <c r="C198" s="16"/>
      <c r="D198" s="16"/>
      <c r="E198" s="13">
        <v>0</v>
      </c>
    </row>
    <row r="199" spans="1:5" x14ac:dyDescent="0.25">
      <c r="A199" s="190"/>
      <c r="B199" s="11" t="s">
        <v>159</v>
      </c>
      <c r="C199" s="16"/>
      <c r="D199" s="16"/>
      <c r="E199" s="13">
        <v>0</v>
      </c>
    </row>
    <row r="200" spans="1:5" x14ac:dyDescent="0.25">
      <c r="A200" s="191"/>
      <c r="B200" s="11" t="s">
        <v>160</v>
      </c>
      <c r="C200" s="16"/>
      <c r="D200" s="16"/>
      <c r="E200" s="13">
        <v>0</v>
      </c>
    </row>
    <row r="201" spans="1:5" x14ac:dyDescent="0.25">
      <c r="A201" s="189" t="s">
        <v>161</v>
      </c>
      <c r="B201" s="11" t="s">
        <v>162</v>
      </c>
      <c r="C201" s="16"/>
      <c r="D201" s="16"/>
      <c r="E201" s="13">
        <v>0</v>
      </c>
    </row>
    <row r="202" spans="1:5" x14ac:dyDescent="0.25">
      <c r="A202" s="190"/>
      <c r="B202" s="11" t="s">
        <v>120</v>
      </c>
      <c r="C202" s="16"/>
      <c r="D202" s="16"/>
      <c r="E202" s="13">
        <v>0</v>
      </c>
    </row>
    <row r="203" spans="1:5" x14ac:dyDescent="0.25">
      <c r="A203" s="190"/>
      <c r="B203" s="11" t="s">
        <v>163</v>
      </c>
      <c r="C203" s="16"/>
      <c r="D203" s="16"/>
      <c r="E203" s="13">
        <v>0</v>
      </c>
    </row>
    <row r="204" spans="1:5" x14ac:dyDescent="0.25">
      <c r="A204" s="190"/>
      <c r="B204" s="11" t="s">
        <v>122</v>
      </c>
      <c r="C204" s="16"/>
      <c r="D204" s="16"/>
      <c r="E204" s="13">
        <v>0</v>
      </c>
    </row>
    <row r="205" spans="1:5" x14ac:dyDescent="0.25">
      <c r="A205" s="190"/>
      <c r="B205" s="11" t="s">
        <v>123</v>
      </c>
      <c r="C205" s="16"/>
      <c r="D205" s="16"/>
      <c r="E205" s="13">
        <v>0</v>
      </c>
    </row>
    <row r="206" spans="1:5" x14ac:dyDescent="0.25">
      <c r="A206" s="190"/>
      <c r="B206" s="11" t="s">
        <v>124</v>
      </c>
      <c r="C206" s="16"/>
      <c r="D206" s="16"/>
      <c r="E206" s="13">
        <v>0</v>
      </c>
    </row>
    <row r="207" spans="1:5" x14ac:dyDescent="0.25">
      <c r="A207" s="190"/>
      <c r="B207" s="11" t="s">
        <v>125</v>
      </c>
      <c r="C207" s="16"/>
      <c r="D207" s="16"/>
      <c r="E207" s="13">
        <v>0</v>
      </c>
    </row>
    <row r="208" spans="1:5" x14ac:dyDescent="0.25">
      <c r="A208" s="190"/>
      <c r="B208" s="11" t="s">
        <v>164</v>
      </c>
      <c r="C208" s="16"/>
      <c r="D208" s="16"/>
      <c r="E208" s="13">
        <v>0</v>
      </c>
    </row>
    <row r="209" spans="1:5" x14ac:dyDescent="0.25">
      <c r="A209" s="190"/>
      <c r="B209" s="11" t="s">
        <v>127</v>
      </c>
      <c r="C209" s="16"/>
      <c r="D209" s="16"/>
      <c r="E209" s="13">
        <v>0</v>
      </c>
    </row>
    <row r="210" spans="1:5" x14ac:dyDescent="0.25">
      <c r="A210" s="190"/>
      <c r="B210" s="11" t="s">
        <v>165</v>
      </c>
      <c r="C210" s="16"/>
      <c r="D210" s="16"/>
      <c r="E210" s="13">
        <v>0</v>
      </c>
    </row>
    <row r="211" spans="1:5" x14ac:dyDescent="0.25">
      <c r="A211" s="190"/>
      <c r="B211" s="11" t="s">
        <v>129</v>
      </c>
      <c r="C211" s="16"/>
      <c r="D211" s="16"/>
      <c r="E211" s="13">
        <v>0</v>
      </c>
    </row>
    <row r="212" spans="1:5" x14ac:dyDescent="0.25">
      <c r="A212" s="190"/>
      <c r="B212" s="11" t="s">
        <v>130</v>
      </c>
      <c r="C212" s="16"/>
      <c r="D212" s="16"/>
      <c r="E212" s="13">
        <v>0</v>
      </c>
    </row>
    <row r="213" spans="1:5" x14ac:dyDescent="0.25">
      <c r="A213" s="190"/>
      <c r="B213" s="11" t="s">
        <v>131</v>
      </c>
      <c r="C213" s="16"/>
      <c r="D213" s="16"/>
      <c r="E213" s="13">
        <v>0</v>
      </c>
    </row>
    <row r="214" spans="1:5" x14ac:dyDescent="0.25">
      <c r="A214" s="190"/>
      <c r="B214" s="11" t="s">
        <v>132</v>
      </c>
      <c r="C214" s="16"/>
      <c r="D214" s="16"/>
      <c r="E214" s="13">
        <v>0</v>
      </c>
    </row>
    <row r="215" spans="1:5" x14ac:dyDescent="0.25">
      <c r="A215" s="190"/>
      <c r="B215" s="11" t="s">
        <v>133</v>
      </c>
      <c r="C215" s="16"/>
      <c r="D215" s="16"/>
      <c r="E215" s="13">
        <v>0</v>
      </c>
    </row>
    <row r="216" spans="1:5" x14ac:dyDescent="0.25">
      <c r="A216" s="190"/>
      <c r="B216" s="11" t="s">
        <v>134</v>
      </c>
      <c r="C216" s="16"/>
      <c r="D216" s="16"/>
      <c r="E216" s="13">
        <v>0</v>
      </c>
    </row>
    <row r="217" spans="1:5" x14ac:dyDescent="0.25">
      <c r="A217" s="190"/>
      <c r="B217" s="11" t="s">
        <v>135</v>
      </c>
      <c r="C217" s="16"/>
      <c r="D217" s="16"/>
      <c r="E217" s="13">
        <v>0</v>
      </c>
    </row>
    <row r="218" spans="1:5" x14ac:dyDescent="0.25">
      <c r="A218" s="190"/>
      <c r="B218" s="11" t="s">
        <v>136</v>
      </c>
      <c r="C218" s="16"/>
      <c r="D218" s="16"/>
      <c r="E218" s="13">
        <v>0</v>
      </c>
    </row>
    <row r="219" spans="1:5" x14ac:dyDescent="0.25">
      <c r="A219" s="190"/>
      <c r="B219" s="11" t="s">
        <v>137</v>
      </c>
      <c r="C219" s="16"/>
      <c r="D219" s="16"/>
      <c r="E219" s="13">
        <v>0</v>
      </c>
    </row>
    <row r="220" spans="1:5" x14ac:dyDescent="0.25">
      <c r="A220" s="190"/>
      <c r="B220" s="11" t="s">
        <v>138</v>
      </c>
      <c r="C220" s="16"/>
      <c r="D220" s="16"/>
      <c r="E220" s="13">
        <v>0</v>
      </c>
    </row>
    <row r="221" spans="1:5" x14ac:dyDescent="0.25">
      <c r="A221" s="190"/>
      <c r="B221" s="11" t="s">
        <v>139</v>
      </c>
      <c r="C221" s="16"/>
      <c r="D221" s="16"/>
      <c r="E221" s="13">
        <v>0</v>
      </c>
    </row>
    <row r="222" spans="1:5" x14ac:dyDescent="0.25">
      <c r="A222" s="190"/>
      <c r="B222" s="11" t="s">
        <v>166</v>
      </c>
      <c r="C222" s="16"/>
      <c r="D222" s="16"/>
      <c r="E222" s="13">
        <v>0</v>
      </c>
    </row>
    <row r="223" spans="1:5" x14ac:dyDescent="0.25">
      <c r="A223" s="190"/>
      <c r="B223" s="11" t="s">
        <v>141</v>
      </c>
      <c r="C223" s="16"/>
      <c r="D223" s="16"/>
      <c r="E223" s="13">
        <v>0</v>
      </c>
    </row>
    <row r="224" spans="1:5" x14ac:dyDescent="0.25">
      <c r="A224" s="190"/>
      <c r="B224" s="11" t="s">
        <v>142</v>
      </c>
      <c r="C224" s="16"/>
      <c r="D224" s="16"/>
      <c r="E224" s="13">
        <v>0</v>
      </c>
    </row>
    <row r="225" spans="1:5" x14ac:dyDescent="0.25">
      <c r="A225" s="190"/>
      <c r="B225" s="11" t="s">
        <v>143</v>
      </c>
      <c r="C225" s="16"/>
      <c r="D225" s="16"/>
      <c r="E225" s="13">
        <v>0</v>
      </c>
    </row>
    <row r="226" spans="1:5" x14ac:dyDescent="0.25">
      <c r="A226" s="190"/>
      <c r="B226" s="11" t="s">
        <v>144</v>
      </c>
      <c r="C226" s="16"/>
      <c r="D226" s="16"/>
      <c r="E226" s="13">
        <v>0</v>
      </c>
    </row>
    <row r="227" spans="1:5" x14ac:dyDescent="0.25">
      <c r="A227" s="190"/>
      <c r="B227" s="11" t="s">
        <v>167</v>
      </c>
      <c r="C227" s="16"/>
      <c r="D227" s="16"/>
      <c r="E227" s="13">
        <v>0</v>
      </c>
    </row>
    <row r="228" spans="1:5" x14ac:dyDescent="0.25">
      <c r="A228" s="190"/>
      <c r="B228" s="11" t="s">
        <v>146</v>
      </c>
      <c r="C228" s="16"/>
      <c r="D228" s="16"/>
      <c r="E228" s="13">
        <v>0</v>
      </c>
    </row>
    <row r="229" spans="1:5" x14ac:dyDescent="0.25">
      <c r="A229" s="190"/>
      <c r="B229" s="11" t="s">
        <v>147</v>
      </c>
      <c r="C229" s="16"/>
      <c r="D229" s="16"/>
      <c r="E229" s="13">
        <v>0</v>
      </c>
    </row>
    <row r="230" spans="1:5" x14ac:dyDescent="0.25">
      <c r="A230" s="190"/>
      <c r="B230" s="11" t="s">
        <v>148</v>
      </c>
      <c r="C230" s="16"/>
      <c r="D230" s="16"/>
      <c r="E230" s="13">
        <v>0</v>
      </c>
    </row>
    <row r="231" spans="1:5" x14ac:dyDescent="0.25">
      <c r="A231" s="190"/>
      <c r="B231" s="11" t="s">
        <v>149</v>
      </c>
      <c r="C231" s="16"/>
      <c r="D231" s="16"/>
      <c r="E231" s="13">
        <v>0</v>
      </c>
    </row>
    <row r="232" spans="1:5" x14ac:dyDescent="0.25">
      <c r="A232" s="190"/>
      <c r="B232" s="11" t="s">
        <v>150</v>
      </c>
      <c r="C232" s="16"/>
      <c r="D232" s="16"/>
      <c r="E232" s="13">
        <v>0</v>
      </c>
    </row>
    <row r="233" spans="1:5" x14ac:dyDescent="0.25">
      <c r="A233" s="190"/>
      <c r="B233" s="11" t="s">
        <v>151</v>
      </c>
      <c r="C233" s="16"/>
      <c r="D233" s="16"/>
      <c r="E233" s="13">
        <v>0</v>
      </c>
    </row>
    <row r="234" spans="1:5" x14ac:dyDescent="0.25">
      <c r="A234" s="190"/>
      <c r="B234" s="11" t="s">
        <v>152</v>
      </c>
      <c r="C234" s="16"/>
      <c r="D234" s="16"/>
      <c r="E234" s="13">
        <v>0</v>
      </c>
    </row>
    <row r="235" spans="1:5" x14ac:dyDescent="0.25">
      <c r="A235" s="190"/>
      <c r="B235" s="11" t="s">
        <v>153</v>
      </c>
      <c r="C235" s="16"/>
      <c r="D235" s="16"/>
      <c r="E235" s="13">
        <v>0</v>
      </c>
    </row>
    <row r="236" spans="1:5" x14ac:dyDescent="0.25">
      <c r="A236" s="190"/>
      <c r="B236" s="11" t="s">
        <v>154</v>
      </c>
      <c r="C236" s="16"/>
      <c r="D236" s="16"/>
      <c r="E236" s="13">
        <v>0</v>
      </c>
    </row>
    <row r="237" spans="1:5" x14ac:dyDescent="0.25">
      <c r="A237" s="190"/>
      <c r="B237" s="11" t="s">
        <v>155</v>
      </c>
      <c r="C237" s="16"/>
      <c r="D237" s="16"/>
      <c r="E237" s="13">
        <v>0</v>
      </c>
    </row>
    <row r="238" spans="1:5" x14ac:dyDescent="0.25">
      <c r="A238" s="190"/>
      <c r="B238" s="11" t="s">
        <v>156</v>
      </c>
      <c r="C238" s="16"/>
      <c r="D238" s="16"/>
      <c r="E238" s="13">
        <v>0</v>
      </c>
    </row>
    <row r="239" spans="1:5" x14ac:dyDescent="0.25">
      <c r="A239" s="190"/>
      <c r="B239" s="11" t="s">
        <v>157</v>
      </c>
      <c r="C239" s="16"/>
      <c r="D239" s="16"/>
      <c r="E239" s="13">
        <v>0</v>
      </c>
    </row>
    <row r="240" spans="1:5" x14ac:dyDescent="0.25">
      <c r="A240" s="190"/>
      <c r="B240" s="11" t="s">
        <v>158</v>
      </c>
      <c r="C240" s="16"/>
      <c r="D240" s="16"/>
      <c r="E240" s="13">
        <v>0</v>
      </c>
    </row>
    <row r="241" spans="1:5" x14ac:dyDescent="0.25">
      <c r="A241" s="190"/>
      <c r="B241" s="11" t="s">
        <v>159</v>
      </c>
      <c r="C241" s="16"/>
      <c r="D241" s="16"/>
      <c r="E241" s="13">
        <v>0</v>
      </c>
    </row>
    <row r="242" spans="1:5" x14ac:dyDescent="0.25">
      <c r="A242" s="191"/>
      <c r="B242" s="11" t="s">
        <v>160</v>
      </c>
      <c r="C242" s="16"/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1</v>
      </c>
      <c r="E246" s="13">
        <v>-1</v>
      </c>
    </row>
    <row r="247" spans="1:5" x14ac:dyDescent="0.25">
      <c r="A247" s="10" t="s">
        <v>170</v>
      </c>
      <c r="B247" s="15"/>
      <c r="C247" s="12">
        <v>83</v>
      </c>
      <c r="D247" s="12">
        <v>32</v>
      </c>
      <c r="E247" s="13">
        <v>1.59375</v>
      </c>
    </row>
    <row r="248" spans="1:5" x14ac:dyDescent="0.25">
      <c r="A248" s="10" t="s">
        <v>171</v>
      </c>
      <c r="B248" s="15"/>
      <c r="C248" s="12">
        <v>10</v>
      </c>
      <c r="D248" s="12">
        <v>97</v>
      </c>
      <c r="E248" s="13">
        <v>-0.89690721649484495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64</v>
      </c>
      <c r="D252" s="12">
        <v>50</v>
      </c>
      <c r="E252" s="13">
        <v>0.28000000000000003</v>
      </c>
    </row>
    <row r="253" spans="1:5" x14ac:dyDescent="0.25">
      <c r="A253" s="189" t="s">
        <v>174</v>
      </c>
      <c r="B253" s="11" t="s">
        <v>175</v>
      </c>
      <c r="C253" s="12">
        <v>2</v>
      </c>
      <c r="D253" s="12">
        <v>2</v>
      </c>
      <c r="E253" s="13">
        <v>0</v>
      </c>
    </row>
    <row r="254" spans="1:5" x14ac:dyDescent="0.25">
      <c r="A254" s="190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1"/>
      <c r="B255" s="11" t="s">
        <v>177</v>
      </c>
      <c r="C255" s="12">
        <v>2</v>
      </c>
      <c r="D255" s="12">
        <v>1</v>
      </c>
      <c r="E255" s="13">
        <v>1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1</v>
      </c>
      <c r="D257" s="12">
        <v>1</v>
      </c>
      <c r="E257" s="13">
        <v>0</v>
      </c>
    </row>
    <row r="258" spans="1:5" x14ac:dyDescent="0.25">
      <c r="A258" s="10" t="s">
        <v>111</v>
      </c>
      <c r="B258" s="15"/>
      <c r="C258" s="12">
        <v>0</v>
      </c>
      <c r="D258" s="12">
        <v>0</v>
      </c>
      <c r="E258" s="13">
        <v>0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85</v>
      </c>
      <c r="D262" s="12">
        <v>92</v>
      </c>
      <c r="E262" s="13">
        <v>-7.6086956521739094E-2</v>
      </c>
    </row>
    <row r="263" spans="1:5" x14ac:dyDescent="0.25">
      <c r="A263" s="189" t="s">
        <v>69</v>
      </c>
      <c r="B263" s="11" t="s">
        <v>182</v>
      </c>
      <c r="C263" s="12">
        <v>63</v>
      </c>
      <c r="D263" s="12">
        <v>80</v>
      </c>
      <c r="E263" s="13">
        <v>-0.21249999999999999</v>
      </c>
    </row>
    <row r="264" spans="1:5" x14ac:dyDescent="0.25">
      <c r="A264" s="191"/>
      <c r="B264" s="11" t="s">
        <v>111</v>
      </c>
      <c r="C264" s="12">
        <v>0</v>
      </c>
      <c r="D264" s="12">
        <v>6</v>
      </c>
      <c r="E264" s="13">
        <v>-1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9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1"/>
      <c r="B272" s="11" t="s">
        <v>189</v>
      </c>
      <c r="C272" s="12">
        <v>56</v>
      </c>
      <c r="D272" s="12">
        <v>71</v>
      </c>
      <c r="E272" s="13">
        <v>-0.21126760563380301</v>
      </c>
    </row>
    <row r="273" spans="1:5" x14ac:dyDescent="0.25">
      <c r="A273" s="10" t="s">
        <v>190</v>
      </c>
      <c r="B273" s="15"/>
      <c r="C273" s="12">
        <v>6</v>
      </c>
      <c r="D273" s="12">
        <v>2</v>
      </c>
      <c r="E273" s="13">
        <v>2</v>
      </c>
    </row>
    <row r="274" spans="1:5" x14ac:dyDescent="0.25">
      <c r="A274" s="10" t="s">
        <v>191</v>
      </c>
      <c r="B274" s="15"/>
      <c r="C274" s="12">
        <v>2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6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7"/>
      <c r="B284" s="11" t="s">
        <v>200</v>
      </c>
      <c r="C284" s="12">
        <v>850</v>
      </c>
      <c r="D284" s="12">
        <v>1109</v>
      </c>
      <c r="E284" s="21">
        <v>1</v>
      </c>
    </row>
    <row r="285" spans="1:5" x14ac:dyDescent="0.25">
      <c r="A285" s="188"/>
      <c r="B285" s="11" t="s">
        <v>201</v>
      </c>
      <c r="C285" s="12">
        <v>0</v>
      </c>
      <c r="D285" s="12">
        <v>0</v>
      </c>
      <c r="E285" s="21">
        <v>0</v>
      </c>
    </row>
    <row r="286" spans="1:5" x14ac:dyDescent="0.25">
      <c r="A286" s="186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87"/>
      <c r="B287" s="11" t="s">
        <v>204</v>
      </c>
      <c r="C287" s="12">
        <v>0</v>
      </c>
      <c r="D287" s="12">
        <v>0</v>
      </c>
      <c r="E287" s="21">
        <v>0</v>
      </c>
    </row>
    <row r="288" spans="1:5" x14ac:dyDescent="0.25">
      <c r="A288" s="188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18</v>
      </c>
      <c r="D289" s="12">
        <v>62</v>
      </c>
      <c r="E289" s="21">
        <v>55</v>
      </c>
    </row>
    <row r="290" spans="1:5" x14ac:dyDescent="0.25">
      <c r="A290" s="186" t="s">
        <v>208</v>
      </c>
      <c r="B290" s="11" t="s">
        <v>209</v>
      </c>
      <c r="C290" s="12">
        <v>69</v>
      </c>
      <c r="D290" s="12">
        <v>57</v>
      </c>
      <c r="E290" s="21">
        <v>14</v>
      </c>
    </row>
    <row r="291" spans="1:5" x14ac:dyDescent="0.25">
      <c r="A291" s="187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88"/>
      <c r="B292" s="11" t="s">
        <v>211</v>
      </c>
      <c r="C292" s="12">
        <v>19</v>
      </c>
      <c r="D292" s="12">
        <v>27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6" t="s">
        <v>214</v>
      </c>
      <c r="B294" s="11" t="s">
        <v>205</v>
      </c>
      <c r="C294" s="12">
        <v>21</v>
      </c>
      <c r="D294" s="12">
        <v>1</v>
      </c>
      <c r="E294" s="21">
        <v>2</v>
      </c>
    </row>
    <row r="295" spans="1:5" x14ac:dyDescent="0.25">
      <c r="A295" s="187"/>
      <c r="B295" s="11" t="s">
        <v>215</v>
      </c>
      <c r="C295" s="12">
        <v>20</v>
      </c>
      <c r="D295" s="12">
        <v>29</v>
      </c>
      <c r="E295" s="21">
        <v>32</v>
      </c>
    </row>
    <row r="296" spans="1:5" x14ac:dyDescent="0.25">
      <c r="A296" s="188"/>
      <c r="B296" s="11" t="s">
        <v>216</v>
      </c>
      <c r="C296" s="12">
        <v>1</v>
      </c>
      <c r="D296" s="12">
        <v>1</v>
      </c>
      <c r="E296" s="21">
        <v>6</v>
      </c>
    </row>
    <row r="297" spans="1:5" x14ac:dyDescent="0.25">
      <c r="A297" s="186" t="s">
        <v>217</v>
      </c>
      <c r="B297" s="11" t="s">
        <v>218</v>
      </c>
      <c r="C297" s="12">
        <v>0</v>
      </c>
      <c r="D297" s="12">
        <v>0</v>
      </c>
      <c r="E297" s="21">
        <v>0</v>
      </c>
    </row>
    <row r="298" spans="1:5" x14ac:dyDescent="0.25">
      <c r="A298" s="187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7"/>
      <c r="B299" s="11" t="s">
        <v>220</v>
      </c>
      <c r="C299" s="12">
        <v>230</v>
      </c>
      <c r="D299" s="12">
        <v>344</v>
      </c>
      <c r="E299" s="21">
        <v>246</v>
      </c>
    </row>
    <row r="300" spans="1:5" x14ac:dyDescent="0.25">
      <c r="A300" s="187"/>
      <c r="B300" s="11" t="s">
        <v>221</v>
      </c>
      <c r="C300" s="12">
        <v>454</v>
      </c>
      <c r="D300" s="12">
        <v>466</v>
      </c>
      <c r="E300" s="21">
        <v>5</v>
      </c>
    </row>
    <row r="301" spans="1:5" x14ac:dyDescent="0.25">
      <c r="A301" s="187"/>
      <c r="B301" s="11" t="s">
        <v>222</v>
      </c>
      <c r="C301" s="12">
        <v>193</v>
      </c>
      <c r="D301" s="12">
        <v>66</v>
      </c>
      <c r="E301" s="21">
        <v>30</v>
      </c>
    </row>
    <row r="302" spans="1:5" x14ac:dyDescent="0.25">
      <c r="A302" s="187"/>
      <c r="B302" s="11" t="s">
        <v>223</v>
      </c>
      <c r="C302" s="12">
        <v>271</v>
      </c>
      <c r="D302" s="12">
        <v>379</v>
      </c>
      <c r="E302" s="21">
        <v>384</v>
      </c>
    </row>
    <row r="303" spans="1:5" x14ac:dyDescent="0.25">
      <c r="A303" s="187"/>
      <c r="B303" s="11" t="s">
        <v>224</v>
      </c>
      <c r="C303" s="12">
        <v>103</v>
      </c>
      <c r="D303" s="12">
        <v>115</v>
      </c>
      <c r="E303" s="21">
        <v>4</v>
      </c>
    </row>
    <row r="304" spans="1:5" x14ac:dyDescent="0.25">
      <c r="A304" s="187"/>
      <c r="B304" s="11" t="s">
        <v>225</v>
      </c>
      <c r="C304" s="12">
        <v>2</v>
      </c>
      <c r="D304" s="12">
        <v>1</v>
      </c>
      <c r="E304" s="21">
        <v>1</v>
      </c>
    </row>
    <row r="305" spans="1:5" x14ac:dyDescent="0.25">
      <c r="A305" s="187"/>
      <c r="B305" s="11" t="s">
        <v>226</v>
      </c>
      <c r="C305" s="12">
        <v>378</v>
      </c>
      <c r="D305" s="12">
        <v>52</v>
      </c>
      <c r="E305" s="21">
        <v>575</v>
      </c>
    </row>
    <row r="306" spans="1:5" x14ac:dyDescent="0.25">
      <c r="A306" s="187"/>
      <c r="B306" s="11" t="s">
        <v>227</v>
      </c>
      <c r="C306" s="12">
        <v>0</v>
      </c>
      <c r="D306" s="12">
        <v>1</v>
      </c>
      <c r="E306" s="21">
        <v>1</v>
      </c>
    </row>
    <row r="307" spans="1:5" x14ac:dyDescent="0.25">
      <c r="A307" s="187"/>
      <c r="B307" s="11" t="s">
        <v>228</v>
      </c>
      <c r="C307" s="12">
        <v>0</v>
      </c>
      <c r="D307" s="12">
        <v>0</v>
      </c>
      <c r="E307" s="21">
        <v>0</v>
      </c>
    </row>
    <row r="308" spans="1:5" x14ac:dyDescent="0.25">
      <c r="A308" s="187"/>
      <c r="B308" s="11" t="s">
        <v>229</v>
      </c>
      <c r="C308" s="12">
        <v>0</v>
      </c>
      <c r="D308" s="12">
        <v>0</v>
      </c>
      <c r="E308" s="21">
        <v>0</v>
      </c>
    </row>
    <row r="309" spans="1:5" x14ac:dyDescent="0.25">
      <c r="A309" s="187"/>
      <c r="B309" s="11" t="s">
        <v>230</v>
      </c>
      <c r="C309" s="12">
        <v>0</v>
      </c>
      <c r="D309" s="12">
        <v>0</v>
      </c>
      <c r="E309" s="21">
        <v>0</v>
      </c>
    </row>
    <row r="310" spans="1:5" x14ac:dyDescent="0.25">
      <c r="A310" s="187"/>
      <c r="B310" s="11" t="s">
        <v>231</v>
      </c>
      <c r="C310" s="12">
        <v>3</v>
      </c>
      <c r="D310" s="12">
        <v>9</v>
      </c>
      <c r="E310" s="21">
        <v>5</v>
      </c>
    </row>
    <row r="311" spans="1:5" x14ac:dyDescent="0.25">
      <c r="A311" s="188"/>
      <c r="B311" s="11" t="s">
        <v>232</v>
      </c>
      <c r="C311" s="12">
        <v>18</v>
      </c>
      <c r="D311" s="12">
        <v>19</v>
      </c>
      <c r="E311" s="21">
        <v>0</v>
      </c>
    </row>
    <row r="312" spans="1:5" x14ac:dyDescent="0.25">
      <c r="A312" s="186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7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87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7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7"/>
      <c r="B316" s="11" t="s">
        <v>238</v>
      </c>
      <c r="C316" s="12">
        <v>49</v>
      </c>
      <c r="D316" s="12">
        <v>53</v>
      </c>
      <c r="E316" s="21">
        <v>5</v>
      </c>
    </row>
    <row r="317" spans="1:5" x14ac:dyDescent="0.25">
      <c r="A317" s="187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87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7"/>
      <c r="B319" s="11" t="s">
        <v>241</v>
      </c>
      <c r="C319" s="12">
        <v>19</v>
      </c>
      <c r="D319" s="12">
        <v>8</v>
      </c>
      <c r="E319" s="21">
        <v>23</v>
      </c>
    </row>
    <row r="320" spans="1:5" x14ac:dyDescent="0.25">
      <c r="A320" s="187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25">
      <c r="A321" s="187"/>
      <c r="B321" s="11" t="s">
        <v>243</v>
      </c>
      <c r="C321" s="12">
        <v>0</v>
      </c>
      <c r="D321" s="12">
        <v>0</v>
      </c>
      <c r="E321" s="21">
        <v>0</v>
      </c>
    </row>
    <row r="322" spans="1:5" x14ac:dyDescent="0.25">
      <c r="A322" s="187"/>
      <c r="B322" s="11" t="s">
        <v>244</v>
      </c>
      <c r="C322" s="12">
        <v>15</v>
      </c>
      <c r="D322" s="12">
        <v>15</v>
      </c>
      <c r="E322" s="21">
        <v>20</v>
      </c>
    </row>
    <row r="323" spans="1:5" x14ac:dyDescent="0.25">
      <c r="A323" s="187"/>
      <c r="B323" s="11" t="s">
        <v>245</v>
      </c>
      <c r="C323" s="12">
        <v>0</v>
      </c>
      <c r="D323" s="12">
        <v>0</v>
      </c>
      <c r="E323" s="21">
        <v>0</v>
      </c>
    </row>
    <row r="324" spans="1:5" x14ac:dyDescent="0.25">
      <c r="A324" s="187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7"/>
      <c r="B325" s="11" t="s">
        <v>247</v>
      </c>
      <c r="C325" s="12">
        <v>0</v>
      </c>
      <c r="D325" s="12">
        <v>0</v>
      </c>
      <c r="E325" s="21">
        <v>0</v>
      </c>
    </row>
    <row r="326" spans="1:5" x14ac:dyDescent="0.25">
      <c r="A326" s="187"/>
      <c r="B326" s="11" t="s">
        <v>248</v>
      </c>
      <c r="C326" s="12">
        <v>3</v>
      </c>
      <c r="D326" s="12">
        <v>1</v>
      </c>
      <c r="E326" s="21">
        <v>4</v>
      </c>
    </row>
    <row r="327" spans="1:5" x14ac:dyDescent="0.25">
      <c r="A327" s="187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25">
      <c r="A328" s="187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7"/>
      <c r="B329" s="11" t="s">
        <v>251</v>
      </c>
      <c r="C329" s="12">
        <v>625</v>
      </c>
      <c r="D329" s="12">
        <v>781</v>
      </c>
      <c r="E329" s="21">
        <v>371</v>
      </c>
    </row>
    <row r="330" spans="1:5" x14ac:dyDescent="0.25">
      <c r="A330" s="187"/>
      <c r="B330" s="11" t="s">
        <v>252</v>
      </c>
      <c r="C330" s="12">
        <v>0</v>
      </c>
      <c r="D330" s="12">
        <v>0</v>
      </c>
      <c r="E330" s="21">
        <v>0</v>
      </c>
    </row>
    <row r="331" spans="1:5" x14ac:dyDescent="0.25">
      <c r="A331" s="187"/>
      <c r="B331" s="11" t="s">
        <v>253</v>
      </c>
      <c r="C331" s="12">
        <v>1</v>
      </c>
      <c r="D331" s="12">
        <v>0</v>
      </c>
      <c r="E331" s="21">
        <v>0</v>
      </c>
    </row>
    <row r="332" spans="1:5" x14ac:dyDescent="0.25">
      <c r="A332" s="187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7"/>
      <c r="B333" s="11" t="s">
        <v>255</v>
      </c>
      <c r="C333" s="12">
        <v>20</v>
      </c>
      <c r="D333" s="12">
        <v>64</v>
      </c>
      <c r="E333" s="21">
        <v>2</v>
      </c>
    </row>
    <row r="334" spans="1:5" x14ac:dyDescent="0.25">
      <c r="A334" s="187"/>
      <c r="B334" s="11" t="s">
        <v>256</v>
      </c>
      <c r="C334" s="12">
        <v>2</v>
      </c>
      <c r="D334" s="12">
        <v>0</v>
      </c>
      <c r="E334" s="21">
        <v>1</v>
      </c>
    </row>
    <row r="335" spans="1:5" x14ac:dyDescent="0.25">
      <c r="A335" s="187"/>
      <c r="B335" s="11" t="s">
        <v>257</v>
      </c>
      <c r="C335" s="12">
        <v>84</v>
      </c>
      <c r="D335" s="12">
        <v>106</v>
      </c>
      <c r="E335" s="21">
        <v>47</v>
      </c>
    </row>
    <row r="336" spans="1:5" x14ac:dyDescent="0.25">
      <c r="A336" s="187"/>
      <c r="B336" s="11" t="s">
        <v>258</v>
      </c>
      <c r="C336" s="12">
        <v>80</v>
      </c>
      <c r="D336" s="12">
        <v>20</v>
      </c>
      <c r="E336" s="21">
        <v>86</v>
      </c>
    </row>
    <row r="337" spans="1:5" x14ac:dyDescent="0.25">
      <c r="A337" s="187"/>
      <c r="B337" s="11" t="s">
        <v>259</v>
      </c>
      <c r="C337" s="12">
        <v>2</v>
      </c>
      <c r="D337" s="12">
        <v>3</v>
      </c>
      <c r="E337" s="21">
        <v>1</v>
      </c>
    </row>
    <row r="338" spans="1:5" x14ac:dyDescent="0.25">
      <c r="A338" s="187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25">
      <c r="A339" s="187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7"/>
      <c r="B340" s="11" t="s">
        <v>262</v>
      </c>
      <c r="C340" s="12">
        <v>0</v>
      </c>
      <c r="D340" s="12">
        <v>0</v>
      </c>
      <c r="E340" s="21">
        <v>0</v>
      </c>
    </row>
    <row r="341" spans="1:5" x14ac:dyDescent="0.25">
      <c r="A341" s="187"/>
      <c r="B341" s="11" t="s">
        <v>263</v>
      </c>
      <c r="C341" s="12">
        <v>0</v>
      </c>
      <c r="D341" s="12">
        <v>0</v>
      </c>
      <c r="E341" s="21">
        <v>0</v>
      </c>
    </row>
    <row r="342" spans="1:5" x14ac:dyDescent="0.25">
      <c r="A342" s="187"/>
      <c r="B342" s="11" t="s">
        <v>264</v>
      </c>
      <c r="C342" s="12">
        <v>0</v>
      </c>
      <c r="D342" s="12">
        <v>0</v>
      </c>
      <c r="E342" s="21">
        <v>0</v>
      </c>
    </row>
    <row r="343" spans="1:5" x14ac:dyDescent="0.25">
      <c r="A343" s="187"/>
      <c r="B343" s="11" t="s">
        <v>265</v>
      </c>
      <c r="C343" s="12">
        <v>4</v>
      </c>
      <c r="D343" s="12">
        <v>3</v>
      </c>
      <c r="E343" s="21">
        <v>4</v>
      </c>
    </row>
    <row r="344" spans="1:5" x14ac:dyDescent="0.25">
      <c r="A344" s="188"/>
      <c r="B344" s="11" t="s">
        <v>266</v>
      </c>
      <c r="C344" s="12">
        <v>8</v>
      </c>
      <c r="D344" s="12">
        <v>3</v>
      </c>
      <c r="E344" s="21">
        <v>3</v>
      </c>
    </row>
    <row r="345" spans="1:5" x14ac:dyDescent="0.25">
      <c r="A345" s="186" t="s">
        <v>267</v>
      </c>
      <c r="B345" s="11" t="s">
        <v>268</v>
      </c>
      <c r="C345" s="12">
        <v>4</v>
      </c>
      <c r="D345" s="12">
        <v>7</v>
      </c>
      <c r="E345" s="21">
        <v>2</v>
      </c>
    </row>
    <row r="346" spans="1:5" x14ac:dyDescent="0.25">
      <c r="A346" s="187"/>
      <c r="B346" s="11" t="s">
        <v>269</v>
      </c>
      <c r="C346" s="12">
        <v>1</v>
      </c>
      <c r="D346" s="12">
        <v>1</v>
      </c>
      <c r="E346" s="21">
        <v>1</v>
      </c>
    </row>
    <row r="347" spans="1:5" x14ac:dyDescent="0.25">
      <c r="A347" s="187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87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7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7"/>
      <c r="B350" s="11" t="s">
        <v>273</v>
      </c>
      <c r="C350" s="12">
        <v>0</v>
      </c>
      <c r="D350" s="12">
        <v>0</v>
      </c>
      <c r="E350" s="21">
        <v>0</v>
      </c>
    </row>
    <row r="351" spans="1:5" x14ac:dyDescent="0.25">
      <c r="A351" s="187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87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7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7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8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6" t="s">
        <v>279</v>
      </c>
      <c r="B356" s="11" t="s">
        <v>280</v>
      </c>
      <c r="C356" s="12">
        <v>2</v>
      </c>
      <c r="D356" s="12">
        <v>3</v>
      </c>
      <c r="E356" s="21">
        <v>1</v>
      </c>
    </row>
    <row r="357" spans="1:5" x14ac:dyDescent="0.25">
      <c r="A357" s="187"/>
      <c r="B357" s="11" t="s">
        <v>281</v>
      </c>
      <c r="C357" s="12">
        <v>1</v>
      </c>
      <c r="D357" s="12">
        <v>0</v>
      </c>
      <c r="E357" s="21">
        <v>0</v>
      </c>
    </row>
    <row r="358" spans="1:5" x14ac:dyDescent="0.25">
      <c r="A358" s="187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7"/>
      <c r="B359" s="11" t="s">
        <v>283</v>
      </c>
      <c r="C359" s="12">
        <v>0</v>
      </c>
      <c r="D359" s="12">
        <v>0</v>
      </c>
      <c r="E359" s="21">
        <v>0</v>
      </c>
    </row>
    <row r="360" spans="1:5" x14ac:dyDescent="0.25">
      <c r="A360" s="187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25">
      <c r="A361" s="187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7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7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8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6" t="s">
        <v>289</v>
      </c>
      <c r="B365" s="11" t="s">
        <v>290</v>
      </c>
      <c r="C365" s="12">
        <v>1</v>
      </c>
      <c r="D365" s="12">
        <v>0</v>
      </c>
      <c r="E365" s="21">
        <v>0</v>
      </c>
    </row>
    <row r="366" spans="1:5" x14ac:dyDescent="0.25">
      <c r="A366" s="187"/>
      <c r="B366" s="11" t="s">
        <v>291</v>
      </c>
      <c r="C366" s="12">
        <v>5</v>
      </c>
      <c r="D366" s="12">
        <v>9</v>
      </c>
      <c r="E366" s="21">
        <v>0</v>
      </c>
    </row>
    <row r="367" spans="1:5" x14ac:dyDescent="0.25">
      <c r="A367" s="187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25">
      <c r="A368" s="187"/>
      <c r="B368" s="11" t="s">
        <v>293</v>
      </c>
      <c r="C368" s="12">
        <v>1</v>
      </c>
      <c r="D368" s="12">
        <v>0</v>
      </c>
      <c r="E368" s="21">
        <v>0</v>
      </c>
    </row>
    <row r="369" spans="1:5" x14ac:dyDescent="0.25">
      <c r="A369" s="187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25">
      <c r="A370" s="187"/>
      <c r="B370" s="11" t="s">
        <v>294</v>
      </c>
      <c r="C370" s="12">
        <v>1</v>
      </c>
      <c r="D370" s="12">
        <v>0</v>
      </c>
      <c r="E370" s="21">
        <v>0</v>
      </c>
    </row>
    <row r="371" spans="1:5" x14ac:dyDescent="0.25">
      <c r="A371" s="187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87"/>
      <c r="B372" s="11" t="s">
        <v>296</v>
      </c>
      <c r="C372" s="12">
        <v>0</v>
      </c>
      <c r="D372" s="12">
        <v>0</v>
      </c>
      <c r="E372" s="21">
        <v>0</v>
      </c>
    </row>
    <row r="373" spans="1:5" x14ac:dyDescent="0.25">
      <c r="A373" s="187"/>
      <c r="B373" s="11" t="s">
        <v>297</v>
      </c>
      <c r="C373" s="12">
        <v>0</v>
      </c>
      <c r="D373" s="12">
        <v>0</v>
      </c>
      <c r="E373" s="21">
        <v>0</v>
      </c>
    </row>
    <row r="374" spans="1:5" x14ac:dyDescent="0.25">
      <c r="A374" s="187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7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7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8"/>
      <c r="B377" s="11" t="s">
        <v>301</v>
      </c>
      <c r="C377" s="12">
        <v>2</v>
      </c>
      <c r="D377" s="12">
        <v>0</v>
      </c>
      <c r="E377" s="21">
        <v>0</v>
      </c>
    </row>
  </sheetData>
  <sheetProtection algorithmName="SHA-512" hashValue="TZfTFXSjyVsdk4g1e+hAk7kdSUWipsq4uDVU1OO0xb4N7r0FvdlKWqxfLbFORNiynsz50j1VV6ui17/RJ3ZnVg==" saltValue="zCS1q4VXaLqe9A5aQOgpI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E367-8AE2-44B5-A5DC-932578E060B8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16384" width="11.42578125" style="99"/>
  </cols>
  <sheetData>
    <row r="1" spans="1:26" x14ac:dyDescent="0.2">
      <c r="A1" s="131"/>
      <c r="C1" s="234" t="s">
        <v>1838</v>
      </c>
      <c r="D1" s="234"/>
      <c r="E1" s="234"/>
      <c r="F1" s="131"/>
      <c r="H1" s="176"/>
      <c r="I1" s="176"/>
      <c r="J1" s="176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1839</v>
      </c>
      <c r="D3" s="123"/>
      <c r="E3" s="123"/>
      <c r="F3" s="123"/>
      <c r="G3" s="123"/>
      <c r="H3" s="123" t="s">
        <v>1840</v>
      </c>
      <c r="I3" s="123"/>
      <c r="J3" s="123"/>
      <c r="K3" s="123"/>
      <c r="L3" s="123"/>
      <c r="M3" s="123" t="s">
        <v>1828</v>
      </c>
      <c r="N3" s="123"/>
      <c r="O3" s="123"/>
      <c r="P3" s="123"/>
      <c r="Q3" s="123"/>
      <c r="R3" s="123" t="s">
        <v>1841</v>
      </c>
      <c r="S3" s="123"/>
      <c r="T3" s="123"/>
      <c r="U3" s="123"/>
      <c r="V3" s="123"/>
      <c r="W3" s="123" t="s">
        <v>1842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</row>
  </sheetData>
  <sheetProtection algorithmName="SHA-512" hashValue="TKEBiQXgVzLVXHTLjqC5496tcSnaBD2Oo0alVr4qdhcfjVD5h6wB5tMkF828isyJey0lFBnCDtvHTo0va3S3+Q==" saltValue="x1Zwzo9czsnpLpVObS7Ad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B4EC-D975-4333-9F57-6037F4514CB9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4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4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4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4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4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4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4.42578125" style="132" customWidth="1"/>
    <col min="61" max="61" width="2.5703125" style="132" customWidth="1"/>
    <col min="62" max="16384" width="11.42578125" style="99"/>
  </cols>
  <sheetData>
    <row r="1" spans="1:61" x14ac:dyDescent="0.2">
      <c r="A1" s="131"/>
      <c r="C1" s="234" t="s">
        <v>1843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31"/>
      <c r="R1" s="176"/>
      <c r="S1" s="176"/>
      <c r="T1" s="176"/>
      <c r="U1" s="131"/>
      <c r="W1" s="176"/>
      <c r="X1" s="176"/>
      <c r="Y1" s="176"/>
      <c r="Z1" s="131"/>
      <c r="AB1" s="176"/>
      <c r="AC1" s="176"/>
      <c r="AD1" s="176"/>
      <c r="AE1" s="131"/>
      <c r="AG1" s="176"/>
      <c r="AH1" s="176"/>
      <c r="AI1" s="176"/>
      <c r="AJ1" s="131"/>
      <c r="AL1" s="176"/>
      <c r="AM1" s="176"/>
      <c r="AN1" s="176"/>
      <c r="AO1" s="131"/>
      <c r="AQ1" s="176"/>
      <c r="AR1" s="176"/>
      <c r="AS1" s="176"/>
      <c r="AT1" s="131"/>
      <c r="AV1" s="176"/>
      <c r="AW1" s="176"/>
      <c r="AX1" s="176"/>
      <c r="AY1" s="131"/>
      <c r="BA1" s="176"/>
      <c r="BB1" s="176"/>
      <c r="BC1" s="176"/>
      <c r="BD1" s="131"/>
      <c r="BF1" s="176"/>
      <c r="BG1" s="176"/>
      <c r="BH1" s="176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304</v>
      </c>
      <c r="D3" s="123"/>
      <c r="E3" s="123"/>
      <c r="F3" s="123"/>
      <c r="G3" s="123"/>
      <c r="H3" s="123" t="s">
        <v>1618</v>
      </c>
      <c r="I3" s="123"/>
      <c r="J3" s="123"/>
      <c r="K3" s="123"/>
      <c r="L3" s="123"/>
      <c r="M3" s="123" t="s">
        <v>1844</v>
      </c>
      <c r="N3" s="123"/>
      <c r="O3" s="123"/>
      <c r="P3" s="123"/>
      <c r="Q3" s="123"/>
      <c r="R3" s="123" t="s">
        <v>1845</v>
      </c>
      <c r="S3" s="123"/>
      <c r="T3" s="123"/>
      <c r="U3" s="123"/>
      <c r="V3" s="123"/>
      <c r="W3" s="123" t="s">
        <v>1846</v>
      </c>
      <c r="X3" s="123"/>
      <c r="Y3" s="123"/>
      <c r="Z3" s="123"/>
      <c r="AA3" s="123"/>
      <c r="AB3" s="123" t="s">
        <v>1622</v>
      </c>
      <c r="AC3" s="123"/>
      <c r="AD3" s="123"/>
      <c r="AE3" s="123"/>
      <c r="AF3" s="123"/>
      <c r="AG3" s="123" t="s">
        <v>1623</v>
      </c>
      <c r="AH3" s="123"/>
      <c r="AI3" s="123"/>
      <c r="AJ3" s="123"/>
      <c r="AK3" s="123"/>
      <c r="AL3" s="123" t="s">
        <v>1624</v>
      </c>
      <c r="AM3" s="123"/>
      <c r="AN3" s="123"/>
      <c r="AO3" s="123"/>
      <c r="AP3" s="123"/>
      <c r="AQ3" s="123" t="s">
        <v>1625</v>
      </c>
      <c r="AR3" s="123"/>
      <c r="AS3" s="123"/>
      <c r="AT3" s="123"/>
      <c r="AU3" s="123"/>
      <c r="AV3" s="123" t="s">
        <v>1828</v>
      </c>
      <c r="AW3" s="123"/>
      <c r="AX3" s="123"/>
      <c r="AY3" s="123"/>
      <c r="AZ3" s="123"/>
      <c r="BA3" s="123" t="s">
        <v>1626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  <c r="AA25" s="134"/>
      <c r="AB25" s="129" t="s">
        <v>1784</v>
      </c>
      <c r="AC25" s="130">
        <v>0</v>
      </c>
      <c r="AD25" s="134"/>
      <c r="AE25" s="134"/>
      <c r="AF25" s="134"/>
      <c r="AG25" s="129" t="s">
        <v>1784</v>
      </c>
      <c r="AH25" s="130">
        <v>0</v>
      </c>
      <c r="AI25" s="134"/>
      <c r="AJ25" s="134"/>
      <c r="AK25" s="134"/>
      <c r="AL25" s="129" t="s">
        <v>1784</v>
      </c>
      <c r="AM25" s="130">
        <v>0</v>
      </c>
      <c r="AN25" s="134"/>
      <c r="AO25" s="134"/>
      <c r="AP25" s="134"/>
      <c r="AQ25" s="129" t="s">
        <v>1784</v>
      </c>
      <c r="AR25" s="130">
        <v>0</v>
      </c>
      <c r="AS25" s="134"/>
      <c r="AT25" s="134"/>
      <c r="AU25" s="134"/>
      <c r="AV25" s="129" t="s">
        <v>1784</v>
      </c>
      <c r="AW25" s="130">
        <v>0</v>
      </c>
      <c r="AX25" s="134"/>
      <c r="AY25" s="134"/>
      <c r="AZ25" s="134"/>
      <c r="BA25" s="129" t="s">
        <v>1784</v>
      </c>
      <c r="BB25" s="130">
        <v>0</v>
      </c>
      <c r="BC25" s="134"/>
      <c r="BD25" s="134"/>
      <c r="BE25" s="134"/>
      <c r="BF25" s="129" t="s">
        <v>1784</v>
      </c>
      <c r="BG25" s="130">
        <v>0</v>
      </c>
      <c r="BH25" s="134"/>
      <c r="BI25" s="134"/>
    </row>
  </sheetData>
  <sheetProtection algorithmName="SHA-512" hashValue="hSsmaSBTkkHl9OoZ/pWKPAkKOSvOWmsrJiRYtAZpYR5YwUpcVqBCsCzzG974wB8+ASrBWkqJnbrrktmFPudsqg==" saltValue="9crS0mHcjKIIl6eel5ypV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867D-4446-4D4F-8329-997CE9EDFB03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7" width="11.42578125" style="132"/>
    <col min="18" max="18" width="11.42578125" style="74"/>
    <col min="19" max="19" width="2.5703125" style="132" customWidth="1"/>
    <col min="20" max="20" width="7.85546875" style="132" customWidth="1"/>
    <col min="21" max="25" width="11.42578125" style="132"/>
    <col min="26" max="16384" width="11.42578125" style="74"/>
  </cols>
  <sheetData>
    <row r="1" spans="1:26" x14ac:dyDescent="0.2">
      <c r="A1" s="131"/>
      <c r="C1" s="234" t="s">
        <v>1847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76"/>
      <c r="Q1" s="176"/>
      <c r="S1" s="131"/>
      <c r="U1" s="176"/>
      <c r="V1" s="176"/>
      <c r="W1" s="176"/>
      <c r="X1" s="176"/>
      <c r="Y1" s="176"/>
    </row>
    <row r="3" spans="1:26" x14ac:dyDescent="0.2">
      <c r="A3" s="123"/>
      <c r="B3" s="123"/>
      <c r="C3" s="123" t="s">
        <v>1828</v>
      </c>
      <c r="D3" s="123"/>
      <c r="E3" s="123"/>
      <c r="F3" s="123"/>
      <c r="G3" s="123"/>
      <c r="H3" s="123" t="s">
        <v>1848</v>
      </c>
      <c r="I3" s="123"/>
      <c r="J3" s="123"/>
      <c r="K3" s="123"/>
      <c r="L3" s="123"/>
      <c r="M3" s="123" t="s">
        <v>1057</v>
      </c>
      <c r="N3" s="123"/>
      <c r="O3" s="123"/>
      <c r="P3" s="123"/>
      <c r="Q3" s="123"/>
      <c r="S3" s="123"/>
      <c r="T3" s="123"/>
      <c r="U3" s="123" t="s">
        <v>1058</v>
      </c>
      <c r="V3" s="123"/>
      <c r="W3" s="123"/>
      <c r="X3" s="123"/>
      <c r="Y3" s="123"/>
    </row>
    <row r="5" spans="1:26" ht="36" x14ac:dyDescent="0.2">
      <c r="M5" s="177" t="s">
        <v>1204</v>
      </c>
      <c r="N5" s="177" t="s">
        <v>1205</v>
      </c>
      <c r="O5" s="177" t="s">
        <v>1206</v>
      </c>
      <c r="P5" s="177" t="s">
        <v>1207</v>
      </c>
      <c r="Q5" s="177" t="s">
        <v>615</v>
      </c>
      <c r="R5" s="177" t="s">
        <v>1208</v>
      </c>
      <c r="S5" s="178"/>
      <c r="U5" s="179" t="s">
        <v>1204</v>
      </c>
      <c r="V5" s="179" t="s">
        <v>1205</v>
      </c>
      <c r="W5" s="179" t="s">
        <v>1206</v>
      </c>
      <c r="X5" s="179" t="s">
        <v>1207</v>
      </c>
      <c r="Y5" s="179" t="s">
        <v>615</v>
      </c>
      <c r="Z5" s="179" t="s">
        <v>1208</v>
      </c>
    </row>
    <row r="6" spans="1:26" x14ac:dyDescent="0.2">
      <c r="M6" s="180">
        <f>DatosMedioAmbiente!C53</f>
        <v>0</v>
      </c>
      <c r="N6" s="180">
        <f>DatosMedioAmbiente!C55</f>
        <v>0</v>
      </c>
      <c r="O6" s="180">
        <f>DatosMedioAmbiente!C57</f>
        <v>1</v>
      </c>
      <c r="P6" s="180">
        <f>DatosMedioAmbiente!C59</f>
        <v>2</v>
      </c>
      <c r="Q6" s="180">
        <f>DatosMedioAmbiente!C61</f>
        <v>0</v>
      </c>
      <c r="R6" s="180">
        <f>DatosMedioAmbiente!C63</f>
        <v>0</v>
      </c>
      <c r="S6" s="178"/>
      <c r="U6" s="181">
        <f>DatosMedioAmbiente!C54</f>
        <v>0</v>
      </c>
      <c r="V6" s="181">
        <f>DatosMedioAmbiente!C56</f>
        <v>0</v>
      </c>
      <c r="W6" s="181">
        <f>DatosMedioAmbiente!C58</f>
        <v>0</v>
      </c>
      <c r="X6" s="181">
        <f>DatosMedioAmbiente!C60</f>
        <v>0</v>
      </c>
      <c r="Y6" s="181">
        <f>DatosMedioAmbiente!C62</f>
        <v>0</v>
      </c>
      <c r="Z6" s="181">
        <f>DatosMedioAmbiente!C64</f>
        <v>0</v>
      </c>
    </row>
    <row r="25" spans="1:20" s="74" customFormat="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ynpdMeqzfyFjQYLM2lb/5aYTaksluI9IRoXXgwpIH2lzuM8QyGCkw9mIgtO2HuP53D0IoNmSK+jOB4wjflmIOw==" saltValue="ArJnSQow5hHHHXce6UhUf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000A-1552-46F1-A177-11D025E0D9F2}">
  <sheetPr codeName="Hoja20"/>
  <dimension ref="A1:BI20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4" customWidth="1"/>
    <col min="19" max="20" width="25.140625" style="74" customWidth="1"/>
    <col min="21" max="21" width="14.42578125" style="74" customWidth="1"/>
    <col min="22" max="22" width="20.42578125" style="74" customWidth="1"/>
    <col min="23" max="23" width="16.5703125" style="74" customWidth="1"/>
    <col min="24" max="24" width="5.42578125" style="74" customWidth="1"/>
    <col min="25" max="25" width="4" style="74" customWidth="1"/>
    <col min="26" max="26" width="13.5703125" style="74" customWidth="1"/>
    <col min="27" max="27" width="22.140625" style="74" customWidth="1"/>
    <col min="28" max="16384" width="11.5703125" style="74"/>
  </cols>
  <sheetData>
    <row r="1" spans="1:61" s="96" customFormat="1" ht="89.25" x14ac:dyDescent="0.25">
      <c r="A1" s="96" t="s">
        <v>1691</v>
      </c>
      <c r="B1" s="96" t="s">
        <v>1692</v>
      </c>
      <c r="C1" s="96" t="s">
        <v>1693</v>
      </c>
      <c r="D1" s="96" t="s">
        <v>1694</v>
      </c>
      <c r="E1" s="96" t="s">
        <v>1695</v>
      </c>
      <c r="F1" s="96" t="s">
        <v>1696</v>
      </c>
      <c r="G1" s="96" t="s">
        <v>1697</v>
      </c>
      <c r="H1" s="96" t="s">
        <v>1698</v>
      </c>
      <c r="I1" s="96" t="s">
        <v>1699</v>
      </c>
      <c r="J1" s="96" t="s">
        <v>1700</v>
      </c>
      <c r="K1" s="96" t="s">
        <v>1701</v>
      </c>
      <c r="L1" s="96" t="s">
        <v>1702</v>
      </c>
      <c r="M1" s="96" t="s">
        <v>1703</v>
      </c>
      <c r="N1" s="96" t="s">
        <v>1704</v>
      </c>
      <c r="O1" s="96" t="s">
        <v>1705</v>
      </c>
      <c r="P1" s="96" t="s">
        <v>1706</v>
      </c>
      <c r="Q1" s="96" t="s">
        <v>1707</v>
      </c>
      <c r="R1" s="96" t="s">
        <v>1708</v>
      </c>
      <c r="S1" s="96" t="s">
        <v>1709</v>
      </c>
      <c r="T1" s="96" t="s">
        <v>1710</v>
      </c>
      <c r="U1" s="96" t="s">
        <v>1711</v>
      </c>
      <c r="V1" s="96" t="s">
        <v>1712</v>
      </c>
      <c r="W1" s="96" t="s">
        <v>1713</v>
      </c>
      <c r="AA1" s="96" t="s">
        <v>1714</v>
      </c>
      <c r="AB1" s="96" t="s">
        <v>1715</v>
      </c>
      <c r="AC1" s="96" t="s">
        <v>1716</v>
      </c>
      <c r="AD1" s="96" t="s">
        <v>1717</v>
      </c>
      <c r="AE1" s="96" t="s">
        <v>1718</v>
      </c>
      <c r="AF1" s="96" t="s">
        <v>1719</v>
      </c>
      <c r="AI1" s="96" t="s">
        <v>1720</v>
      </c>
      <c r="AL1" s="96" t="s">
        <v>1721</v>
      </c>
      <c r="AM1" s="96" t="s">
        <v>1722</v>
      </c>
      <c r="AN1" s="96" t="s">
        <v>1723</v>
      </c>
      <c r="AO1" s="96" t="s">
        <v>1724</v>
      </c>
      <c r="AP1" s="96" t="s">
        <v>1725</v>
      </c>
      <c r="AQ1" s="96" t="s">
        <v>1726</v>
      </c>
      <c r="AR1" s="96" t="s">
        <v>1727</v>
      </c>
      <c r="AS1" s="96" t="s">
        <v>1728</v>
      </c>
      <c r="AT1" s="96" t="s">
        <v>1729</v>
      </c>
      <c r="AU1" s="96" t="s">
        <v>1730</v>
      </c>
      <c r="AV1" s="96" t="s">
        <v>1731</v>
      </c>
      <c r="AW1" s="96" t="s">
        <v>1732</v>
      </c>
      <c r="AX1" s="96" t="s">
        <v>1733</v>
      </c>
      <c r="AY1" s="96" t="s">
        <v>1734</v>
      </c>
      <c r="AZ1" s="96" t="s">
        <v>1735</v>
      </c>
      <c r="BA1" s="96" t="s">
        <v>1736</v>
      </c>
      <c r="BB1" s="96" t="s">
        <v>1737</v>
      </c>
      <c r="BC1" s="96" t="s">
        <v>1738</v>
      </c>
      <c r="BD1" s="96" t="s">
        <v>1739</v>
      </c>
      <c r="BE1" s="96" t="s">
        <v>1740</v>
      </c>
      <c r="BF1" s="96" t="s">
        <v>1741</v>
      </c>
      <c r="BG1" s="96" t="s">
        <v>1742</v>
      </c>
      <c r="BH1" s="96" t="s">
        <v>1743</v>
      </c>
      <c r="BI1" s="96" t="s">
        <v>1744</v>
      </c>
    </row>
    <row r="2" spans="1:61" x14ac:dyDescent="0.2">
      <c r="A2" s="74" t="s">
        <v>1267</v>
      </c>
      <c r="B2" s="74" t="s">
        <v>1762</v>
      </c>
      <c r="C2" s="74" t="s">
        <v>1751</v>
      </c>
      <c r="D2" s="74" t="s">
        <v>1628</v>
      </c>
      <c r="E2" s="74" t="s">
        <v>1628</v>
      </c>
      <c r="F2" s="74" t="s">
        <v>978</v>
      </c>
      <c r="G2" s="74" t="s">
        <v>1657</v>
      </c>
      <c r="H2" s="74" t="s">
        <v>1657</v>
      </c>
      <c r="I2" s="74" t="s">
        <v>1628</v>
      </c>
      <c r="J2" s="74" t="s">
        <v>1628</v>
      </c>
      <c r="K2" s="74" t="s">
        <v>1628</v>
      </c>
      <c r="L2" s="74" t="s">
        <v>1628</v>
      </c>
      <c r="M2" s="74" t="s">
        <v>1628</v>
      </c>
      <c r="N2" s="74" t="s">
        <v>1628</v>
      </c>
      <c r="O2" s="74" t="s">
        <v>1628</v>
      </c>
      <c r="P2" s="74" t="s">
        <v>1681</v>
      </c>
      <c r="Q2" s="74" t="s">
        <v>1681</v>
      </c>
      <c r="R2" s="74" t="s">
        <v>1060</v>
      </c>
      <c r="S2" s="74" t="s">
        <v>1681</v>
      </c>
      <c r="T2" s="74" t="s">
        <v>1681</v>
      </c>
      <c r="V2" s="74" t="s">
        <v>29</v>
      </c>
      <c r="W2" s="74" t="s">
        <v>113</v>
      </c>
      <c r="AA2" s="74" t="s">
        <v>1151</v>
      </c>
      <c r="AB2" s="74" t="s">
        <v>1151</v>
      </c>
      <c r="AD2" s="74" t="s">
        <v>647</v>
      </c>
      <c r="AE2" s="74" t="s">
        <v>1204</v>
      </c>
      <c r="AF2" s="74" t="s">
        <v>1107</v>
      </c>
      <c r="AI2" s="74" t="s">
        <v>232</v>
      </c>
      <c r="AL2" s="74" t="s">
        <v>647</v>
      </c>
      <c r="AM2" s="74" t="s">
        <v>647</v>
      </c>
      <c r="AN2" s="74" t="s">
        <v>647</v>
      </c>
      <c r="AO2" s="74" t="s">
        <v>647</v>
      </c>
      <c r="AS2" s="74" t="s">
        <v>653</v>
      </c>
      <c r="AT2" s="74" t="s">
        <v>651</v>
      </c>
      <c r="AV2" s="74" t="s">
        <v>647</v>
      </c>
      <c r="AW2" s="74" t="s">
        <v>1206</v>
      </c>
      <c r="BA2" s="74" t="s">
        <v>82</v>
      </c>
      <c r="BC2" s="74" t="s">
        <v>983</v>
      </c>
      <c r="BD2" s="74" t="s">
        <v>961</v>
      </c>
      <c r="BH2" s="74" t="s">
        <v>1163</v>
      </c>
      <c r="BI2" s="74" t="s">
        <v>1168</v>
      </c>
    </row>
    <row r="3" spans="1:61" x14ac:dyDescent="0.2">
      <c r="A3" s="74" t="s">
        <v>1769</v>
      </c>
      <c r="B3" s="74" t="s">
        <v>1763</v>
      </c>
      <c r="C3" s="74" t="s">
        <v>1752</v>
      </c>
      <c r="D3" s="74" t="s">
        <v>1629</v>
      </c>
      <c r="E3" s="74" t="s">
        <v>1629</v>
      </c>
      <c r="F3" s="74" t="s">
        <v>1204</v>
      </c>
      <c r="G3" s="74" t="s">
        <v>1629</v>
      </c>
      <c r="H3" s="74" t="s">
        <v>1629</v>
      </c>
      <c r="I3" s="74" t="s">
        <v>1629</v>
      </c>
      <c r="J3" s="74" t="s">
        <v>1629</v>
      </c>
      <c r="K3" s="74" t="s">
        <v>1629</v>
      </c>
      <c r="L3" s="74" t="s">
        <v>1629</v>
      </c>
      <c r="M3" s="74" t="s">
        <v>1632</v>
      </c>
      <c r="N3" s="74" t="s">
        <v>1629</v>
      </c>
      <c r="O3" s="74" t="s">
        <v>1629</v>
      </c>
      <c r="P3" s="74" t="s">
        <v>1630</v>
      </c>
      <c r="Q3" s="74" t="s">
        <v>1630</v>
      </c>
      <c r="R3" s="74" t="s">
        <v>1061</v>
      </c>
      <c r="S3" s="74" t="s">
        <v>1630</v>
      </c>
      <c r="T3" s="74" t="s">
        <v>1630</v>
      </c>
      <c r="V3" s="74" t="s">
        <v>30</v>
      </c>
      <c r="W3" s="74" t="s">
        <v>114</v>
      </c>
      <c r="AA3" s="74" t="s">
        <v>1152</v>
      </c>
      <c r="AB3" s="74" t="s">
        <v>1152</v>
      </c>
      <c r="AD3" s="74" t="s">
        <v>649</v>
      </c>
      <c r="AE3" s="74" t="s">
        <v>1205</v>
      </c>
      <c r="AF3" s="74" t="s">
        <v>1214</v>
      </c>
      <c r="AI3" s="74" t="s">
        <v>238</v>
      </c>
      <c r="AL3" s="74" t="s">
        <v>649</v>
      </c>
      <c r="AM3" s="74" t="s">
        <v>649</v>
      </c>
      <c r="AN3" s="74" t="s">
        <v>649</v>
      </c>
      <c r="AO3" s="74" t="s">
        <v>649</v>
      </c>
      <c r="AT3" s="74" t="s">
        <v>657</v>
      </c>
      <c r="AV3" s="74" t="s">
        <v>649</v>
      </c>
      <c r="AW3" s="74" t="s">
        <v>1207</v>
      </c>
      <c r="BA3" s="74" t="s">
        <v>1812</v>
      </c>
      <c r="BC3" s="74" t="s">
        <v>989</v>
      </c>
      <c r="BD3" s="74" t="s">
        <v>334</v>
      </c>
      <c r="BH3" s="74" t="s">
        <v>1164</v>
      </c>
      <c r="BI3" s="74" t="s">
        <v>1169</v>
      </c>
    </row>
    <row r="4" spans="1:61" x14ac:dyDescent="0.2">
      <c r="A4" s="74" t="s">
        <v>1770</v>
      </c>
      <c r="B4" s="74" t="s">
        <v>1764</v>
      </c>
      <c r="C4" s="74" t="s">
        <v>1753</v>
      </c>
      <c r="D4" s="74" t="s">
        <v>1630</v>
      </c>
      <c r="E4" s="74" t="s">
        <v>1630</v>
      </c>
      <c r="F4" s="74" t="s">
        <v>1645</v>
      </c>
      <c r="G4" s="74" t="s">
        <v>1630</v>
      </c>
      <c r="H4" s="74" t="s">
        <v>1630</v>
      </c>
      <c r="I4" s="74" t="s">
        <v>1630</v>
      </c>
      <c r="J4" s="74" t="s">
        <v>1630</v>
      </c>
      <c r="K4" s="74" t="s">
        <v>1630</v>
      </c>
      <c r="L4" s="74" t="s">
        <v>1630</v>
      </c>
      <c r="M4" s="74" t="s">
        <v>1634</v>
      </c>
      <c r="N4" s="74" t="s">
        <v>1632</v>
      </c>
      <c r="O4" s="74" t="s">
        <v>1630</v>
      </c>
      <c r="P4" s="74" t="s">
        <v>1682</v>
      </c>
      <c r="Q4" s="74" t="s">
        <v>1683</v>
      </c>
      <c r="R4" s="74" t="s">
        <v>1062</v>
      </c>
      <c r="S4" s="74" t="s">
        <v>1682</v>
      </c>
      <c r="T4" s="74" t="s">
        <v>1682</v>
      </c>
      <c r="V4" s="74" t="s">
        <v>31</v>
      </c>
      <c r="W4" s="74" t="s">
        <v>1777</v>
      </c>
      <c r="AD4" s="74" t="s">
        <v>651</v>
      </c>
      <c r="AE4" s="74" t="s">
        <v>1207</v>
      </c>
      <c r="AF4" s="74" t="s">
        <v>1215</v>
      </c>
      <c r="AI4" s="74" t="s">
        <v>241</v>
      </c>
      <c r="AL4" s="74" t="s">
        <v>651</v>
      </c>
      <c r="AM4" s="74" t="s">
        <v>651</v>
      </c>
      <c r="AN4" s="74" t="s">
        <v>651</v>
      </c>
      <c r="AO4" s="74" t="s">
        <v>651</v>
      </c>
      <c r="AT4" s="74" t="s">
        <v>659</v>
      </c>
      <c r="AV4" s="74" t="s">
        <v>651</v>
      </c>
      <c r="BA4" s="74" t="s">
        <v>1813</v>
      </c>
      <c r="BC4" s="74" t="s">
        <v>990</v>
      </c>
      <c r="BD4" s="74" t="s">
        <v>962</v>
      </c>
      <c r="BH4" s="74" t="s">
        <v>1165</v>
      </c>
    </row>
    <row r="5" spans="1:61" x14ac:dyDescent="0.2">
      <c r="A5" s="74" t="s">
        <v>1051</v>
      </c>
      <c r="B5" s="74" t="s">
        <v>109</v>
      </c>
      <c r="C5" s="74" t="s">
        <v>174</v>
      </c>
      <c r="D5" s="74" t="s">
        <v>1632</v>
      </c>
      <c r="E5" s="74" t="s">
        <v>1631</v>
      </c>
      <c r="F5" s="74" t="s">
        <v>918</v>
      </c>
      <c r="G5" s="74" t="s">
        <v>1632</v>
      </c>
      <c r="H5" s="74" t="s">
        <v>1658</v>
      </c>
      <c r="I5" s="74" t="s">
        <v>1632</v>
      </c>
      <c r="J5" s="74" t="s">
        <v>1632</v>
      </c>
      <c r="K5" s="74" t="s">
        <v>1631</v>
      </c>
      <c r="L5" s="74" t="s">
        <v>1631</v>
      </c>
      <c r="M5" s="74" t="s">
        <v>978</v>
      </c>
      <c r="N5" s="74" t="s">
        <v>1634</v>
      </c>
      <c r="O5" s="74" t="s">
        <v>1632</v>
      </c>
      <c r="P5" s="74" t="s">
        <v>1683</v>
      </c>
      <c r="Q5" s="74" t="s">
        <v>1684</v>
      </c>
      <c r="R5" s="74" t="s">
        <v>1063</v>
      </c>
      <c r="S5" s="74" t="s">
        <v>1683</v>
      </c>
      <c r="T5" s="74" t="s">
        <v>1683</v>
      </c>
      <c r="V5" s="74" t="s">
        <v>32</v>
      </c>
      <c r="AD5" s="74" t="s">
        <v>653</v>
      </c>
      <c r="AE5" s="74" t="s">
        <v>1208</v>
      </c>
      <c r="AI5" s="74" t="s">
        <v>111</v>
      </c>
      <c r="AL5" s="74" t="s">
        <v>655</v>
      </c>
      <c r="AM5" s="74" t="s">
        <v>655</v>
      </c>
      <c r="AN5" s="74" t="s">
        <v>655</v>
      </c>
      <c r="AO5" s="74" t="s">
        <v>655</v>
      </c>
      <c r="AV5" s="74" t="s">
        <v>655</v>
      </c>
      <c r="BC5" s="74" t="s">
        <v>992</v>
      </c>
      <c r="BD5" s="74" t="s">
        <v>963</v>
      </c>
    </row>
    <row r="6" spans="1:61" x14ac:dyDescent="0.2">
      <c r="A6" s="74" t="s">
        <v>1771</v>
      </c>
      <c r="B6" s="74" t="s">
        <v>110</v>
      </c>
      <c r="C6" s="74" t="s">
        <v>1754</v>
      </c>
      <c r="D6" s="74" t="s">
        <v>1634</v>
      </c>
      <c r="E6" s="74" t="s">
        <v>1632</v>
      </c>
      <c r="F6" s="74" t="s">
        <v>111</v>
      </c>
      <c r="G6" s="74" t="s">
        <v>1658</v>
      </c>
      <c r="H6" s="74" t="s">
        <v>1635</v>
      </c>
      <c r="I6" s="74" t="s">
        <v>1635</v>
      </c>
      <c r="J6" s="74" t="s">
        <v>1635</v>
      </c>
      <c r="K6" s="74" t="s">
        <v>1632</v>
      </c>
      <c r="L6" s="74" t="s">
        <v>1632</v>
      </c>
      <c r="M6" s="74" t="s">
        <v>1645</v>
      </c>
      <c r="N6" s="74" t="s">
        <v>978</v>
      </c>
      <c r="O6" s="74" t="s">
        <v>1635</v>
      </c>
      <c r="P6" s="74" t="s">
        <v>1684</v>
      </c>
      <c r="Q6" s="74" t="s">
        <v>1685</v>
      </c>
      <c r="R6" s="74" t="s">
        <v>1064</v>
      </c>
      <c r="S6" s="74" t="s">
        <v>1684</v>
      </c>
      <c r="T6" s="74" t="s">
        <v>1684</v>
      </c>
      <c r="V6" s="74" t="s">
        <v>33</v>
      </c>
      <c r="AD6" s="74" t="s">
        <v>655</v>
      </c>
      <c r="AL6" s="74" t="s">
        <v>657</v>
      </c>
      <c r="AM6" s="74" t="s">
        <v>657</v>
      </c>
      <c r="AN6" s="74" t="s">
        <v>657</v>
      </c>
      <c r="AO6" s="74" t="s">
        <v>657</v>
      </c>
      <c r="AV6" s="74" t="s">
        <v>657</v>
      </c>
      <c r="BC6" s="74" t="s">
        <v>993</v>
      </c>
      <c r="BD6" s="74" t="s">
        <v>964</v>
      </c>
    </row>
    <row r="7" spans="1:61" x14ac:dyDescent="0.2">
      <c r="B7" s="74" t="s">
        <v>111</v>
      </c>
      <c r="C7" s="74" t="s">
        <v>1756</v>
      </c>
      <c r="D7" s="74" t="s">
        <v>1636</v>
      </c>
      <c r="E7" s="74" t="s">
        <v>1634</v>
      </c>
      <c r="G7" s="74" t="s">
        <v>1635</v>
      </c>
      <c r="H7" s="74" t="s">
        <v>978</v>
      </c>
      <c r="I7" s="74" t="s">
        <v>978</v>
      </c>
      <c r="J7" s="74" t="s">
        <v>978</v>
      </c>
      <c r="K7" s="74" t="s">
        <v>1634</v>
      </c>
      <c r="L7" s="74" t="s">
        <v>1634</v>
      </c>
      <c r="N7" s="74" t="s">
        <v>1642</v>
      </c>
      <c r="O7" s="74" t="s">
        <v>978</v>
      </c>
      <c r="P7" s="74" t="s">
        <v>1685</v>
      </c>
      <c r="Q7" s="74" t="s">
        <v>1686</v>
      </c>
      <c r="R7" s="74" t="s">
        <v>1065</v>
      </c>
      <c r="S7" s="74" t="s">
        <v>1685</v>
      </c>
      <c r="T7" s="74" t="s">
        <v>1685</v>
      </c>
      <c r="AD7" s="74" t="s">
        <v>657</v>
      </c>
      <c r="AL7" s="74" t="s">
        <v>659</v>
      </c>
      <c r="AO7" s="74" t="s">
        <v>659</v>
      </c>
      <c r="BC7" s="74" t="s">
        <v>1815</v>
      </c>
      <c r="BD7" s="74" t="s">
        <v>965</v>
      </c>
    </row>
    <row r="8" spans="1:61" x14ac:dyDescent="0.2">
      <c r="C8" s="74" t="s">
        <v>209</v>
      </c>
      <c r="D8" s="74" t="s">
        <v>978</v>
      </c>
      <c r="E8" s="74" t="s">
        <v>1635</v>
      </c>
      <c r="G8" s="74" t="s">
        <v>978</v>
      </c>
      <c r="H8" s="74" t="s">
        <v>1642</v>
      </c>
      <c r="I8" s="74" t="s">
        <v>1642</v>
      </c>
      <c r="J8" s="74" t="s">
        <v>1642</v>
      </c>
      <c r="K8" s="74" t="s">
        <v>1636</v>
      </c>
      <c r="L8" s="74" t="s">
        <v>978</v>
      </c>
      <c r="N8" s="74" t="s">
        <v>1643</v>
      </c>
      <c r="O8" s="74" t="s">
        <v>1642</v>
      </c>
      <c r="P8" s="74" t="s">
        <v>1686</v>
      </c>
      <c r="R8" s="74" t="s">
        <v>1066</v>
      </c>
      <c r="S8" s="74" t="s">
        <v>1686</v>
      </c>
      <c r="T8" s="74" t="s">
        <v>1686</v>
      </c>
      <c r="AD8" s="74" t="s">
        <v>659</v>
      </c>
      <c r="BC8" s="74" t="s">
        <v>995</v>
      </c>
      <c r="BD8" s="74" t="s">
        <v>966</v>
      </c>
    </row>
    <row r="9" spans="1:61" x14ac:dyDescent="0.2">
      <c r="C9" s="74" t="s">
        <v>1757</v>
      </c>
      <c r="D9" s="74" t="s">
        <v>1642</v>
      </c>
      <c r="E9" s="74" t="s">
        <v>978</v>
      </c>
      <c r="G9" s="74" t="s">
        <v>1642</v>
      </c>
      <c r="H9" s="74" t="s">
        <v>1643</v>
      </c>
      <c r="I9" s="74" t="s">
        <v>1643</v>
      </c>
      <c r="J9" s="74" t="s">
        <v>1643</v>
      </c>
      <c r="K9" s="74" t="s">
        <v>978</v>
      </c>
      <c r="L9" s="74" t="s">
        <v>1644</v>
      </c>
      <c r="N9" s="74" t="s">
        <v>1645</v>
      </c>
      <c r="O9" s="74" t="s">
        <v>1643</v>
      </c>
      <c r="R9" s="74" t="s">
        <v>1068</v>
      </c>
      <c r="BD9" s="74" t="s">
        <v>518</v>
      </c>
    </row>
    <row r="10" spans="1:61" x14ac:dyDescent="0.2">
      <c r="C10" s="74" t="s">
        <v>289</v>
      </c>
      <c r="D10" s="74" t="s">
        <v>1643</v>
      </c>
      <c r="E10" s="74" t="s">
        <v>1640</v>
      </c>
      <c r="G10" s="74" t="s">
        <v>1643</v>
      </c>
      <c r="H10" s="74" t="s">
        <v>1644</v>
      </c>
      <c r="I10" s="74" t="s">
        <v>1644</v>
      </c>
      <c r="J10" s="74" t="s">
        <v>1644</v>
      </c>
      <c r="K10" s="74" t="s">
        <v>1641</v>
      </c>
      <c r="L10" s="74" t="s">
        <v>1648</v>
      </c>
      <c r="N10" s="74" t="s">
        <v>1648</v>
      </c>
      <c r="O10" s="74" t="s">
        <v>1644</v>
      </c>
      <c r="R10" s="74" t="s">
        <v>1069</v>
      </c>
      <c r="BD10" s="74" t="s">
        <v>967</v>
      </c>
    </row>
    <row r="11" spans="1:61" x14ac:dyDescent="0.2">
      <c r="D11" s="74" t="s">
        <v>1644</v>
      </c>
      <c r="E11" s="74" t="s">
        <v>1641</v>
      </c>
      <c r="G11" s="74" t="s">
        <v>1646</v>
      </c>
      <c r="H11" s="74" t="s">
        <v>1646</v>
      </c>
      <c r="I11" s="74" t="s">
        <v>1646</v>
      </c>
      <c r="J11" s="74" t="s">
        <v>1646</v>
      </c>
      <c r="K11" s="74" t="s">
        <v>1644</v>
      </c>
      <c r="O11" s="74" t="s">
        <v>1646</v>
      </c>
      <c r="BD11" s="74" t="s">
        <v>968</v>
      </c>
    </row>
    <row r="12" spans="1:61" x14ac:dyDescent="0.2">
      <c r="D12" s="74" t="s">
        <v>1646</v>
      </c>
      <c r="E12" s="74" t="s">
        <v>1642</v>
      </c>
      <c r="G12" s="74" t="s">
        <v>1648</v>
      </c>
      <c r="H12" s="74" t="s">
        <v>1648</v>
      </c>
      <c r="I12" s="74" t="s">
        <v>1648</v>
      </c>
      <c r="J12" s="74" t="s">
        <v>1648</v>
      </c>
      <c r="K12" s="74" t="s">
        <v>1646</v>
      </c>
      <c r="O12" s="74" t="s">
        <v>1648</v>
      </c>
      <c r="BD12" s="74" t="s">
        <v>651</v>
      </c>
    </row>
    <row r="13" spans="1:61" x14ac:dyDescent="0.2">
      <c r="D13" s="74" t="s">
        <v>1648</v>
      </c>
      <c r="E13" s="74" t="s">
        <v>1644</v>
      </c>
      <c r="G13" s="74" t="s">
        <v>111</v>
      </c>
      <c r="H13" s="74" t="s">
        <v>111</v>
      </c>
      <c r="I13" s="74" t="s">
        <v>111</v>
      </c>
      <c r="J13" s="74" t="s">
        <v>111</v>
      </c>
      <c r="K13" s="74" t="s">
        <v>1648</v>
      </c>
      <c r="O13" s="74" t="s">
        <v>111</v>
      </c>
      <c r="BD13" s="74" t="s">
        <v>969</v>
      </c>
    </row>
    <row r="14" spans="1:61" x14ac:dyDescent="0.2">
      <c r="D14" s="74" t="s">
        <v>1651</v>
      </c>
      <c r="E14" s="74" t="s">
        <v>1646</v>
      </c>
      <c r="BD14" s="74" t="s">
        <v>970</v>
      </c>
    </row>
    <row r="15" spans="1:61" x14ac:dyDescent="0.2">
      <c r="D15" s="74" t="s">
        <v>1652</v>
      </c>
      <c r="E15" s="74" t="s">
        <v>1648</v>
      </c>
      <c r="BD15" s="74" t="s">
        <v>971</v>
      </c>
    </row>
    <row r="16" spans="1:61" x14ac:dyDescent="0.2">
      <c r="D16" s="74" t="s">
        <v>111</v>
      </c>
      <c r="E16" s="74" t="s">
        <v>1653</v>
      </c>
      <c r="BD16" s="74" t="s">
        <v>972</v>
      </c>
    </row>
    <row r="17" spans="56:56" x14ac:dyDescent="0.2">
      <c r="BD17" s="74" t="s">
        <v>973</v>
      </c>
    </row>
    <row r="18" spans="56:56" x14ac:dyDescent="0.2">
      <c r="BD18" s="74" t="s">
        <v>111</v>
      </c>
    </row>
    <row r="19" spans="56:56" x14ac:dyDescent="0.2">
      <c r="BD19" s="74" t="s">
        <v>975</v>
      </c>
    </row>
    <row r="20" spans="56:56" x14ac:dyDescent="0.2">
      <c r="BD20" s="74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0B41C-11A1-426B-AF23-77C3BFF225AE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SUM(DatosViolenciaGénero!C63:C69)</f>
        <v>2327</v>
      </c>
      <c r="D4" s="91">
        <f>SUM(DatosViolenciaGénero!D63:D69)</f>
        <v>506</v>
      </c>
    </row>
    <row r="5" spans="2:4" x14ac:dyDescent="0.2">
      <c r="B5" s="90" t="s">
        <v>1630</v>
      </c>
      <c r="C5" s="91">
        <f>SUM(DatosViolenciaGénero!C70:C73)</f>
        <v>599</v>
      </c>
      <c r="D5" s="91">
        <f>SUM(DatosViolenciaGénero!D70:D73)</f>
        <v>281</v>
      </c>
    </row>
    <row r="6" spans="2:4" ht="12.75" customHeight="1" x14ac:dyDescent="0.2">
      <c r="B6" s="90" t="s">
        <v>1682</v>
      </c>
      <c r="C6" s="91">
        <f>DatosViolenciaGénero!C74</f>
        <v>1</v>
      </c>
      <c r="D6" s="91">
        <f>DatosViolenciaGénero!D74</f>
        <v>1</v>
      </c>
    </row>
    <row r="7" spans="2:4" ht="12.75" customHeight="1" x14ac:dyDescent="0.2">
      <c r="B7" s="90" t="s">
        <v>1683</v>
      </c>
      <c r="C7" s="91">
        <f>SUM(DatosViolenciaGénero!C75:C77)</f>
        <v>118</v>
      </c>
      <c r="D7" s="91">
        <f>SUM(DatosViolenciaGénero!D75:D77)</f>
        <v>11</v>
      </c>
    </row>
    <row r="8" spans="2:4" ht="12.75" customHeight="1" x14ac:dyDescent="0.2">
      <c r="B8" s="90" t="s">
        <v>1684</v>
      </c>
      <c r="C8" s="91">
        <f>DatosViolenciaGénero!C81</f>
        <v>22</v>
      </c>
      <c r="D8" s="91">
        <f>DatosViolenciaGénero!D81</f>
        <v>3</v>
      </c>
    </row>
    <row r="9" spans="2:4" ht="12.75" customHeight="1" x14ac:dyDescent="0.2">
      <c r="B9" s="90" t="s">
        <v>1685</v>
      </c>
      <c r="C9" s="91">
        <f>DatosViolenciaGénero!C78</f>
        <v>18</v>
      </c>
      <c r="D9" s="91">
        <f>DatosViolenciaGénero!D78</f>
        <v>11</v>
      </c>
    </row>
    <row r="10" spans="2:4" ht="12.75" customHeight="1" x14ac:dyDescent="0.2">
      <c r="B10" s="90" t="s">
        <v>1686</v>
      </c>
      <c r="C10" s="91">
        <f>SUM(DatosViolenciaGénero!C79:C80)</f>
        <v>571</v>
      </c>
      <c r="D10" s="91">
        <f>SUM(DatosViolenciaGénero!D79:D80)</f>
        <v>218</v>
      </c>
    </row>
    <row r="14" spans="2:4" ht="12.95" customHeight="1" thickTop="1" thickBot="1" x14ac:dyDescent="0.25">
      <c r="B14" s="235" t="s">
        <v>1690</v>
      </c>
      <c r="C14" s="235"/>
    </row>
    <row r="15" spans="2:4" ht="13.5" thickTop="1" x14ac:dyDescent="0.2">
      <c r="B15" s="92" t="s">
        <v>1688</v>
      </c>
      <c r="C15" s="93">
        <f>DatosViolenciaGénero!C38</f>
        <v>59</v>
      </c>
    </row>
    <row r="16" spans="2:4" ht="13.5" thickBot="1" x14ac:dyDescent="0.25">
      <c r="B16" s="94" t="s">
        <v>1689</v>
      </c>
      <c r="C16" s="95">
        <f>DatosViolenciaGénero!C39</f>
        <v>510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44C4-E3C6-42B4-9D59-02DB3C3D4DBE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SUM(DatosViolenciaDoméstica!C48:C54)</f>
        <v>470</v>
      </c>
      <c r="D4" s="91">
        <f>SUM(DatosViolenciaDoméstica!D48:D54)</f>
        <v>125</v>
      </c>
    </row>
    <row r="5" spans="2:4" x14ac:dyDescent="0.2">
      <c r="B5" s="90" t="s">
        <v>1630</v>
      </c>
      <c r="C5" s="91">
        <f>SUM(DatosViolenciaDoméstica!C55:C58)</f>
        <v>110</v>
      </c>
      <c r="D5" s="91">
        <f>SUM(DatosViolenciaDoméstica!D55:D58)</f>
        <v>29</v>
      </c>
    </row>
    <row r="6" spans="2:4" ht="12.75" customHeight="1" x14ac:dyDescent="0.2">
      <c r="B6" s="90" t="s">
        <v>1682</v>
      </c>
      <c r="C6" s="91">
        <f>DatosViolenciaDoméstica!C59</f>
        <v>1</v>
      </c>
      <c r="D6" s="91">
        <f>DatosViolenciaDoméstica!D59</f>
        <v>0</v>
      </c>
    </row>
    <row r="7" spans="2:4" ht="12.75" customHeight="1" x14ac:dyDescent="0.2">
      <c r="B7" s="90" t="s">
        <v>1683</v>
      </c>
      <c r="C7" s="91">
        <f>SUM(DatosViolenciaDoméstica!C60:C62)</f>
        <v>5</v>
      </c>
      <c r="D7" s="91">
        <f>SUM(DatosViolenciaDoméstica!D60:D62)</f>
        <v>10</v>
      </c>
    </row>
    <row r="8" spans="2:4" ht="12.75" customHeight="1" x14ac:dyDescent="0.2">
      <c r="B8" s="90" t="s">
        <v>1684</v>
      </c>
      <c r="C8" s="91">
        <f>DatosViolenciaDoméstica!C66</f>
        <v>3</v>
      </c>
      <c r="D8" s="91">
        <f>DatosViolenciaDoméstica!D66</f>
        <v>1</v>
      </c>
    </row>
    <row r="9" spans="2:4" ht="12.75" customHeight="1" x14ac:dyDescent="0.2">
      <c r="B9" s="90" t="s">
        <v>1685</v>
      </c>
      <c r="C9" s="91">
        <f>DatosViolenciaDoméstica!C63</f>
        <v>1</v>
      </c>
      <c r="D9" s="91">
        <f>DatosViolenciaDoméstica!D63</f>
        <v>2</v>
      </c>
    </row>
    <row r="10" spans="2:4" ht="12.75" customHeight="1" x14ac:dyDescent="0.2">
      <c r="B10" s="90" t="s">
        <v>1686</v>
      </c>
      <c r="C10" s="91">
        <f>SUM(DatosViolenciaDoméstica!C64:C65)</f>
        <v>67</v>
      </c>
      <c r="D10" s="91">
        <f>SUM(DatosViolenciaDoméstica!D64:D65)</f>
        <v>29</v>
      </c>
    </row>
    <row r="14" spans="2:4" ht="12.95" customHeight="1" thickTop="1" thickBot="1" x14ac:dyDescent="0.25">
      <c r="B14" s="235" t="s">
        <v>1687</v>
      </c>
      <c r="C14" s="235"/>
    </row>
    <row r="15" spans="2:4" ht="13.5" thickTop="1" x14ac:dyDescent="0.2">
      <c r="B15" s="92" t="s">
        <v>1688</v>
      </c>
      <c r="C15" s="93">
        <f>DatosViolenciaDoméstica!C33</f>
        <v>20</v>
      </c>
    </row>
    <row r="16" spans="2:4" ht="13.5" thickBot="1" x14ac:dyDescent="0.25">
      <c r="B16" s="94" t="s">
        <v>1689</v>
      </c>
      <c r="C16" s="95">
        <f>DatosViolenciaDoméstica!C34</f>
        <v>92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618A-A1CD-4674-999F-BC0DB15D27C8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4" customWidth="1"/>
    <col min="2" max="2" width="20.85546875" style="74" customWidth="1"/>
    <col min="3" max="3" width="21.28515625" style="74" bestFit="1" customWidth="1"/>
    <col min="4" max="4" width="6.42578125" style="74" customWidth="1"/>
    <col min="5" max="5" width="22.140625" style="74" bestFit="1" customWidth="1"/>
    <col min="6" max="16384" width="11.42578125" style="74"/>
  </cols>
  <sheetData>
    <row r="2" spans="2:6" ht="15" x14ac:dyDescent="0.2">
      <c r="B2" s="72" t="s">
        <v>1025</v>
      </c>
      <c r="C2" s="73"/>
      <c r="D2" s="73"/>
    </row>
    <row r="3" spans="2:6" ht="12.95" customHeight="1" x14ac:dyDescent="0.2">
      <c r="B3" s="75" t="s">
        <v>1026</v>
      </c>
      <c r="C3" s="73"/>
      <c r="D3" s="73"/>
    </row>
    <row r="4" spans="2:6" x14ac:dyDescent="0.2">
      <c r="B4" s="76" t="s">
        <v>14</v>
      </c>
      <c r="C4" s="76" t="s">
        <v>15</v>
      </c>
      <c r="D4" s="77" t="s">
        <v>3</v>
      </c>
      <c r="E4" s="238" t="s">
        <v>1665</v>
      </c>
      <c r="F4" s="238"/>
    </row>
    <row r="5" spans="2:6" ht="12.75" customHeight="1" x14ac:dyDescent="0.2">
      <c r="B5" s="236" t="s">
        <v>1666</v>
      </c>
      <c r="C5" s="78" t="s">
        <v>1018</v>
      </c>
      <c r="D5" s="79">
        <f>DatosMenores!C86</f>
        <v>735</v>
      </c>
      <c r="E5" s="80" t="s">
        <v>1667</v>
      </c>
      <c r="F5" s="81">
        <f>DatosMenores!C105+DatosMenores!C106</f>
        <v>84</v>
      </c>
    </row>
    <row r="6" spans="2:6" ht="33.75" x14ac:dyDescent="0.2">
      <c r="B6" s="237"/>
      <c r="C6" s="78" t="s">
        <v>1012</v>
      </c>
      <c r="D6" s="79">
        <f>DatosMenores!C87</f>
        <v>24</v>
      </c>
      <c r="E6" s="82" t="s">
        <v>1668</v>
      </c>
      <c r="F6" s="81">
        <f>DatosMenores!C107</f>
        <v>49</v>
      </c>
    </row>
    <row r="7" spans="2:6" ht="33.75" x14ac:dyDescent="0.2">
      <c r="B7" s="236" t="s">
        <v>1669</v>
      </c>
      <c r="C7" s="78" t="s">
        <v>1018</v>
      </c>
      <c r="D7" s="79">
        <f>DatosMenores!C88</f>
        <v>54</v>
      </c>
      <c r="E7" s="82" t="s">
        <v>1670</v>
      </c>
      <c r="F7" s="81">
        <f>DatosMenores!C108</f>
        <v>0</v>
      </c>
    </row>
    <row r="8" spans="2:6" ht="33.75" x14ac:dyDescent="0.2">
      <c r="B8" s="237"/>
      <c r="C8" s="78" t="s">
        <v>1012</v>
      </c>
      <c r="D8" s="79">
        <f>DatosMenores!C89</f>
        <v>31</v>
      </c>
      <c r="E8" s="82" t="s">
        <v>1671</v>
      </c>
      <c r="F8" s="81">
        <f>DatosMenores!C109</f>
        <v>0</v>
      </c>
    </row>
    <row r="9" spans="2:6" ht="33.75" x14ac:dyDescent="0.2">
      <c r="B9" s="236" t="s">
        <v>266</v>
      </c>
      <c r="C9" s="78" t="s">
        <v>1018</v>
      </c>
      <c r="D9" s="79">
        <f>DatosMenores!C90</f>
        <v>295</v>
      </c>
      <c r="E9" s="82" t="s">
        <v>1672</v>
      </c>
      <c r="F9" s="81">
        <f>DatosMenores!C110</f>
        <v>4</v>
      </c>
    </row>
    <row r="10" spans="2:6" ht="22.5" x14ac:dyDescent="0.2">
      <c r="B10" s="237"/>
      <c r="C10" s="78" t="s">
        <v>1012</v>
      </c>
      <c r="D10" s="79">
        <f>DatosMenores!C91</f>
        <v>492</v>
      </c>
      <c r="E10" s="82" t="s">
        <v>1673</v>
      </c>
      <c r="F10" s="81">
        <f>DatosMenores!C111</f>
        <v>0</v>
      </c>
    </row>
    <row r="11" spans="2:6" ht="45" x14ac:dyDescent="0.2">
      <c r="B11" s="236" t="s">
        <v>1674</v>
      </c>
      <c r="C11" s="78" t="s">
        <v>1018</v>
      </c>
      <c r="D11" s="79">
        <f>DatosMenores!C92</f>
        <v>0</v>
      </c>
      <c r="E11" s="82" t="s">
        <v>1675</v>
      </c>
      <c r="F11" s="81">
        <f>DatosMenores!C112</f>
        <v>13</v>
      </c>
    </row>
    <row r="12" spans="2:6" x14ac:dyDescent="0.2">
      <c r="B12" s="237"/>
      <c r="C12" s="78" t="s">
        <v>1012</v>
      </c>
      <c r="D12" s="79">
        <f>DatosMenores!C93</f>
        <v>0</v>
      </c>
    </row>
    <row r="13" spans="2:6" x14ac:dyDescent="0.2">
      <c r="B13" s="236" t="s">
        <v>1676</v>
      </c>
      <c r="C13" s="78" t="s">
        <v>1018</v>
      </c>
      <c r="D13" s="79">
        <f>DatosMenores!C94</f>
        <v>487</v>
      </c>
    </row>
    <row r="14" spans="2:6" x14ac:dyDescent="0.2">
      <c r="B14" s="237"/>
      <c r="C14" s="78" t="s">
        <v>1012</v>
      </c>
      <c r="D14" s="79">
        <f>DatosMenores!C95</f>
        <v>169</v>
      </c>
    </row>
    <row r="15" spans="2:6" x14ac:dyDescent="0.2">
      <c r="B15" s="236" t="s">
        <v>1677</v>
      </c>
      <c r="C15" s="78" t="s">
        <v>1018</v>
      </c>
      <c r="D15" s="79">
        <f>DatosMenores!C96</f>
        <v>487</v>
      </c>
    </row>
    <row r="16" spans="2:6" x14ac:dyDescent="0.2">
      <c r="B16" s="237"/>
      <c r="C16" s="78" t="s">
        <v>1012</v>
      </c>
      <c r="D16" s="79">
        <f>DatosMenores!C97</f>
        <v>169</v>
      </c>
    </row>
    <row r="17" spans="2:4" x14ac:dyDescent="0.2">
      <c r="B17" s="236" t="s">
        <v>1678</v>
      </c>
      <c r="C17" s="78" t="s">
        <v>1018</v>
      </c>
      <c r="D17" s="79">
        <f>DatosMenores!C98</f>
        <v>0</v>
      </c>
    </row>
    <row r="18" spans="2:4" x14ac:dyDescent="0.2">
      <c r="B18" s="237"/>
      <c r="C18" s="78" t="s">
        <v>1012</v>
      </c>
      <c r="D18" s="79">
        <f>DatosMenores!C99</f>
        <v>0</v>
      </c>
    </row>
    <row r="19" spans="2:4" ht="22.5" x14ac:dyDescent="0.2">
      <c r="B19" s="83" t="s">
        <v>1679</v>
      </c>
      <c r="C19" s="84"/>
      <c r="D19" s="79">
        <f>DatosMenores!C100</f>
        <v>1</v>
      </c>
    </row>
    <row r="20" spans="2:4" ht="22.5" x14ac:dyDescent="0.2">
      <c r="B20" s="83" t="s">
        <v>1680</v>
      </c>
      <c r="C20" s="84"/>
      <c r="D20" s="79">
        <f>DatosMenores!C101</f>
        <v>0</v>
      </c>
    </row>
    <row r="21" spans="2:4" x14ac:dyDescent="0.2">
      <c r="B21" s="85"/>
      <c r="C21" s="73"/>
      <c r="D21" s="73"/>
    </row>
    <row r="22" spans="2:4" x14ac:dyDescent="0.2">
      <c r="B22" s="86"/>
      <c r="C22" s="73"/>
      <c r="D22" s="73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EDED-3170-4B5A-BBF4-8127DED26FB8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4" customWidth="1"/>
    <col min="2" max="4" width="13.85546875" style="44" customWidth="1"/>
    <col min="5" max="6" width="15" style="44" customWidth="1"/>
    <col min="7" max="13" width="13.85546875" style="44" customWidth="1"/>
    <col min="14" max="16384" width="11.42578125" style="44"/>
  </cols>
  <sheetData>
    <row r="2" spans="2:13" s="40" customFormat="1" ht="15.75" x14ac:dyDescent="0.25">
      <c r="B2" s="40" t="s">
        <v>1617</v>
      </c>
    </row>
    <row r="4" spans="2:13" ht="39" thickBot="1" x14ac:dyDescent="0.25">
      <c r="B4" s="41" t="s">
        <v>304</v>
      </c>
      <c r="C4" s="42" t="s">
        <v>1618</v>
      </c>
      <c r="D4" s="42" t="s">
        <v>1619</v>
      </c>
      <c r="E4" s="42" t="s">
        <v>1620</v>
      </c>
      <c r="F4" s="42" t="s">
        <v>1621</v>
      </c>
      <c r="G4" s="42" t="s">
        <v>1622</v>
      </c>
      <c r="H4" s="42" t="s">
        <v>1623</v>
      </c>
      <c r="I4" s="42" t="s">
        <v>1624</v>
      </c>
      <c r="J4" s="42" t="s">
        <v>1625</v>
      </c>
      <c r="K4" s="42" t="s">
        <v>315</v>
      </c>
      <c r="L4" s="42" t="s">
        <v>1626</v>
      </c>
      <c r="M4" s="43" t="s">
        <v>317</v>
      </c>
    </row>
    <row r="5" spans="2:13" s="50" customFormat="1" ht="22.5" customHeight="1" thickBot="1" x14ac:dyDescent="0.3">
      <c r="B5" s="45">
        <v>1</v>
      </c>
      <c r="C5" s="46">
        <v>2</v>
      </c>
      <c r="D5" s="46">
        <v>2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8">
        <v>3</v>
      </c>
      <c r="L5" s="47">
        <v>1</v>
      </c>
      <c r="M5" s="49">
        <v>1</v>
      </c>
    </row>
    <row r="8" spans="2:13" ht="15.75" x14ac:dyDescent="0.25">
      <c r="B8" s="51" t="s">
        <v>1627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10" spans="2:13" ht="39" thickBot="1" x14ac:dyDescent="0.25">
      <c r="D10" s="53" t="s">
        <v>304</v>
      </c>
      <c r="E10" s="54" t="s">
        <v>1620</v>
      </c>
      <c r="F10" s="54" t="s">
        <v>1621</v>
      </c>
      <c r="G10" s="54" t="s">
        <v>1622</v>
      </c>
      <c r="H10" s="54" t="s">
        <v>1623</v>
      </c>
      <c r="I10" s="54" t="s">
        <v>1624</v>
      </c>
      <c r="J10" s="54" t="s">
        <v>1625</v>
      </c>
      <c r="K10" s="54" t="s">
        <v>1626</v>
      </c>
      <c r="L10" s="55" t="s">
        <v>317</v>
      </c>
      <c r="M10" s="56"/>
    </row>
    <row r="11" spans="2:13" ht="13.35" customHeight="1" x14ac:dyDescent="0.2">
      <c r="B11" s="239" t="s">
        <v>1628</v>
      </c>
      <c r="C11" s="239"/>
      <c r="D11" s="57">
        <f>DatosDelitos!C5+DatosDelitos!C13-DatosDelitos!C17</f>
        <v>6785</v>
      </c>
      <c r="E11" s="58">
        <f>DatosDelitos!H5+DatosDelitos!H13-DatosDelitos!H17</f>
        <v>410</v>
      </c>
      <c r="F11" s="58">
        <f>DatosDelitos!I5+DatosDelitos!I13-DatosDelitos!I17</f>
        <v>407</v>
      </c>
      <c r="G11" s="58">
        <f>DatosDelitos!J5+DatosDelitos!J13-DatosDelitos!J17</f>
        <v>18</v>
      </c>
      <c r="H11" s="59">
        <f>DatosDelitos!K5+DatosDelitos!K13-DatosDelitos!K17</f>
        <v>13</v>
      </c>
      <c r="I11" s="59">
        <f>DatosDelitos!L5+DatosDelitos!L13-DatosDelitos!L17</f>
        <v>4</v>
      </c>
      <c r="J11" s="59">
        <f>DatosDelitos!M5+DatosDelitos!M13-DatosDelitos!M17</f>
        <v>6</v>
      </c>
      <c r="K11" s="59">
        <f>DatosDelitos!O5+DatosDelitos!O13-DatosDelitos!O17</f>
        <v>75</v>
      </c>
      <c r="L11" s="60">
        <f>DatosDelitos!P5+DatosDelitos!P13-DatosDelitos!P17</f>
        <v>272</v>
      </c>
    </row>
    <row r="12" spans="2:13" ht="13.35" customHeight="1" x14ac:dyDescent="0.2">
      <c r="B12" s="240" t="s">
        <v>329</v>
      </c>
      <c r="C12" s="240"/>
      <c r="D12" s="61">
        <f>DatosDelitos!C10</f>
        <v>0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0</v>
      </c>
    </row>
    <row r="13" spans="2:13" ht="13.35" customHeight="1" x14ac:dyDescent="0.2">
      <c r="B13" s="240" t="s">
        <v>347</v>
      </c>
      <c r="C13" s="240"/>
      <c r="D13" s="61">
        <f>DatosDelitos!C20</f>
        <v>0</v>
      </c>
      <c r="E13" s="62">
        <f>DatosDelitos!H20</f>
        <v>0</v>
      </c>
      <c r="F13" s="62">
        <f>DatosDelitos!I20</f>
        <v>0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0</v>
      </c>
    </row>
    <row r="14" spans="2:13" ht="13.35" customHeight="1" x14ac:dyDescent="0.2">
      <c r="B14" s="240" t="s">
        <v>352</v>
      </c>
      <c r="C14" s="240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35" customHeight="1" x14ac:dyDescent="0.2">
      <c r="B15" s="240" t="s">
        <v>1629</v>
      </c>
      <c r="C15" s="240"/>
      <c r="D15" s="61">
        <f>DatosDelitos!C17+DatosDelitos!C44</f>
        <v>1269</v>
      </c>
      <c r="E15" s="62">
        <f>DatosDelitos!H17+DatosDelitos!H44</f>
        <v>307</v>
      </c>
      <c r="F15" s="62">
        <f>DatosDelitos!I16+DatosDelitos!I44</f>
        <v>62</v>
      </c>
      <c r="G15" s="62">
        <f>DatosDelitos!J17+DatosDelitos!J44</f>
        <v>9</v>
      </c>
      <c r="H15" s="62">
        <f>DatosDelitos!K17+DatosDelitos!K44</f>
        <v>7</v>
      </c>
      <c r="I15" s="62">
        <f>DatosDelitos!L17+DatosDelitos!L44</f>
        <v>0</v>
      </c>
      <c r="J15" s="62">
        <f>DatosDelitos!M17+DatosDelitos!M44</f>
        <v>1</v>
      </c>
      <c r="K15" s="62">
        <f>DatosDelitos!O17+DatosDelitos!O44</f>
        <v>3</v>
      </c>
      <c r="L15" s="63">
        <f>DatosDelitos!P17+DatosDelitos!P44</f>
        <v>385</v>
      </c>
    </row>
    <row r="16" spans="2:13" ht="13.35" customHeight="1" x14ac:dyDescent="0.2">
      <c r="B16" s="240" t="s">
        <v>1630</v>
      </c>
      <c r="C16" s="240"/>
      <c r="D16" s="61">
        <f>DatosDelitos!C30</f>
        <v>910</v>
      </c>
      <c r="E16" s="62">
        <f>DatosDelitos!H30</f>
        <v>224</v>
      </c>
      <c r="F16" s="62">
        <f>DatosDelitos!I30</f>
        <v>195</v>
      </c>
      <c r="G16" s="62">
        <f>DatosDelitos!J30</f>
        <v>13</v>
      </c>
      <c r="H16" s="62">
        <f>DatosDelitos!K30</f>
        <v>3</v>
      </c>
      <c r="I16" s="62">
        <f>DatosDelitos!L30</f>
        <v>0</v>
      </c>
      <c r="J16" s="62">
        <f>DatosDelitos!M30</f>
        <v>0</v>
      </c>
      <c r="K16" s="62">
        <f>DatosDelitos!O30</f>
        <v>38</v>
      </c>
      <c r="L16" s="63">
        <f>DatosDelitos!P30</f>
        <v>301</v>
      </c>
    </row>
    <row r="17" spans="2:12" ht="13.35" customHeight="1" x14ac:dyDescent="0.2">
      <c r="B17" s="241" t="s">
        <v>1631</v>
      </c>
      <c r="C17" s="241"/>
      <c r="D17" s="61">
        <f>DatosDelitos!C42-DatosDelitos!C44</f>
        <v>4</v>
      </c>
      <c r="E17" s="62">
        <f>DatosDelitos!H42-DatosDelitos!H44</f>
        <v>1</v>
      </c>
      <c r="F17" s="62">
        <f>DatosDelitos!I42-DatosDelitos!I44</f>
        <v>1</v>
      </c>
      <c r="G17" s="62">
        <f>DatosDelitos!J42-DatosDelitos!J44</f>
        <v>1</v>
      </c>
      <c r="H17" s="62">
        <f>DatosDelitos!K42-DatosDelitos!K44</f>
        <v>1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1</v>
      </c>
      <c r="L17" s="63">
        <f>DatosDelitos!P42-DatosDelitos!P44</f>
        <v>0</v>
      </c>
    </row>
    <row r="18" spans="2:12" ht="13.35" customHeight="1" x14ac:dyDescent="0.2">
      <c r="B18" s="240" t="s">
        <v>1632</v>
      </c>
      <c r="C18" s="240"/>
      <c r="D18" s="61">
        <f>DatosDelitos!C50</f>
        <v>663</v>
      </c>
      <c r="E18" s="62">
        <f>DatosDelitos!H50</f>
        <v>99</v>
      </c>
      <c r="F18" s="62">
        <f>DatosDelitos!I50</f>
        <v>89</v>
      </c>
      <c r="G18" s="62">
        <f>DatosDelitos!J50</f>
        <v>62</v>
      </c>
      <c r="H18" s="62">
        <f>DatosDelitos!K50</f>
        <v>51</v>
      </c>
      <c r="I18" s="62">
        <f>DatosDelitos!L50</f>
        <v>1</v>
      </c>
      <c r="J18" s="62">
        <f>DatosDelitos!M50</f>
        <v>1</v>
      </c>
      <c r="K18" s="62">
        <f>DatosDelitos!O50</f>
        <v>30</v>
      </c>
      <c r="L18" s="63">
        <f>DatosDelitos!P50</f>
        <v>57</v>
      </c>
    </row>
    <row r="19" spans="2:12" ht="13.35" customHeight="1" x14ac:dyDescent="0.2">
      <c r="B19" s="240" t="s">
        <v>1633</v>
      </c>
      <c r="C19" s="240"/>
      <c r="D19" s="61">
        <f>DatosDelitos!C72</f>
        <v>20</v>
      </c>
      <c r="E19" s="62">
        <f>DatosDelitos!H72</f>
        <v>8</v>
      </c>
      <c r="F19" s="62">
        <f>DatosDelitos!I72</f>
        <v>0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4</v>
      </c>
    </row>
    <row r="20" spans="2:12" ht="27" customHeight="1" x14ac:dyDescent="0.2">
      <c r="B20" s="240" t="s">
        <v>1634</v>
      </c>
      <c r="C20" s="240"/>
      <c r="D20" s="61">
        <f>DatosDelitos!C74</f>
        <v>196</v>
      </c>
      <c r="E20" s="62">
        <f>DatosDelitos!H74</f>
        <v>40</v>
      </c>
      <c r="F20" s="62">
        <f>DatosDelitos!I74</f>
        <v>26</v>
      </c>
      <c r="G20" s="62">
        <f>DatosDelitos!J74</f>
        <v>1</v>
      </c>
      <c r="H20" s="62">
        <f>DatosDelitos!K74</f>
        <v>1</v>
      </c>
      <c r="I20" s="62">
        <f>DatosDelitos!L74</f>
        <v>5</v>
      </c>
      <c r="J20" s="62">
        <f>DatosDelitos!M74</f>
        <v>1</v>
      </c>
      <c r="K20" s="62">
        <f>DatosDelitos!O74</f>
        <v>9</v>
      </c>
      <c r="L20" s="63">
        <f>DatosDelitos!P74</f>
        <v>25</v>
      </c>
    </row>
    <row r="21" spans="2:12" ht="13.35" customHeight="1" x14ac:dyDescent="0.2">
      <c r="B21" s="241" t="s">
        <v>1635</v>
      </c>
      <c r="C21" s="241"/>
      <c r="D21" s="61">
        <f>DatosDelitos!C82</f>
        <v>75</v>
      </c>
      <c r="E21" s="62">
        <f>DatosDelitos!H82</f>
        <v>68</v>
      </c>
      <c r="F21" s="62">
        <f>DatosDelitos!I82</f>
        <v>77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4</v>
      </c>
      <c r="L21" s="63">
        <f>DatosDelitos!P82</f>
        <v>123</v>
      </c>
    </row>
    <row r="22" spans="2:12" ht="13.35" customHeight="1" x14ac:dyDescent="0.2">
      <c r="B22" s="240" t="s">
        <v>1636</v>
      </c>
      <c r="C22" s="240"/>
      <c r="D22" s="61">
        <f>DatosDelitos!C85</f>
        <v>198</v>
      </c>
      <c r="E22" s="62">
        <f>DatosDelitos!H85</f>
        <v>34</v>
      </c>
      <c r="F22" s="62">
        <f>DatosDelitos!I85</f>
        <v>27</v>
      </c>
      <c r="G22" s="62">
        <f>DatosDelitos!J85</f>
        <v>1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0</v>
      </c>
      <c r="L22" s="63">
        <f>DatosDelitos!P85</f>
        <v>19</v>
      </c>
    </row>
    <row r="23" spans="2:12" ht="13.35" customHeight="1" x14ac:dyDescent="0.2">
      <c r="B23" s="240" t="s">
        <v>978</v>
      </c>
      <c r="C23" s="240"/>
      <c r="D23" s="61">
        <f>DatosDelitos!C97</f>
        <v>8852</v>
      </c>
      <c r="E23" s="62">
        <f>DatosDelitos!H97</f>
        <v>1202</v>
      </c>
      <c r="F23" s="62">
        <f>DatosDelitos!I97</f>
        <v>1008</v>
      </c>
      <c r="G23" s="62">
        <f>DatosDelitos!J97</f>
        <v>2</v>
      </c>
      <c r="H23" s="62">
        <f>DatosDelitos!K97</f>
        <v>4</v>
      </c>
      <c r="I23" s="62">
        <f>DatosDelitos!L97</f>
        <v>2</v>
      </c>
      <c r="J23" s="62">
        <f>DatosDelitos!M97</f>
        <v>1</v>
      </c>
      <c r="K23" s="62">
        <f>DatosDelitos!O97</f>
        <v>149</v>
      </c>
      <c r="L23" s="63">
        <f>DatosDelitos!P97</f>
        <v>713</v>
      </c>
    </row>
    <row r="24" spans="2:12" ht="27" customHeight="1" x14ac:dyDescent="0.2">
      <c r="B24" s="240" t="s">
        <v>1637</v>
      </c>
      <c r="C24" s="240"/>
      <c r="D24" s="61">
        <f>DatosDelitos!C131</f>
        <v>6</v>
      </c>
      <c r="E24" s="62">
        <f>DatosDelitos!H131</f>
        <v>5</v>
      </c>
      <c r="F24" s="62">
        <f>DatosDelitos!I131</f>
        <v>3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1</v>
      </c>
    </row>
    <row r="25" spans="2:12" ht="13.35" customHeight="1" x14ac:dyDescent="0.2">
      <c r="B25" s="240" t="s">
        <v>1638</v>
      </c>
      <c r="C25" s="240"/>
      <c r="D25" s="61">
        <f>DatosDelitos!C137</f>
        <v>29</v>
      </c>
      <c r="E25" s="62">
        <f>DatosDelitos!H137</f>
        <v>3</v>
      </c>
      <c r="F25" s="62">
        <f>DatosDelitos!I137</f>
        <v>6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6</v>
      </c>
    </row>
    <row r="26" spans="2:12" ht="13.35" customHeight="1" x14ac:dyDescent="0.2">
      <c r="B26" s="241" t="s">
        <v>1639</v>
      </c>
      <c r="C26" s="241"/>
      <c r="D26" s="61">
        <f>DatosDelitos!C144</f>
        <v>30</v>
      </c>
      <c r="E26" s="62">
        <f>DatosDelitos!H144</f>
        <v>0</v>
      </c>
      <c r="F26" s="62">
        <f>DatosDelitos!I144</f>
        <v>0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0</v>
      </c>
      <c r="L26" s="63">
        <f>DatosDelitos!P144</f>
        <v>0</v>
      </c>
    </row>
    <row r="27" spans="2:12" ht="38.25" customHeight="1" x14ac:dyDescent="0.2">
      <c r="B27" s="240" t="s">
        <v>1640</v>
      </c>
      <c r="C27" s="240"/>
      <c r="D27" s="61">
        <f>DatosDelitos!C147</f>
        <v>61</v>
      </c>
      <c r="E27" s="62">
        <f>DatosDelitos!H147</f>
        <v>13</v>
      </c>
      <c r="F27" s="62">
        <f>DatosDelitos!I147</f>
        <v>7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1</v>
      </c>
      <c r="L27" s="63">
        <f>DatosDelitos!P147</f>
        <v>3</v>
      </c>
    </row>
    <row r="28" spans="2:12" ht="13.35" customHeight="1" x14ac:dyDescent="0.2">
      <c r="B28" s="240" t="s">
        <v>1641</v>
      </c>
      <c r="C28" s="240"/>
      <c r="D28" s="61">
        <f>DatosDelitos!C156+SUM(DatosDelitos!C167:C172)</f>
        <v>42</v>
      </c>
      <c r="E28" s="62">
        <f>DatosDelitos!H156+SUM(DatosDelitos!H167:H172)</f>
        <v>3</v>
      </c>
      <c r="F28" s="62">
        <f>DatosDelitos!I156+SUM(DatosDelitos!I167:I172)</f>
        <v>1</v>
      </c>
      <c r="G28" s="62">
        <f>DatosDelitos!J156+SUM(DatosDelitos!J167:J172)</f>
        <v>1</v>
      </c>
      <c r="H28" s="62">
        <f>DatosDelitos!K156+SUM(DatosDelitos!K167:K172)</f>
        <v>0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2</v>
      </c>
      <c r="L28" s="62">
        <f>DatosDelitos!P156+SUM(DatosDelitos!P167:Q172)</f>
        <v>1</v>
      </c>
    </row>
    <row r="29" spans="2:12" ht="13.35" customHeight="1" x14ac:dyDescent="0.2">
      <c r="B29" s="240" t="s">
        <v>1642</v>
      </c>
      <c r="C29" s="240"/>
      <c r="D29" s="61">
        <f>SUM(DatosDelitos!C173:C177)</f>
        <v>914</v>
      </c>
      <c r="E29" s="62">
        <f>SUM(DatosDelitos!H173:H177)</f>
        <v>338</v>
      </c>
      <c r="F29" s="62">
        <f>SUM(DatosDelitos!I173:I177)</f>
        <v>291</v>
      </c>
      <c r="G29" s="62">
        <f>SUM(DatosDelitos!J173:J177)</f>
        <v>0</v>
      </c>
      <c r="H29" s="62">
        <f>SUM(DatosDelitos!K173:K177)</f>
        <v>0</v>
      </c>
      <c r="I29" s="62">
        <f>SUM(DatosDelitos!L173:L177)</f>
        <v>0</v>
      </c>
      <c r="J29" s="62">
        <f>SUM(DatosDelitos!M173:M177)</f>
        <v>1</v>
      </c>
      <c r="K29" s="62">
        <f>SUM(DatosDelitos!O173:O177)</f>
        <v>109</v>
      </c>
      <c r="L29" s="62">
        <f>SUM(DatosDelitos!P173:P177)</f>
        <v>228</v>
      </c>
    </row>
    <row r="30" spans="2:12" ht="13.35" customHeight="1" x14ac:dyDescent="0.2">
      <c r="B30" s="240" t="s">
        <v>1643</v>
      </c>
      <c r="C30" s="240"/>
      <c r="D30" s="61">
        <f>DatosDelitos!C178</f>
        <v>1612</v>
      </c>
      <c r="E30" s="62">
        <f>DatosDelitos!H178</f>
        <v>635</v>
      </c>
      <c r="F30" s="62">
        <f>DatosDelitos!I178</f>
        <v>546</v>
      </c>
      <c r="G30" s="62">
        <f>DatosDelitos!J178</f>
        <v>0</v>
      </c>
      <c r="H30" s="62">
        <f>DatosDelitos!K178</f>
        <v>0</v>
      </c>
      <c r="I30" s="62">
        <f>DatosDelitos!L178</f>
        <v>0</v>
      </c>
      <c r="J30" s="62">
        <f>DatosDelitos!M178</f>
        <v>1</v>
      </c>
      <c r="K30" s="62">
        <f>DatosDelitos!O178</f>
        <v>0</v>
      </c>
      <c r="L30" s="62">
        <f>DatosDelitos!P178</f>
        <v>3446</v>
      </c>
    </row>
    <row r="31" spans="2:12" ht="13.35" customHeight="1" x14ac:dyDescent="0.2">
      <c r="B31" s="240" t="s">
        <v>1644</v>
      </c>
      <c r="C31" s="240"/>
      <c r="D31" s="61">
        <f>DatosDelitos!C186</f>
        <v>602</v>
      </c>
      <c r="E31" s="62">
        <f>DatosDelitos!H186</f>
        <v>149</v>
      </c>
      <c r="F31" s="62">
        <f>DatosDelitos!I186</f>
        <v>113</v>
      </c>
      <c r="G31" s="62">
        <f>DatosDelitos!J186</f>
        <v>1</v>
      </c>
      <c r="H31" s="62">
        <f>DatosDelitos!K186</f>
        <v>1</v>
      </c>
      <c r="I31" s="62">
        <f>DatosDelitos!L186</f>
        <v>0</v>
      </c>
      <c r="J31" s="62">
        <f>DatosDelitos!M186</f>
        <v>0</v>
      </c>
      <c r="K31" s="62">
        <f>DatosDelitos!O186</f>
        <v>4</v>
      </c>
      <c r="L31" s="62">
        <f>DatosDelitos!P186</f>
        <v>67</v>
      </c>
    </row>
    <row r="32" spans="2:12" ht="13.35" customHeight="1" x14ac:dyDescent="0.2">
      <c r="B32" s="240" t="s">
        <v>1645</v>
      </c>
      <c r="C32" s="240"/>
      <c r="D32" s="61">
        <f>DatosDelitos!C201</f>
        <v>30</v>
      </c>
      <c r="E32" s="62">
        <f>DatosDelitos!H201</f>
        <v>1</v>
      </c>
      <c r="F32" s="62">
        <f>DatosDelitos!I201</f>
        <v>3</v>
      </c>
      <c r="G32" s="62">
        <f>DatosDelitos!J201</f>
        <v>0</v>
      </c>
      <c r="H32" s="62">
        <f>DatosDelitos!K201</f>
        <v>0</v>
      </c>
      <c r="I32" s="62">
        <f>DatosDelitos!L201</f>
        <v>2</v>
      </c>
      <c r="J32" s="62">
        <f>DatosDelitos!M201</f>
        <v>1</v>
      </c>
      <c r="K32" s="62">
        <f>DatosDelitos!O201</f>
        <v>0</v>
      </c>
      <c r="L32" s="62">
        <f>DatosDelitos!P201</f>
        <v>1</v>
      </c>
    </row>
    <row r="33" spans="2:13" ht="13.35" customHeight="1" x14ac:dyDescent="0.2">
      <c r="B33" s="240" t="s">
        <v>1646</v>
      </c>
      <c r="C33" s="240"/>
      <c r="D33" s="61">
        <f>DatosDelitos!C223</f>
        <v>584</v>
      </c>
      <c r="E33" s="62">
        <f>DatosDelitos!H223</f>
        <v>175</v>
      </c>
      <c r="F33" s="62">
        <f>DatosDelitos!I223</f>
        <v>139</v>
      </c>
      <c r="G33" s="62">
        <f>DatosDelitos!J223</f>
        <v>3</v>
      </c>
      <c r="H33" s="62">
        <f>DatosDelitos!K223</f>
        <v>0</v>
      </c>
      <c r="I33" s="62">
        <f>DatosDelitos!L223</f>
        <v>0</v>
      </c>
      <c r="J33" s="62">
        <f>DatosDelitos!M223</f>
        <v>0</v>
      </c>
      <c r="K33" s="62">
        <f>DatosDelitos!O223</f>
        <v>35</v>
      </c>
      <c r="L33" s="62">
        <f>DatosDelitos!P223</f>
        <v>345</v>
      </c>
    </row>
    <row r="34" spans="2:13" ht="13.35" customHeight="1" x14ac:dyDescent="0.2">
      <c r="B34" s="240" t="s">
        <v>1647</v>
      </c>
      <c r="C34" s="240"/>
      <c r="D34" s="61">
        <f>DatosDelitos!C244</f>
        <v>26</v>
      </c>
      <c r="E34" s="62">
        <f>DatosDelitos!H244</f>
        <v>2</v>
      </c>
      <c r="F34" s="62">
        <f>DatosDelitos!I244</f>
        <v>3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2">
        <f>DatosDelitos!P244</f>
        <v>0</v>
      </c>
    </row>
    <row r="35" spans="2:13" ht="13.35" customHeight="1" x14ac:dyDescent="0.2">
      <c r="B35" s="240" t="s">
        <v>1648</v>
      </c>
      <c r="C35" s="240"/>
      <c r="D35" s="61">
        <f>DatosDelitos!C271</f>
        <v>670</v>
      </c>
      <c r="E35" s="62">
        <f>DatosDelitos!H271</f>
        <v>240</v>
      </c>
      <c r="F35" s="62">
        <f>DatosDelitos!I271</f>
        <v>213</v>
      </c>
      <c r="G35" s="62">
        <f>DatosDelitos!J271</f>
        <v>6</v>
      </c>
      <c r="H35" s="62">
        <f>DatosDelitos!K271</f>
        <v>4</v>
      </c>
      <c r="I35" s="62">
        <f>DatosDelitos!L271</f>
        <v>0</v>
      </c>
      <c r="J35" s="62">
        <f>DatosDelitos!M271</f>
        <v>1</v>
      </c>
      <c r="K35" s="62">
        <f>DatosDelitos!O271</f>
        <v>19</v>
      </c>
      <c r="L35" s="62">
        <f>DatosDelitos!P271</f>
        <v>296</v>
      </c>
    </row>
    <row r="36" spans="2:13" ht="38.25" customHeight="1" x14ac:dyDescent="0.2">
      <c r="B36" s="240" t="s">
        <v>1649</v>
      </c>
      <c r="C36" s="240"/>
      <c r="D36" s="61">
        <f>DatosDelitos!C301</f>
        <v>1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2">
        <f>DatosDelitos!P301</f>
        <v>0</v>
      </c>
    </row>
    <row r="37" spans="2:13" ht="13.35" customHeight="1" x14ac:dyDescent="0.2">
      <c r="B37" s="240" t="s">
        <v>1650</v>
      </c>
      <c r="C37" s="240"/>
      <c r="D37" s="61">
        <f>DatosDelitos!C305</f>
        <v>1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2">
        <f>DatosDelitos!P305</f>
        <v>0</v>
      </c>
    </row>
    <row r="38" spans="2:13" ht="13.35" customHeight="1" x14ac:dyDescent="0.2">
      <c r="B38" s="240" t="s">
        <v>1651</v>
      </c>
      <c r="C38" s="240"/>
      <c r="D38" s="61">
        <f>DatosDelitos!C312+DatosDelitos!C318+DatosDelitos!C320</f>
        <v>207</v>
      </c>
      <c r="E38" s="62">
        <f>DatosDelitos!H312+DatosDelitos!H318+DatosDelitos!H320</f>
        <v>13</v>
      </c>
      <c r="F38" s="62">
        <f>DatosDelitos!I312+DatosDelitos!I318+DatosDelitos!I320</f>
        <v>11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0</v>
      </c>
      <c r="L38" s="62">
        <f>DatosDelitos!P312+DatosDelitos!P318+DatosDelitos!P320</f>
        <v>2</v>
      </c>
    </row>
    <row r="39" spans="2:13" ht="13.35" customHeight="1" x14ac:dyDescent="0.2">
      <c r="B39" s="240" t="s">
        <v>1652</v>
      </c>
      <c r="C39" s="240"/>
      <c r="D39" s="61">
        <f>DatosDelitos!C323</f>
        <v>7140</v>
      </c>
      <c r="E39" s="62">
        <f>DatosDelitos!H323</f>
        <v>0</v>
      </c>
      <c r="F39" s="62">
        <f>DatosDelitos!I323</f>
        <v>0</v>
      </c>
      <c r="G39" s="62">
        <f>DatosDelitos!J323</f>
        <v>0</v>
      </c>
      <c r="H39" s="62">
        <f>DatosDelitos!K323</f>
        <v>0</v>
      </c>
      <c r="I39" s="62">
        <f>DatosDelitos!L323</f>
        <v>0</v>
      </c>
      <c r="J39" s="62">
        <f>DatosDelitos!M323</f>
        <v>0</v>
      </c>
      <c r="K39" s="62">
        <f>DatosDelitos!O323</f>
        <v>0</v>
      </c>
      <c r="L39" s="62">
        <f>DatosDelitos!P323</f>
        <v>0</v>
      </c>
    </row>
    <row r="40" spans="2:13" ht="13.35" customHeight="1" x14ac:dyDescent="0.2">
      <c r="B40" s="240" t="s">
        <v>1653</v>
      </c>
      <c r="C40" s="240"/>
      <c r="D40" s="61">
        <f>DatosDelitos!C325</f>
        <v>1</v>
      </c>
      <c r="E40" s="61">
        <f>DatosDelitos!H325</f>
        <v>0</v>
      </c>
      <c r="F40" s="61">
        <f>DatosDelitos!I325</f>
        <v>0</v>
      </c>
      <c r="G40" s="61">
        <f>DatosDelitos!J325</f>
        <v>0</v>
      </c>
      <c r="H40" s="61">
        <f>DatosDelitos!K325</f>
        <v>0</v>
      </c>
      <c r="I40" s="61">
        <f>DatosDelitos!L325</f>
        <v>0</v>
      </c>
      <c r="J40" s="61">
        <f>DatosDelitos!M325</f>
        <v>0</v>
      </c>
      <c r="K40" s="61">
        <f>DatosDelitos!O325</f>
        <v>1</v>
      </c>
      <c r="L40" s="61">
        <f>DatosDelitos!P325</f>
        <v>0</v>
      </c>
    </row>
    <row r="41" spans="2:13" ht="13.35" customHeight="1" x14ac:dyDescent="0.2">
      <c r="B41" s="240" t="s">
        <v>952</v>
      </c>
      <c r="C41" s="240"/>
      <c r="D41" s="61">
        <f>DatosDelitos!C337</f>
        <v>0</v>
      </c>
      <c r="E41" s="61">
        <f>DatosDelitos!H337</f>
        <v>0</v>
      </c>
      <c r="F41" s="61">
        <f>DatosDelitos!I337</f>
        <v>0</v>
      </c>
      <c r="G41" s="61">
        <f>DatosDelitos!J337</f>
        <v>0</v>
      </c>
      <c r="H41" s="61">
        <f>DatosDelitos!K337</f>
        <v>0</v>
      </c>
      <c r="I41" s="61">
        <f>DatosDelitos!L337</f>
        <v>0</v>
      </c>
      <c r="J41" s="61">
        <f>DatosDelitos!M337</f>
        <v>0</v>
      </c>
      <c r="K41" s="61">
        <f>DatosDelitos!O337</f>
        <v>0</v>
      </c>
      <c r="L41" s="61">
        <f>DatosDelitos!P337</f>
        <v>0</v>
      </c>
    </row>
    <row r="42" spans="2:13" ht="13.35" customHeight="1" x14ac:dyDescent="0.2">
      <c r="B42" s="240" t="s">
        <v>1654</v>
      </c>
      <c r="C42" s="240"/>
      <c r="D42" s="61">
        <f>DatosDelitos!C339</f>
        <v>0</v>
      </c>
      <c r="E42" s="61">
        <f>DatosDelitos!H339</f>
        <v>0</v>
      </c>
      <c r="F42" s="61">
        <f>DatosDelitos!I339</f>
        <v>0</v>
      </c>
      <c r="G42" s="61">
        <f>DatosDelitos!J339</f>
        <v>0</v>
      </c>
      <c r="H42" s="61">
        <f>DatosDelitos!K339</f>
        <v>0</v>
      </c>
      <c r="I42" s="61">
        <f>DatosDelitos!L339</f>
        <v>0</v>
      </c>
      <c r="J42" s="61">
        <f>DatosDelitos!M339</f>
        <v>0</v>
      </c>
      <c r="K42" s="61">
        <f>DatosDelitos!O339</f>
        <v>0</v>
      </c>
      <c r="L42" s="61">
        <f>DatosDelitos!P339</f>
        <v>0</v>
      </c>
    </row>
    <row r="43" spans="2:13" ht="14.1" customHeight="1" thickBot="1" x14ac:dyDescent="0.25">
      <c r="B43" s="243" t="s">
        <v>956</v>
      </c>
      <c r="C43" s="243"/>
      <c r="D43" s="64">
        <f>SUM(D11:D42)</f>
        <v>30928</v>
      </c>
      <c r="E43" s="64">
        <f t="shared" ref="E43:L43" si="0">SUM(E11:E42)</f>
        <v>3970</v>
      </c>
      <c r="F43" s="64">
        <f t="shared" si="0"/>
        <v>3228</v>
      </c>
      <c r="G43" s="64">
        <f t="shared" si="0"/>
        <v>118</v>
      </c>
      <c r="H43" s="64">
        <f t="shared" si="0"/>
        <v>85</v>
      </c>
      <c r="I43" s="64">
        <f t="shared" si="0"/>
        <v>14</v>
      </c>
      <c r="J43" s="64">
        <f t="shared" si="0"/>
        <v>14</v>
      </c>
      <c r="K43" s="64">
        <f t="shared" si="0"/>
        <v>480</v>
      </c>
      <c r="L43" s="64">
        <f t="shared" si="0"/>
        <v>6295</v>
      </c>
    </row>
    <row r="46" spans="2:13" ht="15.75" x14ac:dyDescent="0.25">
      <c r="B46" s="65" t="s">
        <v>1655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2:13" ht="39" thickBot="1" x14ac:dyDescent="0.25">
      <c r="D48" s="41" t="s">
        <v>1618</v>
      </c>
      <c r="E48" s="43" t="s">
        <v>1619</v>
      </c>
    </row>
    <row r="49" spans="2:5" ht="13.35" customHeight="1" x14ac:dyDescent="0.25">
      <c r="B49" s="242" t="s">
        <v>1656</v>
      </c>
      <c r="C49" s="242"/>
      <c r="D49" s="67">
        <f>DatosDelitos!F5</f>
        <v>0</v>
      </c>
      <c r="E49" s="67">
        <f>DatosDelitos!G5</f>
        <v>0</v>
      </c>
    </row>
    <row r="50" spans="2:5" ht="13.35" customHeight="1" x14ac:dyDescent="0.25">
      <c r="B50" s="242" t="s">
        <v>1657</v>
      </c>
      <c r="C50" s="242"/>
      <c r="D50" s="67">
        <f>DatosDelitos!F13-DatosDelitos!F17</f>
        <v>218</v>
      </c>
      <c r="E50" s="67">
        <f>DatosDelitos!G13-DatosDelitos!G17</f>
        <v>107</v>
      </c>
    </row>
    <row r="51" spans="2:5" ht="13.35" customHeight="1" x14ac:dyDescent="0.25">
      <c r="B51" s="242" t="s">
        <v>329</v>
      </c>
      <c r="C51" s="242"/>
      <c r="D51" s="67">
        <f>DatosDelitos!F10</f>
        <v>0</v>
      </c>
      <c r="E51" s="67">
        <f>DatosDelitos!G10</f>
        <v>0</v>
      </c>
    </row>
    <row r="52" spans="2:5" ht="13.35" customHeight="1" x14ac:dyDescent="0.25">
      <c r="B52" s="242" t="s">
        <v>347</v>
      </c>
      <c r="C52" s="242"/>
      <c r="D52" s="67">
        <f>DatosDelitos!F20</f>
        <v>0</v>
      </c>
      <c r="E52" s="67">
        <f>DatosDelitos!G20</f>
        <v>0</v>
      </c>
    </row>
    <row r="53" spans="2:5" ht="13.35" customHeight="1" x14ac:dyDescent="0.25">
      <c r="B53" s="242" t="s">
        <v>352</v>
      </c>
      <c r="C53" s="242"/>
      <c r="D53" s="67">
        <f>DatosDelitos!F23</f>
        <v>0</v>
      </c>
      <c r="E53" s="67">
        <f>DatosDelitos!G23</f>
        <v>0</v>
      </c>
    </row>
    <row r="54" spans="2:5" ht="13.35" customHeight="1" x14ac:dyDescent="0.25">
      <c r="B54" s="242" t="s">
        <v>1629</v>
      </c>
      <c r="C54" s="242"/>
      <c r="D54" s="67">
        <f>DatosDelitos!F17+DatosDelitos!F44</f>
        <v>1619</v>
      </c>
      <c r="E54" s="67">
        <f>DatosDelitos!G17+DatosDelitos!G44</f>
        <v>486</v>
      </c>
    </row>
    <row r="55" spans="2:5" ht="13.35" customHeight="1" x14ac:dyDescent="0.25">
      <c r="B55" s="242" t="s">
        <v>1630</v>
      </c>
      <c r="C55" s="242"/>
      <c r="D55" s="67">
        <f>DatosDelitos!F30</f>
        <v>629</v>
      </c>
      <c r="E55" s="67">
        <f>DatosDelitos!G30</f>
        <v>259</v>
      </c>
    </row>
    <row r="56" spans="2:5" ht="13.35" customHeight="1" x14ac:dyDescent="0.25">
      <c r="B56" s="242" t="s">
        <v>1631</v>
      </c>
      <c r="C56" s="242"/>
      <c r="D56" s="67">
        <f>DatosDelitos!F42-DatosDelitos!F44</f>
        <v>0</v>
      </c>
      <c r="E56" s="67">
        <f>DatosDelitos!G42-DatosDelitos!G44</f>
        <v>0</v>
      </c>
    </row>
    <row r="57" spans="2:5" ht="13.35" customHeight="1" x14ac:dyDescent="0.25">
      <c r="B57" s="242" t="s">
        <v>1632</v>
      </c>
      <c r="C57" s="242"/>
      <c r="D57" s="67">
        <f>DatosDelitos!F50</f>
        <v>53</v>
      </c>
      <c r="E57" s="67">
        <f>DatosDelitos!G50</f>
        <v>7</v>
      </c>
    </row>
    <row r="58" spans="2:5" ht="13.35" customHeight="1" x14ac:dyDescent="0.25">
      <c r="B58" s="242" t="s">
        <v>1633</v>
      </c>
      <c r="C58" s="242"/>
      <c r="D58" s="67">
        <f>DatosDelitos!F72</f>
        <v>2</v>
      </c>
      <c r="E58" s="67">
        <f>DatosDelitos!G72</f>
        <v>1</v>
      </c>
    </row>
    <row r="59" spans="2:5" ht="27" customHeight="1" x14ac:dyDescent="0.25">
      <c r="B59" s="242" t="s">
        <v>1658</v>
      </c>
      <c r="C59" s="242"/>
      <c r="D59" s="67">
        <f>DatosDelitos!F74</f>
        <v>65</v>
      </c>
      <c r="E59" s="67">
        <f>DatosDelitos!G74</f>
        <v>21</v>
      </c>
    </row>
    <row r="60" spans="2:5" ht="13.35" customHeight="1" x14ac:dyDescent="0.25">
      <c r="B60" s="242" t="s">
        <v>1635</v>
      </c>
      <c r="C60" s="242"/>
      <c r="D60" s="67">
        <f>DatosDelitos!F82</f>
        <v>215</v>
      </c>
      <c r="E60" s="67">
        <f>DatosDelitos!G82</f>
        <v>148</v>
      </c>
    </row>
    <row r="61" spans="2:5" ht="13.35" customHeight="1" x14ac:dyDescent="0.25">
      <c r="B61" s="242" t="s">
        <v>1636</v>
      </c>
      <c r="C61" s="242"/>
      <c r="D61" s="67">
        <f>DatosDelitos!F85</f>
        <v>11</v>
      </c>
      <c r="E61" s="67">
        <f>DatosDelitos!G85</f>
        <v>1</v>
      </c>
    </row>
    <row r="62" spans="2:5" ht="13.35" customHeight="1" x14ac:dyDescent="0.25">
      <c r="B62" s="242" t="s">
        <v>978</v>
      </c>
      <c r="C62" s="242"/>
      <c r="D62" s="67">
        <f>DatosDelitos!F97</f>
        <v>696</v>
      </c>
      <c r="E62" s="67">
        <f>DatosDelitos!G97</f>
        <v>397</v>
      </c>
    </row>
    <row r="63" spans="2:5" ht="27" customHeight="1" x14ac:dyDescent="0.25">
      <c r="B63" s="242" t="s">
        <v>1659</v>
      </c>
      <c r="C63" s="242"/>
      <c r="D63" s="67">
        <f>DatosDelitos!F131</f>
        <v>0</v>
      </c>
      <c r="E63" s="67">
        <f>DatosDelitos!G131</f>
        <v>0</v>
      </c>
    </row>
    <row r="64" spans="2:5" ht="13.35" customHeight="1" x14ac:dyDescent="0.25">
      <c r="B64" s="242" t="s">
        <v>1638</v>
      </c>
      <c r="C64" s="242"/>
      <c r="D64" s="67">
        <f>DatosDelitos!F137</f>
        <v>0</v>
      </c>
      <c r="E64" s="67">
        <f>DatosDelitos!G137</f>
        <v>0</v>
      </c>
    </row>
    <row r="65" spans="2:5" ht="13.35" customHeight="1" x14ac:dyDescent="0.25">
      <c r="B65" s="242" t="s">
        <v>1639</v>
      </c>
      <c r="C65" s="242"/>
      <c r="D65" s="67">
        <f>DatosDelitos!F144</f>
        <v>0</v>
      </c>
      <c r="E65" s="67">
        <f>DatosDelitos!G144</f>
        <v>0</v>
      </c>
    </row>
    <row r="66" spans="2:5" ht="40.5" customHeight="1" x14ac:dyDescent="0.25">
      <c r="B66" s="242" t="s">
        <v>1640</v>
      </c>
      <c r="C66" s="242"/>
      <c r="D66" s="67">
        <f>DatosDelitos!F147</f>
        <v>3</v>
      </c>
      <c r="E66" s="67">
        <f>DatosDelitos!G147</f>
        <v>0</v>
      </c>
    </row>
    <row r="67" spans="2:5" ht="13.35" customHeight="1" x14ac:dyDescent="0.25">
      <c r="B67" s="242" t="s">
        <v>1641</v>
      </c>
      <c r="C67" s="242"/>
      <c r="D67" s="67">
        <f>DatosDelitos!F156+SUM(DatosDelitos!F167:G172)</f>
        <v>0</v>
      </c>
      <c r="E67" s="67">
        <f>DatosDelitos!G156+SUM(DatosDelitos!G167:H172)</f>
        <v>0</v>
      </c>
    </row>
    <row r="68" spans="2:5" ht="13.35" customHeight="1" x14ac:dyDescent="0.25">
      <c r="B68" s="242" t="s">
        <v>1642</v>
      </c>
      <c r="C68" s="242"/>
      <c r="D68" s="67">
        <f>SUM(DatosDelitos!F173:G177)</f>
        <v>60</v>
      </c>
      <c r="E68" s="67">
        <f>SUM(DatosDelitos!G173:H177)</f>
        <v>366</v>
      </c>
    </row>
    <row r="69" spans="2:5" ht="13.35" customHeight="1" x14ac:dyDescent="0.25">
      <c r="B69" s="242" t="s">
        <v>1643</v>
      </c>
      <c r="C69" s="242"/>
      <c r="D69" s="67">
        <f>DatosDelitos!F178</f>
        <v>3836</v>
      </c>
      <c r="E69" s="67">
        <f>DatosDelitos!G178</f>
        <v>3298</v>
      </c>
    </row>
    <row r="70" spans="2:5" ht="13.35" customHeight="1" x14ac:dyDescent="0.25">
      <c r="B70" s="242" t="s">
        <v>1644</v>
      </c>
      <c r="C70" s="242"/>
      <c r="D70" s="67">
        <f>DatosDelitos!F186</f>
        <v>43</v>
      </c>
      <c r="E70" s="67">
        <f>DatosDelitos!G186</f>
        <v>29</v>
      </c>
    </row>
    <row r="71" spans="2:5" ht="13.35" customHeight="1" x14ac:dyDescent="0.25">
      <c r="B71" s="242" t="s">
        <v>1645</v>
      </c>
      <c r="C71" s="242"/>
      <c r="D71" s="67">
        <f>DatosDelitos!F201</f>
        <v>0</v>
      </c>
      <c r="E71" s="67">
        <f>DatosDelitos!G201</f>
        <v>0</v>
      </c>
    </row>
    <row r="72" spans="2:5" ht="13.35" customHeight="1" x14ac:dyDescent="0.25">
      <c r="B72" s="242" t="s">
        <v>1646</v>
      </c>
      <c r="C72" s="242"/>
      <c r="D72" s="67">
        <f>DatosDelitos!F223</f>
        <v>495</v>
      </c>
      <c r="E72" s="67">
        <f>DatosDelitos!G223</f>
        <v>290</v>
      </c>
    </row>
    <row r="73" spans="2:5" ht="13.35" customHeight="1" x14ac:dyDescent="0.25">
      <c r="B73" s="242" t="s">
        <v>1647</v>
      </c>
      <c r="C73" s="242"/>
      <c r="D73" s="67">
        <f>DatosDelitos!F244</f>
        <v>1</v>
      </c>
      <c r="E73" s="67">
        <f>DatosDelitos!G244</f>
        <v>1</v>
      </c>
    </row>
    <row r="74" spans="2:5" ht="13.35" customHeight="1" x14ac:dyDescent="0.25">
      <c r="B74" s="242" t="s">
        <v>1648</v>
      </c>
      <c r="C74" s="242"/>
      <c r="D74" s="67">
        <f>DatosDelitos!F271</f>
        <v>324</v>
      </c>
      <c r="E74" s="67">
        <f>DatosDelitos!G271</f>
        <v>193</v>
      </c>
    </row>
    <row r="75" spans="2:5" ht="38.25" customHeight="1" x14ac:dyDescent="0.25">
      <c r="B75" s="242" t="s">
        <v>1649</v>
      </c>
      <c r="C75" s="242"/>
      <c r="D75" s="67">
        <f>DatosDelitos!F301</f>
        <v>0</v>
      </c>
      <c r="E75" s="67">
        <f>DatosDelitos!G301</f>
        <v>0</v>
      </c>
    </row>
    <row r="76" spans="2:5" ht="13.35" customHeight="1" x14ac:dyDescent="0.25">
      <c r="B76" s="242" t="s">
        <v>1650</v>
      </c>
      <c r="C76" s="242"/>
      <c r="D76" s="67">
        <f>DatosDelitos!F305</f>
        <v>0</v>
      </c>
      <c r="E76" s="67">
        <f>DatosDelitos!G305</f>
        <v>0</v>
      </c>
    </row>
    <row r="77" spans="2:5" ht="13.35" customHeight="1" x14ac:dyDescent="0.25">
      <c r="B77" s="242" t="s">
        <v>1651</v>
      </c>
      <c r="C77" s="242"/>
      <c r="D77" s="67">
        <f>DatosDelitos!F312+DatosDelitos!F318+DatosDelitos!F320</f>
        <v>0</v>
      </c>
      <c r="E77" s="67">
        <f>DatosDelitos!G312+DatosDelitos!G318+DatosDelitos!G320</f>
        <v>0</v>
      </c>
    </row>
    <row r="78" spans="2:5" ht="14.1" customHeight="1" x14ac:dyDescent="0.25">
      <c r="B78" s="242" t="s">
        <v>1652</v>
      </c>
      <c r="C78" s="242"/>
      <c r="D78" s="67">
        <f>DatosDelitos!F323</f>
        <v>32</v>
      </c>
      <c r="E78" s="67">
        <f>DatosDelitos!G323</f>
        <v>0</v>
      </c>
    </row>
    <row r="79" spans="2:5" ht="15" customHeight="1" x14ac:dyDescent="0.25">
      <c r="B79" s="244" t="s">
        <v>1653</v>
      </c>
      <c r="C79" s="244"/>
      <c r="D79" s="67">
        <f>DatosDelitos!F325</f>
        <v>0</v>
      </c>
      <c r="E79" s="67">
        <f>DatosDelitos!G325</f>
        <v>0</v>
      </c>
    </row>
    <row r="80" spans="2:5" ht="15" customHeight="1" x14ac:dyDescent="0.25">
      <c r="B80" s="244" t="s">
        <v>952</v>
      </c>
      <c r="C80" s="244"/>
      <c r="D80" s="67">
        <f>DatosDelitos!F337</f>
        <v>0</v>
      </c>
      <c r="E80" s="67">
        <f>DatosDelitos!G337</f>
        <v>0</v>
      </c>
    </row>
    <row r="81" spans="2:13" ht="15" customHeight="1" x14ac:dyDescent="0.25">
      <c r="B81" s="244" t="s">
        <v>1654</v>
      </c>
      <c r="C81" s="244"/>
      <c r="D81" s="67">
        <f>DatosDelitos!F339</f>
        <v>0</v>
      </c>
      <c r="E81" s="67">
        <f>DatosDelitos!G339</f>
        <v>0</v>
      </c>
    </row>
    <row r="82" spans="2:13" ht="15" customHeight="1" x14ac:dyDescent="0.25">
      <c r="B82" s="244" t="s">
        <v>1660</v>
      </c>
      <c r="C82" s="244"/>
      <c r="D82" s="67">
        <f>SUM(D49:D81)</f>
        <v>8302</v>
      </c>
      <c r="E82" s="67">
        <f>SUM(E49:E81)</f>
        <v>5604</v>
      </c>
    </row>
    <row r="84" spans="2:13" s="70" customFormat="1" ht="15.75" x14ac:dyDescent="0.25">
      <c r="B84" s="68" t="s">
        <v>1661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25.5" x14ac:dyDescent="0.2">
      <c r="D86" s="71" t="s">
        <v>315</v>
      </c>
    </row>
    <row r="87" spans="2:13" ht="13.35" customHeight="1" x14ac:dyDescent="0.25">
      <c r="B87" s="242" t="s">
        <v>1628</v>
      </c>
      <c r="C87" s="242"/>
      <c r="D87" s="67">
        <f>DatosDelitos!N5+DatosDelitos!N13-DatosDelitos!N17</f>
        <v>0</v>
      </c>
    </row>
    <row r="88" spans="2:13" ht="13.35" customHeight="1" x14ac:dyDescent="0.25">
      <c r="B88" s="242" t="s">
        <v>329</v>
      </c>
      <c r="C88" s="242"/>
      <c r="D88" s="67">
        <f>DatosDelitos!N10</f>
        <v>0</v>
      </c>
    </row>
    <row r="89" spans="2:13" ht="13.35" customHeight="1" x14ac:dyDescent="0.25">
      <c r="B89" s="242" t="s">
        <v>347</v>
      </c>
      <c r="C89" s="242"/>
      <c r="D89" s="67">
        <f>DatosDelitos!N20</f>
        <v>0</v>
      </c>
    </row>
    <row r="90" spans="2:13" ht="13.35" customHeight="1" x14ac:dyDescent="0.25">
      <c r="B90" s="242" t="s">
        <v>352</v>
      </c>
      <c r="C90" s="242"/>
      <c r="D90" s="67">
        <f>DatosDelitos!N23</f>
        <v>0</v>
      </c>
    </row>
    <row r="91" spans="2:13" ht="13.35" customHeight="1" x14ac:dyDescent="0.25">
      <c r="B91" s="242" t="s">
        <v>1662</v>
      </c>
      <c r="C91" s="242"/>
      <c r="D91" s="67">
        <f>SUM(DatosDelitos!N17,DatosDelitos!N44)</f>
        <v>0</v>
      </c>
    </row>
    <row r="92" spans="2:13" ht="13.35" customHeight="1" x14ac:dyDescent="0.25">
      <c r="B92" s="242" t="s">
        <v>1630</v>
      </c>
      <c r="C92" s="242"/>
      <c r="D92" s="67">
        <f>DatosDelitos!N30</f>
        <v>3</v>
      </c>
    </row>
    <row r="93" spans="2:13" ht="13.35" customHeight="1" x14ac:dyDescent="0.25">
      <c r="B93" s="242" t="s">
        <v>1631</v>
      </c>
      <c r="C93" s="242"/>
      <c r="D93" s="67">
        <f>DatosDelitos!N42-DatosDelitos!N44</f>
        <v>0</v>
      </c>
    </row>
    <row r="94" spans="2:13" ht="13.35" customHeight="1" x14ac:dyDescent="0.25">
      <c r="B94" s="242" t="s">
        <v>1632</v>
      </c>
      <c r="C94" s="242"/>
      <c r="D94" s="67">
        <f>DatosDelitos!N50</f>
        <v>3</v>
      </c>
    </row>
    <row r="95" spans="2:13" ht="13.35" customHeight="1" x14ac:dyDescent="0.25">
      <c r="B95" s="242" t="s">
        <v>1633</v>
      </c>
      <c r="C95" s="242"/>
      <c r="D95" s="67">
        <f>DatosDelitos!N72</f>
        <v>0</v>
      </c>
    </row>
    <row r="96" spans="2:13" ht="27" customHeight="1" x14ac:dyDescent="0.25">
      <c r="B96" s="242" t="s">
        <v>1658</v>
      </c>
      <c r="C96" s="242"/>
      <c r="D96" s="67">
        <f>DatosDelitos!N74</f>
        <v>3</v>
      </c>
    </row>
    <row r="97" spans="2:4" ht="13.35" customHeight="1" x14ac:dyDescent="0.25">
      <c r="B97" s="242" t="s">
        <v>1635</v>
      </c>
      <c r="C97" s="242"/>
      <c r="D97" s="67">
        <f>DatosDelitos!N82</f>
        <v>0</v>
      </c>
    </row>
    <row r="98" spans="2:4" ht="13.35" customHeight="1" x14ac:dyDescent="0.25">
      <c r="B98" s="242" t="s">
        <v>1636</v>
      </c>
      <c r="C98" s="242"/>
      <c r="D98" s="67">
        <f>DatosDelitos!N85</f>
        <v>1</v>
      </c>
    </row>
    <row r="99" spans="2:4" ht="13.35" customHeight="1" x14ac:dyDescent="0.25">
      <c r="B99" s="242" t="s">
        <v>978</v>
      </c>
      <c r="C99" s="242"/>
      <c r="D99" s="67">
        <f>DatosDelitos!N97</f>
        <v>18</v>
      </c>
    </row>
    <row r="100" spans="2:4" ht="27" customHeight="1" x14ac:dyDescent="0.25">
      <c r="B100" s="242" t="s">
        <v>1659</v>
      </c>
      <c r="C100" s="242"/>
      <c r="D100" s="67">
        <f>DatosDelitos!N131</f>
        <v>6</v>
      </c>
    </row>
    <row r="101" spans="2:4" ht="13.35" customHeight="1" x14ac:dyDescent="0.25">
      <c r="B101" s="242" t="s">
        <v>1638</v>
      </c>
      <c r="C101" s="242"/>
      <c r="D101" s="67">
        <f>DatosDelitos!N137</f>
        <v>0</v>
      </c>
    </row>
    <row r="102" spans="2:4" ht="13.35" customHeight="1" x14ac:dyDescent="0.25">
      <c r="B102" s="242" t="s">
        <v>1639</v>
      </c>
      <c r="C102" s="242"/>
      <c r="D102" s="67">
        <f>DatosDelitos!N144</f>
        <v>0</v>
      </c>
    </row>
    <row r="103" spans="2:4" ht="13.35" customHeight="1" x14ac:dyDescent="0.25">
      <c r="B103" s="242" t="s">
        <v>1663</v>
      </c>
      <c r="C103" s="242"/>
      <c r="D103" s="67">
        <f>DatosDelitos!N148</f>
        <v>6</v>
      </c>
    </row>
    <row r="104" spans="2:4" ht="13.35" customHeight="1" x14ac:dyDescent="0.25">
      <c r="B104" s="242" t="s">
        <v>1206</v>
      </c>
      <c r="C104" s="242"/>
      <c r="D104" s="67">
        <f>SUM(DatosDelitos!N149,DatosDelitos!N150)</f>
        <v>0</v>
      </c>
    </row>
    <row r="105" spans="2:4" ht="13.35" customHeight="1" x14ac:dyDescent="0.25">
      <c r="B105" s="242" t="s">
        <v>1204</v>
      </c>
      <c r="C105" s="242"/>
      <c r="D105" s="67">
        <f>SUM(DatosDelitos!N151:N155)</f>
        <v>25</v>
      </c>
    </row>
    <row r="106" spans="2:4" ht="13.35" customHeight="1" x14ac:dyDescent="0.25">
      <c r="B106" s="242" t="s">
        <v>1641</v>
      </c>
      <c r="C106" s="242"/>
      <c r="D106" s="67">
        <f>SUM(SUM(DatosDelitos!N157:N160),SUM(DatosDelitos!N167:N172))</f>
        <v>0</v>
      </c>
    </row>
    <row r="107" spans="2:4" ht="13.35" customHeight="1" x14ac:dyDescent="0.25">
      <c r="B107" s="242" t="s">
        <v>1664</v>
      </c>
      <c r="C107" s="242"/>
      <c r="D107" s="67">
        <f>SUM(DatosDelitos!N161:N165)</f>
        <v>0</v>
      </c>
    </row>
    <row r="108" spans="2:4" ht="13.35" customHeight="1" x14ac:dyDescent="0.25">
      <c r="B108" s="242" t="s">
        <v>1642</v>
      </c>
      <c r="C108" s="242"/>
      <c r="D108" s="67">
        <f>SUM(DatosDelitos!N173:N177)</f>
        <v>1</v>
      </c>
    </row>
    <row r="109" spans="2:4" ht="13.35" customHeight="1" x14ac:dyDescent="0.25">
      <c r="B109" s="242" t="s">
        <v>1643</v>
      </c>
      <c r="C109" s="242"/>
      <c r="D109" s="67">
        <f>DatosDelitos!N178</f>
        <v>3</v>
      </c>
    </row>
    <row r="110" spans="2:4" ht="13.35" customHeight="1" x14ac:dyDescent="0.25">
      <c r="B110" s="242" t="s">
        <v>1644</v>
      </c>
      <c r="C110" s="242"/>
      <c r="D110" s="67">
        <f>DatosDelitos!N186</f>
        <v>4</v>
      </c>
    </row>
    <row r="111" spans="2:4" ht="13.35" customHeight="1" x14ac:dyDescent="0.25">
      <c r="B111" s="242" t="s">
        <v>1645</v>
      </c>
      <c r="C111" s="242"/>
      <c r="D111" s="67">
        <f>DatosDelitos!N201</f>
        <v>15</v>
      </c>
    </row>
    <row r="112" spans="2:4" ht="13.35" customHeight="1" x14ac:dyDescent="0.25">
      <c r="B112" s="242" t="s">
        <v>1646</v>
      </c>
      <c r="C112" s="242"/>
      <c r="D112" s="67">
        <f>DatosDelitos!N223</f>
        <v>4</v>
      </c>
    </row>
    <row r="113" spans="2:4" ht="13.35" customHeight="1" x14ac:dyDescent="0.25">
      <c r="B113" s="242" t="s">
        <v>1647</v>
      </c>
      <c r="C113" s="242"/>
      <c r="D113" s="67">
        <f>DatosDelitos!N244</f>
        <v>1</v>
      </c>
    </row>
    <row r="114" spans="2:4" ht="13.35" customHeight="1" x14ac:dyDescent="0.25">
      <c r="B114" s="242" t="s">
        <v>1648</v>
      </c>
      <c r="C114" s="242"/>
      <c r="D114" s="67">
        <f>DatosDelitos!N271</f>
        <v>1</v>
      </c>
    </row>
    <row r="115" spans="2:4" ht="38.25" customHeight="1" x14ac:dyDescent="0.25">
      <c r="B115" s="242" t="s">
        <v>1649</v>
      </c>
      <c r="C115" s="242"/>
      <c r="D115" s="67">
        <f>DatosDelitos!N301</f>
        <v>0</v>
      </c>
    </row>
    <row r="116" spans="2:4" ht="13.35" customHeight="1" x14ac:dyDescent="0.25">
      <c r="B116" s="242" t="s">
        <v>1650</v>
      </c>
      <c r="C116" s="242"/>
      <c r="D116" s="67">
        <f>DatosDelitos!N305</f>
        <v>0</v>
      </c>
    </row>
    <row r="117" spans="2:4" ht="13.35" customHeight="1" x14ac:dyDescent="0.25">
      <c r="B117" s="242" t="s">
        <v>1651</v>
      </c>
      <c r="C117" s="242"/>
      <c r="D117" s="67">
        <f>DatosDelitos!N312+DatosDelitos!N320</f>
        <v>0</v>
      </c>
    </row>
    <row r="118" spans="2:4" ht="13.35" customHeight="1" x14ac:dyDescent="0.25">
      <c r="B118" s="242" t="s">
        <v>918</v>
      </c>
      <c r="C118" s="242"/>
      <c r="D118" s="67">
        <f>DatosDelitos!N318</f>
        <v>159</v>
      </c>
    </row>
    <row r="119" spans="2:4" ht="14.1" customHeight="1" x14ac:dyDescent="0.25">
      <c r="B119" s="242" t="s">
        <v>1652</v>
      </c>
      <c r="C119" s="242"/>
      <c r="D119" s="67">
        <f>DatosDelitos!N323</f>
        <v>4</v>
      </c>
    </row>
    <row r="120" spans="2:4" ht="12.75" customHeight="1" x14ac:dyDescent="0.25">
      <c r="B120" s="244" t="s">
        <v>1653</v>
      </c>
      <c r="C120" s="244"/>
      <c r="D120" s="67">
        <f>DatosDelitos!N325</f>
        <v>0</v>
      </c>
    </row>
    <row r="121" spans="2:4" ht="15" customHeight="1" x14ac:dyDescent="0.25">
      <c r="B121" s="244" t="s">
        <v>952</v>
      </c>
      <c r="C121" s="244"/>
      <c r="D121" s="67">
        <f>DatosDelitos!N337</f>
        <v>0</v>
      </c>
    </row>
    <row r="122" spans="2:4" ht="15" customHeight="1" x14ac:dyDescent="0.25">
      <c r="B122" s="244" t="s">
        <v>1654</v>
      </c>
      <c r="C122" s="244"/>
      <c r="D122" s="67">
        <f>DatosDelitos!N339</f>
        <v>0</v>
      </c>
    </row>
    <row r="123" spans="2:4" ht="15" customHeight="1" x14ac:dyDescent="0.25">
      <c r="B123" s="242" t="s">
        <v>1660</v>
      </c>
      <c r="C123" s="242"/>
      <c r="D123" s="67">
        <f>SUM(D87:D122)</f>
        <v>257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6" t="s">
        <v>318</v>
      </c>
      <c r="B5" s="197"/>
      <c r="C5" s="23">
        <v>54</v>
      </c>
      <c r="D5" s="23">
        <v>66</v>
      </c>
      <c r="E5" s="24">
        <v>-0.18181818181818199</v>
      </c>
      <c r="F5" s="23">
        <v>0</v>
      </c>
      <c r="G5" s="23">
        <v>0</v>
      </c>
      <c r="H5" s="23">
        <v>12</v>
      </c>
      <c r="I5" s="23">
        <v>17</v>
      </c>
      <c r="J5" s="23">
        <v>10</v>
      </c>
      <c r="K5" s="23">
        <v>9</v>
      </c>
      <c r="L5" s="23">
        <v>4</v>
      </c>
      <c r="M5" s="23">
        <v>6</v>
      </c>
      <c r="N5" s="23">
        <v>0</v>
      </c>
      <c r="O5" s="23">
        <v>33</v>
      </c>
      <c r="P5" s="25">
        <v>24</v>
      </c>
    </row>
    <row r="6" spans="1:16" x14ac:dyDescent="0.25">
      <c r="A6" s="26" t="s">
        <v>319</v>
      </c>
      <c r="B6" s="26" t="s">
        <v>320</v>
      </c>
      <c r="C6" s="12">
        <v>25</v>
      </c>
      <c r="D6" s="12">
        <v>25</v>
      </c>
      <c r="E6" s="27">
        <v>0</v>
      </c>
      <c r="F6" s="12">
        <v>0</v>
      </c>
      <c r="G6" s="12">
        <v>0</v>
      </c>
      <c r="H6" s="12">
        <v>0</v>
      </c>
      <c r="I6" s="12">
        <v>0</v>
      </c>
      <c r="J6" s="12">
        <v>8</v>
      </c>
      <c r="K6" s="12">
        <v>6</v>
      </c>
      <c r="L6" s="12">
        <v>0</v>
      </c>
      <c r="M6" s="12">
        <v>2</v>
      </c>
      <c r="N6" s="12">
        <v>0</v>
      </c>
      <c r="O6" s="12">
        <v>17</v>
      </c>
      <c r="P6" s="21">
        <v>7</v>
      </c>
    </row>
    <row r="7" spans="1:16" x14ac:dyDescent="0.25">
      <c r="A7" s="26" t="s">
        <v>321</v>
      </c>
      <c r="B7" s="26" t="s">
        <v>322</v>
      </c>
      <c r="C7" s="12">
        <v>11</v>
      </c>
      <c r="D7" s="12">
        <v>7</v>
      </c>
      <c r="E7" s="27">
        <v>0.57142857142857095</v>
      </c>
      <c r="F7" s="12">
        <v>0</v>
      </c>
      <c r="G7" s="12">
        <v>0</v>
      </c>
      <c r="H7" s="12">
        <v>0</v>
      </c>
      <c r="I7" s="12">
        <v>0</v>
      </c>
      <c r="J7" s="12">
        <v>2</v>
      </c>
      <c r="K7" s="12">
        <v>3</v>
      </c>
      <c r="L7" s="12">
        <v>4</v>
      </c>
      <c r="M7" s="12">
        <v>4</v>
      </c>
      <c r="N7" s="12">
        <v>0</v>
      </c>
      <c r="O7" s="12">
        <v>15</v>
      </c>
      <c r="P7" s="21">
        <v>12</v>
      </c>
    </row>
    <row r="8" spans="1:16" x14ac:dyDescent="0.25">
      <c r="A8" s="26" t="s">
        <v>323</v>
      </c>
      <c r="B8" s="26" t="s">
        <v>324</v>
      </c>
      <c r="C8" s="12">
        <v>17</v>
      </c>
      <c r="D8" s="12">
        <v>31</v>
      </c>
      <c r="E8" s="27">
        <v>-0.45161290322580599</v>
      </c>
      <c r="F8" s="12">
        <v>0</v>
      </c>
      <c r="G8" s="12">
        <v>0</v>
      </c>
      <c r="H8" s="12">
        <v>12</v>
      </c>
      <c r="I8" s="12">
        <v>17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21">
        <v>5</v>
      </c>
    </row>
    <row r="9" spans="1:16" x14ac:dyDescent="0.25">
      <c r="A9" s="26" t="s">
        <v>325</v>
      </c>
      <c r="B9" s="26" t="s">
        <v>326</v>
      </c>
      <c r="C9" s="12">
        <v>1</v>
      </c>
      <c r="D9" s="12">
        <v>3</v>
      </c>
      <c r="E9" s="27">
        <v>-0.66666666666666696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6" t="s">
        <v>327</v>
      </c>
      <c r="B10" s="197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6" t="s">
        <v>332</v>
      </c>
      <c r="B13" s="197"/>
      <c r="C13" s="23">
        <v>7940</v>
      </c>
      <c r="D13" s="23">
        <v>7492</v>
      </c>
      <c r="E13" s="24">
        <v>5.9797116924719701E-2</v>
      </c>
      <c r="F13" s="23">
        <v>1794</v>
      </c>
      <c r="G13" s="23">
        <v>590</v>
      </c>
      <c r="H13" s="23">
        <v>684</v>
      </c>
      <c r="I13" s="23">
        <v>630</v>
      </c>
      <c r="J13" s="23">
        <v>17</v>
      </c>
      <c r="K13" s="23">
        <v>11</v>
      </c>
      <c r="L13" s="23">
        <v>0</v>
      </c>
      <c r="M13" s="23">
        <v>1</v>
      </c>
      <c r="N13" s="23">
        <v>0</v>
      </c>
      <c r="O13" s="23">
        <v>42</v>
      </c>
      <c r="P13" s="25">
        <v>623</v>
      </c>
    </row>
    <row r="14" spans="1:16" x14ac:dyDescent="0.25">
      <c r="A14" s="26" t="s">
        <v>333</v>
      </c>
      <c r="B14" s="26" t="s">
        <v>334</v>
      </c>
      <c r="C14" s="12">
        <v>5725</v>
      </c>
      <c r="D14" s="12">
        <v>5306</v>
      </c>
      <c r="E14" s="27">
        <v>7.8967206935544695E-2</v>
      </c>
      <c r="F14" s="12">
        <v>217</v>
      </c>
      <c r="G14" s="12">
        <v>107</v>
      </c>
      <c r="H14" s="12">
        <v>361</v>
      </c>
      <c r="I14" s="12">
        <v>348</v>
      </c>
      <c r="J14" s="12">
        <v>7</v>
      </c>
      <c r="K14" s="12">
        <v>3</v>
      </c>
      <c r="L14" s="12">
        <v>0</v>
      </c>
      <c r="M14" s="12">
        <v>0</v>
      </c>
      <c r="N14" s="12">
        <v>0</v>
      </c>
      <c r="O14" s="12">
        <v>41</v>
      </c>
      <c r="P14" s="21">
        <v>231</v>
      </c>
    </row>
    <row r="15" spans="1:16" x14ac:dyDescent="0.25">
      <c r="A15" s="26" t="s">
        <v>335</v>
      </c>
      <c r="B15" s="26" t="s">
        <v>336</v>
      </c>
      <c r="C15" s="12">
        <v>0</v>
      </c>
      <c r="D15" s="12">
        <v>3</v>
      </c>
      <c r="E15" s="27">
        <v>-1</v>
      </c>
      <c r="F15" s="12">
        <v>0</v>
      </c>
      <c r="G15" s="12">
        <v>0</v>
      </c>
      <c r="H15" s="12">
        <v>3</v>
      </c>
      <c r="I15" s="12">
        <v>2</v>
      </c>
      <c r="J15" s="12">
        <v>1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21">
        <v>2</v>
      </c>
    </row>
    <row r="16" spans="1:16" x14ac:dyDescent="0.25">
      <c r="A16" s="26" t="s">
        <v>337</v>
      </c>
      <c r="B16" s="26" t="s">
        <v>338</v>
      </c>
      <c r="C16" s="12">
        <v>1006</v>
      </c>
      <c r="D16" s="12">
        <v>1002</v>
      </c>
      <c r="E16" s="27">
        <v>3.9920159680638702E-3</v>
      </c>
      <c r="F16" s="12">
        <v>1</v>
      </c>
      <c r="G16" s="12">
        <v>0</v>
      </c>
      <c r="H16" s="12">
        <v>34</v>
      </c>
      <c r="I16" s="12">
        <v>40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1</v>
      </c>
      <c r="P16" s="21">
        <v>15</v>
      </c>
    </row>
    <row r="17" spans="1:16" ht="33.75" x14ac:dyDescent="0.25">
      <c r="A17" s="26" t="s">
        <v>339</v>
      </c>
      <c r="B17" s="26" t="s">
        <v>340</v>
      </c>
      <c r="C17" s="12">
        <v>1209</v>
      </c>
      <c r="D17" s="12">
        <v>1181</v>
      </c>
      <c r="E17" s="27">
        <v>2.37087214225233E-2</v>
      </c>
      <c r="F17" s="12">
        <v>1576</v>
      </c>
      <c r="G17" s="12">
        <v>483</v>
      </c>
      <c r="H17" s="12">
        <v>286</v>
      </c>
      <c r="I17" s="12">
        <v>240</v>
      </c>
      <c r="J17" s="12">
        <v>9</v>
      </c>
      <c r="K17" s="12">
        <v>7</v>
      </c>
      <c r="L17" s="12">
        <v>0</v>
      </c>
      <c r="M17" s="12">
        <v>1</v>
      </c>
      <c r="N17" s="12">
        <v>0</v>
      </c>
      <c r="O17" s="12">
        <v>0</v>
      </c>
      <c r="P17" s="21">
        <v>375</v>
      </c>
    </row>
    <row r="18" spans="1:16" x14ac:dyDescent="0.25">
      <c r="A18" s="26" t="s">
        <v>341</v>
      </c>
      <c r="B18" s="26" t="s">
        <v>342</v>
      </c>
      <c r="C18" s="12">
        <v>0</v>
      </c>
      <c r="D18" s="12">
        <v>0</v>
      </c>
      <c r="E18" s="27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6" t="s">
        <v>345</v>
      </c>
      <c r="B20" s="197"/>
      <c r="C20" s="23">
        <v>0</v>
      </c>
      <c r="D20" s="23">
        <v>2</v>
      </c>
      <c r="E20" s="24">
        <v>-1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2">
        <v>0</v>
      </c>
      <c r="D21" s="12">
        <v>1</v>
      </c>
      <c r="E21" s="27">
        <v>-1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0</v>
      </c>
      <c r="D22" s="12">
        <v>1</v>
      </c>
      <c r="E22" s="27">
        <v>-1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196" t="s">
        <v>350</v>
      </c>
      <c r="B23" s="197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6" t="s">
        <v>363</v>
      </c>
      <c r="B30" s="197"/>
      <c r="C30" s="23">
        <v>910</v>
      </c>
      <c r="D30" s="23">
        <v>742</v>
      </c>
      <c r="E30" s="24">
        <v>0.22641509433962301</v>
      </c>
      <c r="F30" s="23">
        <v>629</v>
      </c>
      <c r="G30" s="23">
        <v>259</v>
      </c>
      <c r="H30" s="23">
        <v>224</v>
      </c>
      <c r="I30" s="23">
        <v>195</v>
      </c>
      <c r="J30" s="23">
        <v>13</v>
      </c>
      <c r="K30" s="23">
        <v>3</v>
      </c>
      <c r="L30" s="23">
        <v>0</v>
      </c>
      <c r="M30" s="23">
        <v>0</v>
      </c>
      <c r="N30" s="23">
        <v>3</v>
      </c>
      <c r="O30" s="23">
        <v>38</v>
      </c>
      <c r="P30" s="25">
        <v>301</v>
      </c>
    </row>
    <row r="31" spans="1:16" x14ac:dyDescent="0.25">
      <c r="A31" s="26" t="s">
        <v>364</v>
      </c>
      <c r="B31" s="26" t="s">
        <v>365</v>
      </c>
      <c r="C31" s="12">
        <v>26</v>
      </c>
      <c r="D31" s="12">
        <v>36</v>
      </c>
      <c r="E31" s="27">
        <v>-0.27777777777777801</v>
      </c>
      <c r="F31" s="12">
        <v>5</v>
      </c>
      <c r="G31" s="12">
        <v>0</v>
      </c>
      <c r="H31" s="12">
        <v>5</v>
      </c>
      <c r="I31" s="12">
        <v>4</v>
      </c>
      <c r="J31" s="12">
        <v>4</v>
      </c>
      <c r="K31" s="12">
        <v>0</v>
      </c>
      <c r="L31" s="12">
        <v>0</v>
      </c>
      <c r="M31" s="12">
        <v>0</v>
      </c>
      <c r="N31" s="12">
        <v>0</v>
      </c>
      <c r="O31" s="12">
        <v>9</v>
      </c>
      <c r="P31" s="21">
        <v>4</v>
      </c>
    </row>
    <row r="32" spans="1:16" x14ac:dyDescent="0.25">
      <c r="A32" s="26" t="s">
        <v>366</v>
      </c>
      <c r="B32" s="26" t="s">
        <v>367</v>
      </c>
      <c r="C32" s="12">
        <v>3</v>
      </c>
      <c r="D32" s="12">
        <v>2</v>
      </c>
      <c r="E32" s="27">
        <v>0.5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425</v>
      </c>
      <c r="D33" s="12">
        <v>338</v>
      </c>
      <c r="E33" s="27">
        <v>0.25739644970414199</v>
      </c>
      <c r="F33" s="12">
        <v>121</v>
      </c>
      <c r="G33" s="12">
        <v>46</v>
      </c>
      <c r="H33" s="12">
        <v>73</v>
      </c>
      <c r="I33" s="12">
        <v>54</v>
      </c>
      <c r="J33" s="12">
        <v>6</v>
      </c>
      <c r="K33" s="12">
        <v>0</v>
      </c>
      <c r="L33" s="12">
        <v>0</v>
      </c>
      <c r="M33" s="12">
        <v>0</v>
      </c>
      <c r="N33" s="12">
        <v>0</v>
      </c>
      <c r="O33" s="12">
        <v>19</v>
      </c>
      <c r="P33" s="21">
        <v>63</v>
      </c>
    </row>
    <row r="34" spans="1:16" x14ac:dyDescent="0.25">
      <c r="A34" s="26" t="s">
        <v>370</v>
      </c>
      <c r="B34" s="26" t="s">
        <v>371</v>
      </c>
      <c r="C34" s="12">
        <v>5</v>
      </c>
      <c r="D34" s="12">
        <v>2</v>
      </c>
      <c r="E34" s="27">
        <v>1.5</v>
      </c>
      <c r="F34" s="12">
        <v>0</v>
      </c>
      <c r="G34" s="12">
        <v>0</v>
      </c>
      <c r="H34" s="12">
        <v>2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3</v>
      </c>
    </row>
    <row r="35" spans="1:16" x14ac:dyDescent="0.25">
      <c r="A35" s="26" t="s">
        <v>372</v>
      </c>
      <c r="B35" s="26" t="s">
        <v>373</v>
      </c>
      <c r="C35" s="12">
        <v>98</v>
      </c>
      <c r="D35" s="12">
        <v>26</v>
      </c>
      <c r="E35" s="27">
        <v>2.7692307692307701</v>
      </c>
      <c r="F35" s="12">
        <v>21</v>
      </c>
      <c r="G35" s="12">
        <v>3</v>
      </c>
      <c r="H35" s="12">
        <v>24</v>
      </c>
      <c r="I35" s="12">
        <v>5</v>
      </c>
      <c r="J35" s="12">
        <v>1</v>
      </c>
      <c r="K35" s="12">
        <v>1</v>
      </c>
      <c r="L35" s="12">
        <v>0</v>
      </c>
      <c r="M35" s="12">
        <v>0</v>
      </c>
      <c r="N35" s="12">
        <v>2</v>
      </c>
      <c r="O35" s="12">
        <v>2</v>
      </c>
      <c r="P35" s="21">
        <v>2</v>
      </c>
    </row>
    <row r="36" spans="1:16" ht="22.5" x14ac:dyDescent="0.25">
      <c r="A36" s="26" t="s">
        <v>374</v>
      </c>
      <c r="B36" s="26" t="s">
        <v>375</v>
      </c>
      <c r="C36" s="12">
        <v>116</v>
      </c>
      <c r="D36" s="12">
        <v>140</v>
      </c>
      <c r="E36" s="27">
        <v>-0.17142857142857101</v>
      </c>
      <c r="F36" s="12">
        <v>346</v>
      </c>
      <c r="G36" s="12">
        <v>175</v>
      </c>
      <c r="H36" s="12">
        <v>96</v>
      </c>
      <c r="I36" s="12">
        <v>99</v>
      </c>
      <c r="J36" s="12">
        <v>2</v>
      </c>
      <c r="K36" s="12">
        <v>2</v>
      </c>
      <c r="L36" s="12">
        <v>0</v>
      </c>
      <c r="M36" s="12">
        <v>0</v>
      </c>
      <c r="N36" s="12">
        <v>0</v>
      </c>
      <c r="O36" s="12">
        <v>5</v>
      </c>
      <c r="P36" s="21">
        <v>181</v>
      </c>
    </row>
    <row r="37" spans="1:16" ht="22.5" x14ac:dyDescent="0.25">
      <c r="A37" s="26" t="s">
        <v>376</v>
      </c>
      <c r="B37" s="26" t="s">
        <v>377</v>
      </c>
      <c r="C37" s="12">
        <v>59</v>
      </c>
      <c r="D37" s="12">
        <v>81</v>
      </c>
      <c r="E37" s="27">
        <v>-0.27160493827160498</v>
      </c>
      <c r="F37" s="12">
        <v>53</v>
      </c>
      <c r="G37" s="12">
        <v>21</v>
      </c>
      <c r="H37" s="12">
        <v>0</v>
      </c>
      <c r="I37" s="12">
        <v>15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33</v>
      </c>
    </row>
    <row r="38" spans="1:16" ht="22.5" x14ac:dyDescent="0.25">
      <c r="A38" s="26" t="s">
        <v>378</v>
      </c>
      <c r="B38" s="26" t="s">
        <v>379</v>
      </c>
      <c r="C38" s="12">
        <v>49</v>
      </c>
      <c r="D38" s="12">
        <v>38</v>
      </c>
      <c r="E38" s="27">
        <v>0.28947368421052599</v>
      </c>
      <c r="F38" s="12">
        <v>56</v>
      </c>
      <c r="G38" s="12">
        <v>11</v>
      </c>
      <c r="H38" s="12">
        <v>8</v>
      </c>
      <c r="I38" s="12">
        <v>8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9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2</v>
      </c>
      <c r="D40" s="12">
        <v>2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1</v>
      </c>
    </row>
    <row r="41" spans="1:16" x14ac:dyDescent="0.25">
      <c r="A41" s="26" t="s">
        <v>384</v>
      </c>
      <c r="B41" s="26" t="s">
        <v>385</v>
      </c>
      <c r="C41" s="12">
        <v>127</v>
      </c>
      <c r="D41" s="12">
        <v>77</v>
      </c>
      <c r="E41" s="27">
        <v>0.64935064935064901</v>
      </c>
      <c r="F41" s="12">
        <v>27</v>
      </c>
      <c r="G41" s="12">
        <v>3</v>
      </c>
      <c r="H41" s="12">
        <v>16</v>
      </c>
      <c r="I41" s="12">
        <v>8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2</v>
      </c>
      <c r="P41" s="21">
        <v>5</v>
      </c>
    </row>
    <row r="42" spans="1:16" x14ac:dyDescent="0.25">
      <c r="A42" s="196" t="s">
        <v>386</v>
      </c>
      <c r="B42" s="197"/>
      <c r="C42" s="23">
        <v>64</v>
      </c>
      <c r="D42" s="23">
        <v>55</v>
      </c>
      <c r="E42" s="24">
        <v>0.163636363636364</v>
      </c>
      <c r="F42" s="23">
        <v>43</v>
      </c>
      <c r="G42" s="23">
        <v>3</v>
      </c>
      <c r="H42" s="23">
        <v>22</v>
      </c>
      <c r="I42" s="23">
        <v>23</v>
      </c>
      <c r="J42" s="23">
        <v>1</v>
      </c>
      <c r="K42" s="23">
        <v>1</v>
      </c>
      <c r="L42" s="23">
        <v>0</v>
      </c>
      <c r="M42" s="23">
        <v>0</v>
      </c>
      <c r="N42" s="23">
        <v>0</v>
      </c>
      <c r="O42" s="23">
        <v>4</v>
      </c>
      <c r="P42" s="25">
        <v>10</v>
      </c>
    </row>
    <row r="43" spans="1:16" x14ac:dyDescent="0.25">
      <c r="A43" s="26" t="s">
        <v>387</v>
      </c>
      <c r="B43" s="26" t="s">
        <v>388</v>
      </c>
      <c r="C43" s="12">
        <v>1</v>
      </c>
      <c r="D43" s="12">
        <v>1</v>
      </c>
      <c r="E43" s="27">
        <v>0</v>
      </c>
      <c r="F43" s="12">
        <v>0</v>
      </c>
      <c r="G43" s="12">
        <v>0</v>
      </c>
      <c r="H43" s="12">
        <v>1</v>
      </c>
      <c r="I43" s="12">
        <v>1</v>
      </c>
      <c r="J43" s="12">
        <v>1</v>
      </c>
      <c r="K43" s="12">
        <v>1</v>
      </c>
      <c r="L43" s="12">
        <v>0</v>
      </c>
      <c r="M43" s="12">
        <v>0</v>
      </c>
      <c r="N43" s="12">
        <v>0</v>
      </c>
      <c r="O43" s="12">
        <v>1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2">
        <v>60</v>
      </c>
      <c r="D44" s="12">
        <v>51</v>
      </c>
      <c r="E44" s="27">
        <v>0.17647058823529399</v>
      </c>
      <c r="F44" s="12">
        <v>43</v>
      </c>
      <c r="G44" s="12">
        <v>3</v>
      </c>
      <c r="H44" s="12">
        <v>21</v>
      </c>
      <c r="I44" s="12">
        <v>22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3</v>
      </c>
      <c r="P44" s="21">
        <v>10</v>
      </c>
    </row>
    <row r="45" spans="1:16" x14ac:dyDescent="0.25">
      <c r="A45" s="26" t="s">
        <v>391</v>
      </c>
      <c r="B45" s="26" t="s">
        <v>392</v>
      </c>
      <c r="C45" s="12">
        <v>0</v>
      </c>
      <c r="D45" s="12">
        <v>0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0</v>
      </c>
      <c r="D46" s="12">
        <v>0</v>
      </c>
      <c r="E46" s="27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3</v>
      </c>
      <c r="D48" s="12">
        <v>2</v>
      </c>
      <c r="E48" s="27">
        <v>0.5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2">
        <v>0</v>
      </c>
      <c r="D49" s="12">
        <v>1</v>
      </c>
      <c r="E49" s="27">
        <v>-1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6" t="s">
        <v>401</v>
      </c>
      <c r="B50" s="197"/>
      <c r="C50" s="23">
        <v>663</v>
      </c>
      <c r="D50" s="23">
        <v>687</v>
      </c>
      <c r="E50" s="24">
        <v>-3.4934497816593899E-2</v>
      </c>
      <c r="F50" s="23">
        <v>53</v>
      </c>
      <c r="G50" s="23">
        <v>7</v>
      </c>
      <c r="H50" s="23">
        <v>99</v>
      </c>
      <c r="I50" s="23">
        <v>89</v>
      </c>
      <c r="J50" s="23">
        <v>62</v>
      </c>
      <c r="K50" s="23">
        <v>51</v>
      </c>
      <c r="L50" s="23">
        <v>1</v>
      </c>
      <c r="M50" s="23">
        <v>1</v>
      </c>
      <c r="N50" s="23">
        <v>3</v>
      </c>
      <c r="O50" s="23">
        <v>30</v>
      </c>
      <c r="P50" s="25">
        <v>57</v>
      </c>
    </row>
    <row r="51" spans="1:16" x14ac:dyDescent="0.25">
      <c r="A51" s="26" t="s">
        <v>402</v>
      </c>
      <c r="B51" s="26" t="s">
        <v>403</v>
      </c>
      <c r="C51" s="12">
        <v>444</v>
      </c>
      <c r="D51" s="12">
        <v>459</v>
      </c>
      <c r="E51" s="27">
        <v>-3.2679738562091498E-2</v>
      </c>
      <c r="F51" s="12">
        <v>39</v>
      </c>
      <c r="G51" s="12">
        <v>5</v>
      </c>
      <c r="H51" s="12">
        <v>44</v>
      </c>
      <c r="I51" s="12">
        <v>33</v>
      </c>
      <c r="J51" s="12">
        <v>22</v>
      </c>
      <c r="K51" s="12">
        <v>3</v>
      </c>
      <c r="L51" s="12">
        <v>1</v>
      </c>
      <c r="M51" s="12">
        <v>1</v>
      </c>
      <c r="N51" s="12">
        <v>2</v>
      </c>
      <c r="O51" s="12">
        <v>11</v>
      </c>
      <c r="P51" s="21">
        <v>14</v>
      </c>
    </row>
    <row r="52" spans="1:16" x14ac:dyDescent="0.25">
      <c r="A52" s="26" t="s">
        <v>404</v>
      </c>
      <c r="B52" s="26" t="s">
        <v>405</v>
      </c>
      <c r="C52" s="12">
        <v>35</v>
      </c>
      <c r="D52" s="12">
        <v>33</v>
      </c>
      <c r="E52" s="27">
        <v>6.0606060606060601E-2</v>
      </c>
      <c r="F52" s="12">
        <v>4</v>
      </c>
      <c r="G52" s="12">
        <v>0</v>
      </c>
      <c r="H52" s="12">
        <v>2</v>
      </c>
      <c r="I52" s="12">
        <v>0</v>
      </c>
      <c r="J52" s="12">
        <v>15</v>
      </c>
      <c r="K52" s="12">
        <v>16</v>
      </c>
      <c r="L52" s="12">
        <v>0</v>
      </c>
      <c r="M52" s="12">
        <v>0</v>
      </c>
      <c r="N52" s="12">
        <v>0</v>
      </c>
      <c r="O52" s="12">
        <v>5</v>
      </c>
      <c r="P52" s="21">
        <v>3</v>
      </c>
    </row>
    <row r="53" spans="1:16" x14ac:dyDescent="0.25">
      <c r="A53" s="26" t="s">
        <v>406</v>
      </c>
      <c r="B53" s="26" t="s">
        <v>407</v>
      </c>
      <c r="C53" s="12">
        <v>12</v>
      </c>
      <c r="D53" s="12">
        <v>19</v>
      </c>
      <c r="E53" s="27">
        <v>-0.36842105263157898</v>
      </c>
      <c r="F53" s="12">
        <v>0</v>
      </c>
      <c r="G53" s="12">
        <v>0</v>
      </c>
      <c r="H53" s="12">
        <v>15</v>
      </c>
      <c r="I53" s="12">
        <v>18</v>
      </c>
      <c r="J53" s="12">
        <v>2</v>
      </c>
      <c r="K53" s="12">
        <v>2</v>
      </c>
      <c r="L53" s="12">
        <v>0</v>
      </c>
      <c r="M53" s="12">
        <v>0</v>
      </c>
      <c r="N53" s="12">
        <v>0</v>
      </c>
      <c r="O53" s="12">
        <v>1</v>
      </c>
      <c r="P53" s="21">
        <v>6</v>
      </c>
    </row>
    <row r="54" spans="1:16" ht="22.5" x14ac:dyDescent="0.25">
      <c r="A54" s="26" t="s">
        <v>408</v>
      </c>
      <c r="B54" s="26" t="s">
        <v>409</v>
      </c>
      <c r="C54" s="12">
        <v>0</v>
      </c>
      <c r="D54" s="12">
        <v>1</v>
      </c>
      <c r="E54" s="27">
        <v>-1</v>
      </c>
      <c r="F54" s="12">
        <v>0</v>
      </c>
      <c r="G54" s="12">
        <v>0</v>
      </c>
      <c r="H54" s="12">
        <v>0</v>
      </c>
      <c r="I54" s="12">
        <v>0</v>
      </c>
      <c r="J54" s="12">
        <v>2</v>
      </c>
      <c r="K54" s="12">
        <v>9</v>
      </c>
      <c r="L54" s="12">
        <v>0</v>
      </c>
      <c r="M54" s="12">
        <v>0</v>
      </c>
      <c r="N54" s="12">
        <v>0</v>
      </c>
      <c r="O54" s="12">
        <v>1</v>
      </c>
      <c r="P54" s="21">
        <v>6</v>
      </c>
    </row>
    <row r="55" spans="1:16" x14ac:dyDescent="0.25">
      <c r="A55" s="26" t="s">
        <v>410</v>
      </c>
      <c r="B55" s="26" t="s">
        <v>411</v>
      </c>
      <c r="C55" s="12">
        <v>1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2">
        <v>15</v>
      </c>
      <c r="D56" s="12">
        <v>18</v>
      </c>
      <c r="E56" s="27">
        <v>-0.16666666666666699</v>
      </c>
      <c r="F56" s="12">
        <v>3</v>
      </c>
      <c r="G56" s="12">
        <v>0</v>
      </c>
      <c r="H56" s="12">
        <v>6</v>
      </c>
      <c r="I56" s="12">
        <v>5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2">
        <v>11</v>
      </c>
      <c r="D57" s="12">
        <v>5</v>
      </c>
      <c r="E57" s="27">
        <v>1.2</v>
      </c>
      <c r="F57" s="12">
        <v>3</v>
      </c>
      <c r="G57" s="12">
        <v>1</v>
      </c>
      <c r="H57" s="12">
        <v>4</v>
      </c>
      <c r="I57" s="12">
        <v>6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6</v>
      </c>
    </row>
    <row r="58" spans="1:16" ht="22.5" x14ac:dyDescent="0.25">
      <c r="A58" s="26" t="s">
        <v>416</v>
      </c>
      <c r="B58" s="26" t="s">
        <v>417</v>
      </c>
      <c r="C58" s="12">
        <v>7</v>
      </c>
      <c r="D58" s="12">
        <v>3</v>
      </c>
      <c r="E58" s="27">
        <v>1.3333333333333299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2">
        <v>2</v>
      </c>
      <c r="D59" s="12">
        <v>4</v>
      </c>
      <c r="E59" s="27">
        <v>-0.5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2">
        <v>7</v>
      </c>
      <c r="D60" s="12">
        <v>9</v>
      </c>
      <c r="E60" s="27">
        <v>-0.22222222222222199</v>
      </c>
      <c r="F60" s="12">
        <v>1</v>
      </c>
      <c r="G60" s="12">
        <v>0</v>
      </c>
      <c r="H60" s="12">
        <v>2</v>
      </c>
      <c r="I60" s="12">
        <v>2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1</v>
      </c>
    </row>
    <row r="61" spans="1:16" ht="33.75" x14ac:dyDescent="0.25">
      <c r="A61" s="26" t="s">
        <v>422</v>
      </c>
      <c r="B61" s="26" t="s">
        <v>423</v>
      </c>
      <c r="C61" s="12">
        <v>12</v>
      </c>
      <c r="D61" s="12">
        <v>10</v>
      </c>
      <c r="E61" s="27">
        <v>0.2</v>
      </c>
      <c r="F61" s="12">
        <v>0</v>
      </c>
      <c r="G61" s="12">
        <v>0</v>
      </c>
      <c r="H61" s="12">
        <v>5</v>
      </c>
      <c r="I61" s="12">
        <v>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3</v>
      </c>
    </row>
    <row r="62" spans="1:16" x14ac:dyDescent="0.25">
      <c r="A62" s="26" t="s">
        <v>424</v>
      </c>
      <c r="B62" s="26" t="s">
        <v>425</v>
      </c>
      <c r="C62" s="12">
        <v>0</v>
      </c>
      <c r="D62" s="12">
        <v>0</v>
      </c>
      <c r="E62" s="27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0</v>
      </c>
    </row>
    <row r="63" spans="1:16" ht="22.5" x14ac:dyDescent="0.25">
      <c r="A63" s="26" t="s">
        <v>426</v>
      </c>
      <c r="B63" s="26" t="s">
        <v>427</v>
      </c>
      <c r="C63" s="12">
        <v>10</v>
      </c>
      <c r="D63" s="12">
        <v>24</v>
      </c>
      <c r="E63" s="27">
        <v>-0.58333333333333304</v>
      </c>
      <c r="F63" s="12">
        <v>0</v>
      </c>
      <c r="G63" s="12">
        <v>0</v>
      </c>
      <c r="H63" s="12">
        <v>9</v>
      </c>
      <c r="I63" s="12">
        <v>10</v>
      </c>
      <c r="J63" s="12">
        <v>6</v>
      </c>
      <c r="K63" s="12">
        <v>6</v>
      </c>
      <c r="L63" s="12">
        <v>0</v>
      </c>
      <c r="M63" s="12">
        <v>0</v>
      </c>
      <c r="N63" s="12">
        <v>1</v>
      </c>
      <c r="O63" s="12">
        <v>7</v>
      </c>
      <c r="P63" s="21">
        <v>9</v>
      </c>
    </row>
    <row r="64" spans="1:16" ht="22.5" x14ac:dyDescent="0.25">
      <c r="A64" s="26" t="s">
        <v>428</v>
      </c>
      <c r="B64" s="26" t="s">
        <v>429</v>
      </c>
      <c r="C64" s="12">
        <v>95</v>
      </c>
      <c r="D64" s="12">
        <v>89</v>
      </c>
      <c r="E64" s="27">
        <v>6.7415730337078705E-2</v>
      </c>
      <c r="F64" s="12">
        <v>1</v>
      </c>
      <c r="G64" s="12">
        <v>0</v>
      </c>
      <c r="H64" s="12">
        <v>6</v>
      </c>
      <c r="I64" s="12">
        <v>4</v>
      </c>
      <c r="J64" s="12">
        <v>15</v>
      </c>
      <c r="K64" s="12">
        <v>11</v>
      </c>
      <c r="L64" s="12">
        <v>0</v>
      </c>
      <c r="M64" s="12">
        <v>0</v>
      </c>
      <c r="N64" s="12">
        <v>0</v>
      </c>
      <c r="O64" s="12">
        <v>4</v>
      </c>
      <c r="P64" s="21">
        <v>6</v>
      </c>
    </row>
    <row r="65" spans="1:16" ht="33.75" x14ac:dyDescent="0.25">
      <c r="A65" s="26" t="s">
        <v>430</v>
      </c>
      <c r="B65" s="26" t="s">
        <v>431</v>
      </c>
      <c r="C65" s="12">
        <v>5</v>
      </c>
      <c r="D65" s="12">
        <v>5</v>
      </c>
      <c r="E65" s="27">
        <v>0</v>
      </c>
      <c r="F65" s="12">
        <v>0</v>
      </c>
      <c r="G65" s="12">
        <v>0</v>
      </c>
      <c r="H65" s="12">
        <v>1</v>
      </c>
      <c r="I65" s="12">
        <v>3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2">
        <v>0</v>
      </c>
      <c r="D66" s="12">
        <v>0</v>
      </c>
      <c r="E66" s="27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2">
        <v>0</v>
      </c>
      <c r="D67" s="12">
        <v>0</v>
      </c>
      <c r="E67" s="27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7</v>
      </c>
      <c r="D69" s="12">
        <v>8</v>
      </c>
      <c r="E69" s="27">
        <v>-0.125</v>
      </c>
      <c r="F69" s="12">
        <v>2</v>
      </c>
      <c r="G69" s="12">
        <v>1</v>
      </c>
      <c r="H69" s="12">
        <v>5</v>
      </c>
      <c r="I69" s="12">
        <v>2</v>
      </c>
      <c r="J69" s="12">
        <v>0</v>
      </c>
      <c r="K69" s="12">
        <v>1</v>
      </c>
      <c r="L69" s="12">
        <v>0</v>
      </c>
      <c r="M69" s="12">
        <v>0</v>
      </c>
      <c r="N69" s="12">
        <v>0</v>
      </c>
      <c r="O69" s="12">
        <v>1</v>
      </c>
      <c r="P69" s="21">
        <v>3</v>
      </c>
    </row>
    <row r="70" spans="1:16" ht="33.75" x14ac:dyDescent="0.2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3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196" t="s">
        <v>444</v>
      </c>
      <c r="B72" s="197"/>
      <c r="C72" s="23">
        <v>20</v>
      </c>
      <c r="D72" s="23">
        <v>12</v>
      </c>
      <c r="E72" s="24">
        <v>0.66666666666666696</v>
      </c>
      <c r="F72" s="23">
        <v>2</v>
      </c>
      <c r="G72" s="23">
        <v>1</v>
      </c>
      <c r="H72" s="23">
        <v>8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4</v>
      </c>
    </row>
    <row r="73" spans="1:16" x14ac:dyDescent="0.25">
      <c r="A73" s="26" t="s">
        <v>445</v>
      </c>
      <c r="B73" s="26" t="s">
        <v>446</v>
      </c>
      <c r="C73" s="12">
        <v>20</v>
      </c>
      <c r="D73" s="12">
        <v>12</v>
      </c>
      <c r="E73" s="27">
        <v>0.66666666666666696</v>
      </c>
      <c r="F73" s="12">
        <v>2</v>
      </c>
      <c r="G73" s="12">
        <v>1</v>
      </c>
      <c r="H73" s="12">
        <v>8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4</v>
      </c>
    </row>
    <row r="74" spans="1:16" x14ac:dyDescent="0.25">
      <c r="A74" s="196" t="s">
        <v>447</v>
      </c>
      <c r="B74" s="197"/>
      <c r="C74" s="23">
        <v>196</v>
      </c>
      <c r="D74" s="23">
        <v>164</v>
      </c>
      <c r="E74" s="24">
        <v>0.19512195121951201</v>
      </c>
      <c r="F74" s="23">
        <v>65</v>
      </c>
      <c r="G74" s="23">
        <v>21</v>
      </c>
      <c r="H74" s="23">
        <v>40</v>
      </c>
      <c r="I74" s="23">
        <v>26</v>
      </c>
      <c r="J74" s="23">
        <v>1</v>
      </c>
      <c r="K74" s="23">
        <v>1</v>
      </c>
      <c r="L74" s="23">
        <v>5</v>
      </c>
      <c r="M74" s="23">
        <v>1</v>
      </c>
      <c r="N74" s="23">
        <v>3</v>
      </c>
      <c r="O74" s="23">
        <v>9</v>
      </c>
      <c r="P74" s="25">
        <v>25</v>
      </c>
    </row>
    <row r="75" spans="1:16" x14ac:dyDescent="0.25">
      <c r="A75" s="26" t="s">
        <v>448</v>
      </c>
      <c r="B75" s="26" t="s">
        <v>449</v>
      </c>
      <c r="C75" s="12">
        <v>60</v>
      </c>
      <c r="D75" s="12">
        <v>46</v>
      </c>
      <c r="E75" s="27">
        <v>0.30434782608695599</v>
      </c>
      <c r="F75" s="12">
        <v>26</v>
      </c>
      <c r="G75" s="12">
        <v>8</v>
      </c>
      <c r="H75" s="12">
        <v>14</v>
      </c>
      <c r="I75" s="12">
        <v>8</v>
      </c>
      <c r="J75" s="12">
        <v>1</v>
      </c>
      <c r="K75" s="12">
        <v>0</v>
      </c>
      <c r="L75" s="12">
        <v>0</v>
      </c>
      <c r="M75" s="12">
        <v>0</v>
      </c>
      <c r="N75" s="12">
        <v>2</v>
      </c>
      <c r="O75" s="12">
        <v>0</v>
      </c>
      <c r="P75" s="21">
        <v>8</v>
      </c>
    </row>
    <row r="76" spans="1:16" ht="33.75" x14ac:dyDescent="0.25">
      <c r="A76" s="26" t="s">
        <v>450</v>
      </c>
      <c r="B76" s="26" t="s">
        <v>451</v>
      </c>
      <c r="C76" s="12">
        <v>2</v>
      </c>
      <c r="D76" s="12">
        <v>3</v>
      </c>
      <c r="E76" s="27">
        <v>-0.33333333333333298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112</v>
      </c>
      <c r="D77" s="12">
        <v>73</v>
      </c>
      <c r="E77" s="27">
        <v>0.534246575342466</v>
      </c>
      <c r="F77" s="12">
        <v>37</v>
      </c>
      <c r="G77" s="12">
        <v>12</v>
      </c>
      <c r="H77" s="12">
        <v>25</v>
      </c>
      <c r="I77" s="12">
        <v>18</v>
      </c>
      <c r="J77" s="12">
        <v>0</v>
      </c>
      <c r="K77" s="12">
        <v>1</v>
      </c>
      <c r="L77" s="12">
        <v>5</v>
      </c>
      <c r="M77" s="12">
        <v>1</v>
      </c>
      <c r="N77" s="12">
        <v>0</v>
      </c>
      <c r="O77" s="12">
        <v>9</v>
      </c>
      <c r="P77" s="21">
        <v>16</v>
      </c>
    </row>
    <row r="78" spans="1:16" x14ac:dyDescent="0.25">
      <c r="A78" s="26" t="s">
        <v>454</v>
      </c>
      <c r="B78" s="26" t="s">
        <v>455</v>
      </c>
      <c r="C78" s="12">
        <v>1</v>
      </c>
      <c r="D78" s="12">
        <v>2</v>
      </c>
      <c r="E78" s="27">
        <v>-0.5</v>
      </c>
      <c r="F78" s="12">
        <v>1</v>
      </c>
      <c r="G78" s="12">
        <v>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1</v>
      </c>
    </row>
    <row r="79" spans="1:16" ht="22.5" x14ac:dyDescent="0.25">
      <c r="A79" s="26" t="s">
        <v>456</v>
      </c>
      <c r="B79" s="26" t="s">
        <v>457</v>
      </c>
      <c r="C79" s="12">
        <v>12</v>
      </c>
      <c r="D79" s="12">
        <v>29</v>
      </c>
      <c r="E79" s="27">
        <v>-0.58620689655172398</v>
      </c>
      <c r="F79" s="12">
        <v>1</v>
      </c>
      <c r="G79" s="12">
        <v>0</v>
      </c>
      <c r="H79" s="12">
        <v>1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2">
        <v>9</v>
      </c>
      <c r="D80" s="12">
        <v>11</v>
      </c>
      <c r="E80" s="27">
        <v>-0.18181818181818199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0</v>
      </c>
      <c r="D81" s="12">
        <v>0</v>
      </c>
      <c r="E81" s="27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25">
      <c r="A82" s="196" t="s">
        <v>462</v>
      </c>
      <c r="B82" s="197"/>
      <c r="C82" s="23">
        <v>75</v>
      </c>
      <c r="D82" s="23">
        <v>93</v>
      </c>
      <c r="E82" s="24">
        <v>-0.19354838709677399</v>
      </c>
      <c r="F82" s="23">
        <v>215</v>
      </c>
      <c r="G82" s="23">
        <v>148</v>
      </c>
      <c r="H82" s="23">
        <v>68</v>
      </c>
      <c r="I82" s="23">
        <v>77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4</v>
      </c>
      <c r="P82" s="25">
        <v>123</v>
      </c>
    </row>
    <row r="83" spans="1:16" x14ac:dyDescent="0.25">
      <c r="A83" s="26" t="s">
        <v>463</v>
      </c>
      <c r="B83" s="26" t="s">
        <v>464</v>
      </c>
      <c r="C83" s="12">
        <v>18</v>
      </c>
      <c r="D83" s="12">
        <v>20</v>
      </c>
      <c r="E83" s="27">
        <v>-0.1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1</v>
      </c>
    </row>
    <row r="84" spans="1:16" x14ac:dyDescent="0.25">
      <c r="A84" s="26" t="s">
        <v>465</v>
      </c>
      <c r="B84" s="26" t="s">
        <v>466</v>
      </c>
      <c r="C84" s="12">
        <v>57</v>
      </c>
      <c r="D84" s="12">
        <v>73</v>
      </c>
      <c r="E84" s="27">
        <v>-0.219178082191781</v>
      </c>
      <c r="F84" s="12">
        <v>215</v>
      </c>
      <c r="G84" s="12">
        <v>148</v>
      </c>
      <c r="H84" s="12">
        <v>67</v>
      </c>
      <c r="I84" s="12">
        <v>77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4</v>
      </c>
      <c r="P84" s="21">
        <v>122</v>
      </c>
    </row>
    <row r="85" spans="1:16" x14ac:dyDescent="0.25">
      <c r="A85" s="196" t="s">
        <v>467</v>
      </c>
      <c r="B85" s="197"/>
      <c r="C85" s="23">
        <v>198</v>
      </c>
      <c r="D85" s="23">
        <v>191</v>
      </c>
      <c r="E85" s="24">
        <v>3.6649214659685903E-2</v>
      </c>
      <c r="F85" s="23">
        <v>11</v>
      </c>
      <c r="G85" s="23">
        <v>1</v>
      </c>
      <c r="H85" s="23">
        <v>34</v>
      </c>
      <c r="I85" s="23">
        <v>27</v>
      </c>
      <c r="J85" s="23">
        <v>1</v>
      </c>
      <c r="K85" s="23">
        <v>0</v>
      </c>
      <c r="L85" s="23">
        <v>0</v>
      </c>
      <c r="M85" s="23">
        <v>0</v>
      </c>
      <c r="N85" s="23">
        <v>1</v>
      </c>
      <c r="O85" s="23">
        <v>0</v>
      </c>
      <c r="P85" s="25">
        <v>19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8</v>
      </c>
      <c r="D89" s="12">
        <v>7</v>
      </c>
      <c r="E89" s="27">
        <v>0.14285714285714299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2">
        <v>0</v>
      </c>
      <c r="D90" s="12">
        <v>1</v>
      </c>
      <c r="E90" s="27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1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17</v>
      </c>
      <c r="D91" s="12">
        <v>17</v>
      </c>
      <c r="E91" s="27">
        <v>0</v>
      </c>
      <c r="F91" s="12">
        <v>0</v>
      </c>
      <c r="G91" s="12">
        <v>0</v>
      </c>
      <c r="H91" s="12">
        <v>2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1</v>
      </c>
      <c r="O91" s="12">
        <v>0</v>
      </c>
      <c r="P91" s="21">
        <v>1</v>
      </c>
    </row>
    <row r="92" spans="1:16" x14ac:dyDescent="0.25">
      <c r="A92" s="26" t="s">
        <v>480</v>
      </c>
      <c r="B92" s="26" t="s">
        <v>481</v>
      </c>
      <c r="C92" s="12">
        <v>21</v>
      </c>
      <c r="D92" s="12">
        <v>14</v>
      </c>
      <c r="E92" s="27">
        <v>0.5</v>
      </c>
      <c r="F92" s="12">
        <v>0</v>
      </c>
      <c r="G92" s="12">
        <v>0</v>
      </c>
      <c r="H92" s="12">
        <v>2</v>
      </c>
      <c r="I92" s="12">
        <v>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0</v>
      </c>
    </row>
    <row r="93" spans="1:16" x14ac:dyDescent="0.25">
      <c r="A93" s="26" t="s">
        <v>482</v>
      </c>
      <c r="B93" s="26" t="s">
        <v>483</v>
      </c>
      <c r="C93" s="12">
        <v>20</v>
      </c>
      <c r="D93" s="12">
        <v>11</v>
      </c>
      <c r="E93" s="27">
        <v>0.81818181818181801</v>
      </c>
      <c r="F93" s="12">
        <v>1</v>
      </c>
      <c r="G93" s="12">
        <v>0</v>
      </c>
      <c r="H93" s="12">
        <v>2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1</v>
      </c>
    </row>
    <row r="94" spans="1:16" x14ac:dyDescent="0.25">
      <c r="A94" s="26" t="s">
        <v>484</v>
      </c>
      <c r="B94" s="26" t="s">
        <v>485</v>
      </c>
      <c r="C94" s="12">
        <v>131</v>
      </c>
      <c r="D94" s="12">
        <v>141</v>
      </c>
      <c r="E94" s="27">
        <v>-7.09219858156028E-2</v>
      </c>
      <c r="F94" s="12">
        <v>9</v>
      </c>
      <c r="G94" s="12">
        <v>1</v>
      </c>
      <c r="H94" s="12">
        <v>28</v>
      </c>
      <c r="I94" s="12">
        <v>25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17</v>
      </c>
    </row>
    <row r="95" spans="1:16" ht="22.5" x14ac:dyDescent="0.25">
      <c r="A95" s="26" t="s">
        <v>486</v>
      </c>
      <c r="B95" s="26" t="s">
        <v>487</v>
      </c>
      <c r="C95" s="12">
        <v>1</v>
      </c>
      <c r="D95" s="12">
        <v>0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2">
        <v>0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6" t="s">
        <v>490</v>
      </c>
      <c r="B97" s="197"/>
      <c r="C97" s="23">
        <v>8852</v>
      </c>
      <c r="D97" s="23">
        <v>7531</v>
      </c>
      <c r="E97" s="24">
        <v>0.17540831230912199</v>
      </c>
      <c r="F97" s="23">
        <v>696</v>
      </c>
      <c r="G97" s="23">
        <v>397</v>
      </c>
      <c r="H97" s="23">
        <v>1202</v>
      </c>
      <c r="I97" s="23">
        <v>1008</v>
      </c>
      <c r="J97" s="23">
        <v>2</v>
      </c>
      <c r="K97" s="23">
        <v>4</v>
      </c>
      <c r="L97" s="23">
        <v>2</v>
      </c>
      <c r="M97" s="23">
        <v>1</v>
      </c>
      <c r="N97" s="23">
        <v>18</v>
      </c>
      <c r="O97" s="23">
        <v>149</v>
      </c>
      <c r="P97" s="25">
        <v>713</v>
      </c>
    </row>
    <row r="98" spans="1:16" x14ac:dyDescent="0.25">
      <c r="A98" s="26" t="s">
        <v>491</v>
      </c>
      <c r="B98" s="26" t="s">
        <v>492</v>
      </c>
      <c r="C98" s="12">
        <v>1716</v>
      </c>
      <c r="D98" s="12">
        <v>1327</v>
      </c>
      <c r="E98" s="27">
        <v>0.29314242652599798</v>
      </c>
      <c r="F98" s="12">
        <v>192</v>
      </c>
      <c r="G98" s="12">
        <v>121</v>
      </c>
      <c r="H98" s="12">
        <v>191</v>
      </c>
      <c r="I98" s="12">
        <v>150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3</v>
      </c>
      <c r="P98" s="21">
        <v>151</v>
      </c>
    </row>
    <row r="99" spans="1:16" x14ac:dyDescent="0.25">
      <c r="A99" s="26" t="s">
        <v>493</v>
      </c>
      <c r="B99" s="26" t="s">
        <v>494</v>
      </c>
      <c r="C99" s="12">
        <v>1518</v>
      </c>
      <c r="D99" s="12">
        <v>1324</v>
      </c>
      <c r="E99" s="27">
        <v>0.14652567975830799</v>
      </c>
      <c r="F99" s="12">
        <v>134</v>
      </c>
      <c r="G99" s="12">
        <v>75</v>
      </c>
      <c r="H99" s="12">
        <v>227</v>
      </c>
      <c r="I99" s="12">
        <v>152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33</v>
      </c>
      <c r="P99" s="21">
        <v>138</v>
      </c>
    </row>
    <row r="100" spans="1:16" ht="33.75" x14ac:dyDescent="0.25">
      <c r="A100" s="26" t="s">
        <v>495</v>
      </c>
      <c r="B100" s="26" t="s">
        <v>496</v>
      </c>
      <c r="C100" s="12">
        <v>74</v>
      </c>
      <c r="D100" s="12">
        <v>81</v>
      </c>
      <c r="E100" s="27">
        <v>-8.6419753086419804E-2</v>
      </c>
      <c r="F100" s="12">
        <v>30</v>
      </c>
      <c r="G100" s="12">
        <v>29</v>
      </c>
      <c r="H100" s="12">
        <v>117</v>
      </c>
      <c r="I100" s="12">
        <v>140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26</v>
      </c>
      <c r="P100" s="21">
        <v>84</v>
      </c>
    </row>
    <row r="101" spans="1:16" ht="22.5" x14ac:dyDescent="0.25">
      <c r="A101" s="26" t="s">
        <v>497</v>
      </c>
      <c r="B101" s="26" t="s">
        <v>498</v>
      </c>
      <c r="C101" s="12">
        <v>1179</v>
      </c>
      <c r="D101" s="12">
        <v>1077</v>
      </c>
      <c r="E101" s="27">
        <v>9.4707520891364902E-2</v>
      </c>
      <c r="F101" s="12">
        <v>146</v>
      </c>
      <c r="G101" s="12">
        <v>92</v>
      </c>
      <c r="H101" s="12">
        <v>152</v>
      </c>
      <c r="I101" s="12">
        <v>125</v>
      </c>
      <c r="J101" s="12">
        <v>1</v>
      </c>
      <c r="K101" s="12">
        <v>1</v>
      </c>
      <c r="L101" s="12">
        <v>1</v>
      </c>
      <c r="M101" s="12">
        <v>1</v>
      </c>
      <c r="N101" s="12">
        <v>0</v>
      </c>
      <c r="O101" s="12">
        <v>58</v>
      </c>
      <c r="P101" s="21">
        <v>94</v>
      </c>
    </row>
    <row r="102" spans="1:16" x14ac:dyDescent="0.25">
      <c r="A102" s="26" t="s">
        <v>499</v>
      </c>
      <c r="B102" s="26" t="s">
        <v>500</v>
      </c>
      <c r="C102" s="12">
        <v>45</v>
      </c>
      <c r="D102" s="12">
        <v>39</v>
      </c>
      <c r="E102" s="27">
        <v>0.15384615384615399</v>
      </c>
      <c r="F102" s="12">
        <v>1</v>
      </c>
      <c r="G102" s="12">
        <v>0</v>
      </c>
      <c r="H102" s="12">
        <v>4</v>
      </c>
      <c r="I102" s="12">
        <v>2</v>
      </c>
      <c r="J102" s="12">
        <v>0</v>
      </c>
      <c r="K102" s="12">
        <v>0</v>
      </c>
      <c r="L102" s="12">
        <v>0</v>
      </c>
      <c r="M102" s="12">
        <v>0</v>
      </c>
      <c r="N102" s="12">
        <v>2</v>
      </c>
      <c r="O102" s="12">
        <v>0</v>
      </c>
      <c r="P102" s="21">
        <v>2</v>
      </c>
    </row>
    <row r="103" spans="1:16" ht="22.5" x14ac:dyDescent="0.25">
      <c r="A103" s="26" t="s">
        <v>501</v>
      </c>
      <c r="B103" s="26" t="s">
        <v>502</v>
      </c>
      <c r="C103" s="12">
        <v>225</v>
      </c>
      <c r="D103" s="12">
        <v>215</v>
      </c>
      <c r="E103" s="27">
        <v>4.6511627906976702E-2</v>
      </c>
      <c r="F103" s="12">
        <v>11</v>
      </c>
      <c r="G103" s="12">
        <v>6</v>
      </c>
      <c r="H103" s="12">
        <v>18</v>
      </c>
      <c r="I103" s="12">
        <v>17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</v>
      </c>
      <c r="P103" s="21">
        <v>13</v>
      </c>
    </row>
    <row r="104" spans="1:16" x14ac:dyDescent="0.25">
      <c r="A104" s="26" t="s">
        <v>503</v>
      </c>
      <c r="B104" s="26" t="s">
        <v>504</v>
      </c>
      <c r="C104" s="12">
        <v>125</v>
      </c>
      <c r="D104" s="12">
        <v>122</v>
      </c>
      <c r="E104" s="27">
        <v>2.4590163934426201E-2</v>
      </c>
      <c r="F104" s="12">
        <v>4</v>
      </c>
      <c r="G104" s="12">
        <v>0</v>
      </c>
      <c r="H104" s="12">
        <v>13</v>
      </c>
      <c r="I104" s="12">
        <v>5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0</v>
      </c>
    </row>
    <row r="105" spans="1:16" x14ac:dyDescent="0.25">
      <c r="A105" s="26" t="s">
        <v>505</v>
      </c>
      <c r="B105" s="26" t="s">
        <v>506</v>
      </c>
      <c r="C105" s="12">
        <v>1840</v>
      </c>
      <c r="D105" s="12">
        <v>1558</v>
      </c>
      <c r="E105" s="27">
        <v>0.18100128369704699</v>
      </c>
      <c r="F105" s="12">
        <v>32</v>
      </c>
      <c r="G105" s="12">
        <v>15</v>
      </c>
      <c r="H105" s="12">
        <v>177</v>
      </c>
      <c r="I105" s="12">
        <v>150</v>
      </c>
      <c r="J105" s="12">
        <v>1</v>
      </c>
      <c r="K105" s="12">
        <v>2</v>
      </c>
      <c r="L105" s="12">
        <v>0</v>
      </c>
      <c r="M105" s="12">
        <v>0</v>
      </c>
      <c r="N105" s="12">
        <v>6</v>
      </c>
      <c r="O105" s="12">
        <v>2</v>
      </c>
      <c r="P105" s="21">
        <v>64</v>
      </c>
    </row>
    <row r="106" spans="1:16" ht="22.5" x14ac:dyDescent="0.25">
      <c r="A106" s="26" t="s">
        <v>507</v>
      </c>
      <c r="B106" s="26" t="s">
        <v>508</v>
      </c>
      <c r="C106" s="12">
        <v>497</v>
      </c>
      <c r="D106" s="12">
        <v>410</v>
      </c>
      <c r="E106" s="27">
        <v>0.21219512195121901</v>
      </c>
      <c r="F106" s="12">
        <v>6</v>
      </c>
      <c r="G106" s="12">
        <v>1</v>
      </c>
      <c r="H106" s="12">
        <v>42</v>
      </c>
      <c r="I106" s="12">
        <v>28</v>
      </c>
      <c r="J106" s="12">
        <v>0</v>
      </c>
      <c r="K106" s="12">
        <v>1</v>
      </c>
      <c r="L106" s="12">
        <v>0</v>
      </c>
      <c r="M106" s="12">
        <v>0</v>
      </c>
      <c r="N106" s="12">
        <v>3</v>
      </c>
      <c r="O106" s="12">
        <v>0</v>
      </c>
      <c r="P106" s="21">
        <v>22</v>
      </c>
    </row>
    <row r="107" spans="1:16" ht="22.5" x14ac:dyDescent="0.25">
      <c r="A107" s="26" t="s">
        <v>509</v>
      </c>
      <c r="B107" s="26" t="s">
        <v>510</v>
      </c>
      <c r="C107" s="12">
        <v>141</v>
      </c>
      <c r="D107" s="12">
        <v>143</v>
      </c>
      <c r="E107" s="27">
        <v>-1.3986013986014E-2</v>
      </c>
      <c r="F107" s="12">
        <v>0</v>
      </c>
      <c r="G107" s="12">
        <v>0</v>
      </c>
      <c r="H107" s="12">
        <v>61</v>
      </c>
      <c r="I107" s="12">
        <v>66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18</v>
      </c>
      <c r="P107" s="21">
        <v>26</v>
      </c>
    </row>
    <row r="108" spans="1:16" x14ac:dyDescent="0.25">
      <c r="A108" s="26" t="s">
        <v>511</v>
      </c>
      <c r="B108" s="26" t="s">
        <v>512</v>
      </c>
      <c r="C108" s="12">
        <v>4</v>
      </c>
      <c r="D108" s="12">
        <v>4</v>
      </c>
      <c r="E108" s="27">
        <v>0</v>
      </c>
      <c r="F108" s="12">
        <v>0</v>
      </c>
      <c r="G108" s="12">
        <v>0</v>
      </c>
      <c r="H108" s="12">
        <v>3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2</v>
      </c>
      <c r="O108" s="12">
        <v>0</v>
      </c>
      <c r="P108" s="21">
        <v>1</v>
      </c>
    </row>
    <row r="109" spans="1:16" x14ac:dyDescent="0.25">
      <c r="A109" s="26" t="s">
        <v>513</v>
      </c>
      <c r="B109" s="26" t="s">
        <v>514</v>
      </c>
      <c r="C109" s="12">
        <v>1</v>
      </c>
      <c r="D109" s="12">
        <v>0</v>
      </c>
      <c r="E109" s="27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0</v>
      </c>
    </row>
    <row r="110" spans="1:16" ht="22.5" x14ac:dyDescent="0.2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1287</v>
      </c>
      <c r="D111" s="12">
        <v>1038</v>
      </c>
      <c r="E111" s="27">
        <v>0.239884393063584</v>
      </c>
      <c r="F111" s="12">
        <v>125</v>
      </c>
      <c r="G111" s="12">
        <v>50</v>
      </c>
      <c r="H111" s="12">
        <v>144</v>
      </c>
      <c r="I111" s="12">
        <v>111</v>
      </c>
      <c r="J111" s="12">
        <v>0</v>
      </c>
      <c r="K111" s="12">
        <v>0</v>
      </c>
      <c r="L111" s="12">
        <v>1</v>
      </c>
      <c r="M111" s="12">
        <v>0</v>
      </c>
      <c r="N111" s="12">
        <v>0</v>
      </c>
      <c r="O111" s="12">
        <v>6</v>
      </c>
      <c r="P111" s="21">
        <v>102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0</v>
      </c>
      <c r="D113" s="12">
        <v>1</v>
      </c>
      <c r="E113" s="27">
        <v>-1</v>
      </c>
      <c r="F113" s="12">
        <v>0</v>
      </c>
      <c r="G113" s="12">
        <v>0</v>
      </c>
      <c r="H113" s="12">
        <v>4</v>
      </c>
      <c r="I113" s="12">
        <v>4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4</v>
      </c>
      <c r="D114" s="12">
        <v>4</v>
      </c>
      <c r="E114" s="27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1</v>
      </c>
      <c r="D115" s="12">
        <v>3</v>
      </c>
      <c r="E115" s="27">
        <v>-0.66666666666666696</v>
      </c>
      <c r="F115" s="12">
        <v>0</v>
      </c>
      <c r="G115" s="12">
        <v>0</v>
      </c>
      <c r="H115" s="12">
        <v>0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1</v>
      </c>
    </row>
    <row r="116" spans="1:16" ht="22.5" x14ac:dyDescent="0.25">
      <c r="A116" s="26" t="s">
        <v>527</v>
      </c>
      <c r="B116" s="26" t="s">
        <v>528</v>
      </c>
      <c r="C116" s="12">
        <v>0</v>
      </c>
      <c r="D116" s="12">
        <v>0</v>
      </c>
      <c r="E116" s="27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0</v>
      </c>
    </row>
    <row r="117" spans="1:16" ht="22.5" x14ac:dyDescent="0.25">
      <c r="A117" s="26" t="s">
        <v>529</v>
      </c>
      <c r="B117" s="26" t="s">
        <v>530</v>
      </c>
      <c r="C117" s="12">
        <v>2</v>
      </c>
      <c r="D117" s="12">
        <v>2</v>
      </c>
      <c r="E117" s="27">
        <v>0</v>
      </c>
      <c r="F117" s="12">
        <v>0</v>
      </c>
      <c r="G117" s="12">
        <v>0</v>
      </c>
      <c r="H117" s="12">
        <v>1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0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2">
        <v>1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4</v>
      </c>
      <c r="D120" s="12">
        <v>4</v>
      </c>
      <c r="E120" s="27">
        <v>0</v>
      </c>
      <c r="F120" s="12">
        <v>0</v>
      </c>
      <c r="G120" s="12">
        <v>0</v>
      </c>
      <c r="H120" s="12">
        <v>2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2">
        <v>99</v>
      </c>
      <c r="D121" s="12">
        <v>114</v>
      </c>
      <c r="E121" s="27">
        <v>-0.13157894736842099</v>
      </c>
      <c r="F121" s="12">
        <v>14</v>
      </c>
      <c r="G121" s="12">
        <v>7</v>
      </c>
      <c r="H121" s="12">
        <v>33</v>
      </c>
      <c r="I121" s="12">
        <v>33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12</v>
      </c>
    </row>
    <row r="122" spans="1:16" x14ac:dyDescent="0.25">
      <c r="A122" s="26" t="s">
        <v>539</v>
      </c>
      <c r="B122" s="26" t="s">
        <v>540</v>
      </c>
      <c r="C122" s="12">
        <v>5</v>
      </c>
      <c r="D122" s="12">
        <v>5</v>
      </c>
      <c r="E122" s="27">
        <v>0</v>
      </c>
      <c r="F122" s="12">
        <v>1</v>
      </c>
      <c r="G122" s="12">
        <v>1</v>
      </c>
      <c r="H122" s="12">
        <v>8</v>
      </c>
      <c r="I122" s="12">
        <v>19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1</v>
      </c>
    </row>
    <row r="123" spans="1:16" x14ac:dyDescent="0.25">
      <c r="A123" s="26" t="s">
        <v>541</v>
      </c>
      <c r="B123" s="26" t="s">
        <v>542</v>
      </c>
      <c r="C123" s="12">
        <v>2</v>
      </c>
      <c r="D123" s="12">
        <v>0</v>
      </c>
      <c r="E123" s="27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1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11</v>
      </c>
      <c r="D126" s="12">
        <v>18</v>
      </c>
      <c r="E126" s="27">
        <v>-0.38888888888888901</v>
      </c>
      <c r="F126" s="12">
        <v>0</v>
      </c>
      <c r="G126" s="12">
        <v>0</v>
      </c>
      <c r="H126" s="12">
        <v>2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3</v>
      </c>
      <c r="O126" s="12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2">
        <v>1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68</v>
      </c>
      <c r="D128" s="12">
        <v>42</v>
      </c>
      <c r="E128" s="27">
        <v>0.61904761904761896</v>
      </c>
      <c r="F128" s="12">
        <v>0</v>
      </c>
      <c r="G128" s="12">
        <v>0</v>
      </c>
      <c r="H128" s="12">
        <v>2</v>
      </c>
      <c r="I128" s="12">
        <v>2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2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2">
        <v>2</v>
      </c>
      <c r="D130" s="12">
        <v>0</v>
      </c>
      <c r="E130" s="27">
        <v>0</v>
      </c>
      <c r="F130" s="12">
        <v>0</v>
      </c>
      <c r="G130" s="12">
        <v>0</v>
      </c>
      <c r="H130" s="12">
        <v>1</v>
      </c>
      <c r="I130" s="12">
        <v>1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6" t="s">
        <v>557</v>
      </c>
      <c r="B131" s="197"/>
      <c r="C131" s="23">
        <v>6</v>
      </c>
      <c r="D131" s="23">
        <v>7</v>
      </c>
      <c r="E131" s="24">
        <v>-0.14285714285714299</v>
      </c>
      <c r="F131" s="23">
        <v>0</v>
      </c>
      <c r="G131" s="23">
        <v>0</v>
      </c>
      <c r="H131" s="23">
        <v>5</v>
      </c>
      <c r="I131" s="23">
        <v>3</v>
      </c>
      <c r="J131" s="23">
        <v>0</v>
      </c>
      <c r="K131" s="23">
        <v>0</v>
      </c>
      <c r="L131" s="23">
        <v>0</v>
      </c>
      <c r="M131" s="23">
        <v>0</v>
      </c>
      <c r="N131" s="23">
        <v>6</v>
      </c>
      <c r="O131" s="23">
        <v>0</v>
      </c>
      <c r="P131" s="25">
        <v>1</v>
      </c>
    </row>
    <row r="132" spans="1:16" x14ac:dyDescent="0.25">
      <c r="A132" s="26" t="s">
        <v>558</v>
      </c>
      <c r="B132" s="26" t="s">
        <v>559</v>
      </c>
      <c r="C132" s="12">
        <v>1</v>
      </c>
      <c r="D132" s="12">
        <v>2</v>
      </c>
      <c r="E132" s="27">
        <v>-0.5</v>
      </c>
      <c r="F132" s="12">
        <v>0</v>
      </c>
      <c r="G132" s="12">
        <v>0</v>
      </c>
      <c r="H132" s="12">
        <v>3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6</v>
      </c>
      <c r="O132" s="12">
        <v>0</v>
      </c>
      <c r="P132" s="21">
        <v>0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5</v>
      </c>
      <c r="D134" s="12">
        <v>5</v>
      </c>
      <c r="E134" s="27">
        <v>0</v>
      </c>
      <c r="F134" s="12">
        <v>0</v>
      </c>
      <c r="G134" s="12">
        <v>0</v>
      </c>
      <c r="H134" s="12">
        <v>2</v>
      </c>
      <c r="I134" s="12">
        <v>3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1</v>
      </c>
    </row>
    <row r="135" spans="1:16" x14ac:dyDescent="0.25">
      <c r="A135" s="26" t="s">
        <v>564</v>
      </c>
      <c r="B135" s="26" t="s">
        <v>565</v>
      </c>
      <c r="C135" s="12">
        <v>0</v>
      </c>
      <c r="D135" s="12">
        <v>0</v>
      </c>
      <c r="E135" s="27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6" t="s">
        <v>568</v>
      </c>
      <c r="B137" s="197"/>
      <c r="C137" s="23">
        <v>29</v>
      </c>
      <c r="D137" s="23">
        <v>11</v>
      </c>
      <c r="E137" s="24">
        <v>1.63636363636364</v>
      </c>
      <c r="F137" s="23">
        <v>0</v>
      </c>
      <c r="G137" s="23">
        <v>0</v>
      </c>
      <c r="H137" s="23">
        <v>3</v>
      </c>
      <c r="I137" s="23">
        <v>6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5">
        <v>6</v>
      </c>
    </row>
    <row r="138" spans="1:16" ht="22.5" x14ac:dyDescent="0.25">
      <c r="A138" s="26" t="s">
        <v>569</v>
      </c>
      <c r="B138" s="26" t="s">
        <v>570</v>
      </c>
      <c r="C138" s="12">
        <v>2</v>
      </c>
      <c r="D138" s="12">
        <v>5</v>
      </c>
      <c r="E138" s="27">
        <v>-0.6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2">
        <v>6</v>
      </c>
      <c r="D139" s="12">
        <v>6</v>
      </c>
      <c r="E139" s="27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0</v>
      </c>
      <c r="D140" s="12">
        <v>0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20</v>
      </c>
      <c r="D142" s="12">
        <v>0</v>
      </c>
      <c r="E142" s="27">
        <v>0</v>
      </c>
      <c r="F142" s="12">
        <v>0</v>
      </c>
      <c r="G142" s="12">
        <v>0</v>
      </c>
      <c r="H142" s="12">
        <v>3</v>
      </c>
      <c r="I142" s="12">
        <v>6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6</v>
      </c>
    </row>
    <row r="143" spans="1:16" ht="22.5" x14ac:dyDescent="0.25">
      <c r="A143" s="26" t="s">
        <v>579</v>
      </c>
      <c r="B143" s="26" t="s">
        <v>580</v>
      </c>
      <c r="C143" s="12">
        <v>1</v>
      </c>
      <c r="D143" s="12">
        <v>0</v>
      </c>
      <c r="E143" s="27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0</v>
      </c>
    </row>
    <row r="144" spans="1:16" x14ac:dyDescent="0.25">
      <c r="A144" s="196" t="s">
        <v>581</v>
      </c>
      <c r="B144" s="197"/>
      <c r="C144" s="23">
        <v>30</v>
      </c>
      <c r="D144" s="23">
        <v>9</v>
      </c>
      <c r="E144" s="24">
        <v>2.3333333333333299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2">
        <v>22</v>
      </c>
      <c r="D145" s="12">
        <v>6</v>
      </c>
      <c r="E145" s="27">
        <v>2.6666666666666701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2">
        <v>8</v>
      </c>
      <c r="D146" s="12">
        <v>3</v>
      </c>
      <c r="E146" s="27">
        <v>1.6666666666666701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6" t="s">
        <v>586</v>
      </c>
      <c r="B147" s="197"/>
      <c r="C147" s="23">
        <v>61</v>
      </c>
      <c r="D147" s="23">
        <v>51</v>
      </c>
      <c r="E147" s="24">
        <v>0.19607843137254899</v>
      </c>
      <c r="F147" s="23">
        <v>3</v>
      </c>
      <c r="G147" s="23">
        <v>0</v>
      </c>
      <c r="H147" s="23">
        <v>13</v>
      </c>
      <c r="I147" s="23">
        <v>7</v>
      </c>
      <c r="J147" s="23">
        <v>0</v>
      </c>
      <c r="K147" s="23">
        <v>0</v>
      </c>
      <c r="L147" s="23">
        <v>0</v>
      </c>
      <c r="M147" s="23">
        <v>0</v>
      </c>
      <c r="N147" s="23">
        <v>31</v>
      </c>
      <c r="O147" s="23">
        <v>1</v>
      </c>
      <c r="P147" s="25">
        <v>3</v>
      </c>
    </row>
    <row r="148" spans="1:16" ht="22.5" x14ac:dyDescent="0.25">
      <c r="A148" s="26" t="s">
        <v>587</v>
      </c>
      <c r="B148" s="26" t="s">
        <v>588</v>
      </c>
      <c r="C148" s="12">
        <v>3</v>
      </c>
      <c r="D148" s="12">
        <v>2</v>
      </c>
      <c r="E148" s="27">
        <v>0.5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6</v>
      </c>
      <c r="O148" s="12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2">
        <v>5</v>
      </c>
      <c r="D149" s="12">
        <v>2</v>
      </c>
      <c r="E149" s="27">
        <v>1.5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1</v>
      </c>
    </row>
    <row r="150" spans="1:16" ht="22.5" x14ac:dyDescent="0.2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4</v>
      </c>
      <c r="D151" s="12">
        <v>4</v>
      </c>
      <c r="E151" s="27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11</v>
      </c>
      <c r="O151" s="12">
        <v>0</v>
      </c>
      <c r="P151" s="21">
        <v>0</v>
      </c>
    </row>
    <row r="152" spans="1:16" ht="33.75" x14ac:dyDescent="0.25">
      <c r="A152" s="26" t="s">
        <v>595</v>
      </c>
      <c r="B152" s="26" t="s">
        <v>596</v>
      </c>
      <c r="C152" s="12">
        <v>1</v>
      </c>
      <c r="D152" s="12">
        <v>5</v>
      </c>
      <c r="E152" s="27">
        <v>-0.8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5</v>
      </c>
      <c r="D153" s="12">
        <v>2</v>
      </c>
      <c r="E153" s="27">
        <v>1.5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13</v>
      </c>
      <c r="D154" s="12">
        <v>6</v>
      </c>
      <c r="E154" s="27">
        <v>1.1666666666666701</v>
      </c>
      <c r="F154" s="12">
        <v>0</v>
      </c>
      <c r="G154" s="12">
        <v>0</v>
      </c>
      <c r="H154" s="12">
        <v>3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9</v>
      </c>
      <c r="O154" s="12">
        <v>0</v>
      </c>
      <c r="P154" s="21">
        <v>2</v>
      </c>
    </row>
    <row r="155" spans="1:16" ht="22.5" x14ac:dyDescent="0.25">
      <c r="A155" s="26" t="s">
        <v>601</v>
      </c>
      <c r="B155" s="26" t="s">
        <v>602</v>
      </c>
      <c r="C155" s="12">
        <v>30</v>
      </c>
      <c r="D155" s="12">
        <v>30</v>
      </c>
      <c r="E155" s="27">
        <v>0</v>
      </c>
      <c r="F155" s="12">
        <v>3</v>
      </c>
      <c r="G155" s="12">
        <v>0</v>
      </c>
      <c r="H155" s="12">
        <v>10</v>
      </c>
      <c r="I155" s="12">
        <v>6</v>
      </c>
      <c r="J155" s="12">
        <v>0</v>
      </c>
      <c r="K155" s="12">
        <v>0</v>
      </c>
      <c r="L155" s="12">
        <v>0</v>
      </c>
      <c r="M155" s="12">
        <v>0</v>
      </c>
      <c r="N155" s="12">
        <v>4</v>
      </c>
      <c r="O155" s="12">
        <v>1</v>
      </c>
      <c r="P155" s="21">
        <v>0</v>
      </c>
    </row>
    <row r="156" spans="1:16" x14ac:dyDescent="0.25">
      <c r="A156" s="196" t="s">
        <v>603</v>
      </c>
      <c r="B156" s="197"/>
      <c r="C156" s="23">
        <v>41</v>
      </c>
      <c r="D156" s="23">
        <v>54</v>
      </c>
      <c r="E156" s="24">
        <v>-0.240740740740741</v>
      </c>
      <c r="F156" s="23">
        <v>0</v>
      </c>
      <c r="G156" s="23">
        <v>0</v>
      </c>
      <c r="H156" s="23">
        <v>3</v>
      </c>
      <c r="I156" s="23">
        <v>0</v>
      </c>
      <c r="J156" s="23">
        <v>1</v>
      </c>
      <c r="K156" s="23">
        <v>0</v>
      </c>
      <c r="L156" s="23">
        <v>0</v>
      </c>
      <c r="M156" s="23">
        <v>0</v>
      </c>
      <c r="N156" s="23">
        <v>0</v>
      </c>
      <c r="O156" s="23">
        <v>2</v>
      </c>
      <c r="P156" s="25">
        <v>1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13</v>
      </c>
      <c r="D161" s="12">
        <v>12</v>
      </c>
      <c r="E161" s="27">
        <v>8.3333333333333301E-2</v>
      </c>
      <c r="F161" s="12">
        <v>0</v>
      </c>
      <c r="G161" s="12">
        <v>0</v>
      </c>
      <c r="H161" s="12">
        <v>1</v>
      </c>
      <c r="I161" s="12">
        <v>0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2</v>
      </c>
      <c r="P161" s="21">
        <v>1</v>
      </c>
    </row>
    <row r="162" spans="1:16" x14ac:dyDescent="0.25">
      <c r="A162" s="26" t="s">
        <v>614</v>
      </c>
      <c r="B162" s="26" t="s">
        <v>615</v>
      </c>
      <c r="C162" s="12">
        <v>15</v>
      </c>
      <c r="D162" s="12">
        <v>13</v>
      </c>
      <c r="E162" s="27">
        <v>0.15384615384615399</v>
      </c>
      <c r="F162" s="12">
        <v>0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0</v>
      </c>
    </row>
    <row r="163" spans="1:16" ht="22.5" x14ac:dyDescent="0.25">
      <c r="A163" s="26" t="s">
        <v>616</v>
      </c>
      <c r="B163" s="26" t="s">
        <v>617</v>
      </c>
      <c r="C163" s="12">
        <v>3</v>
      </c>
      <c r="D163" s="12">
        <v>2</v>
      </c>
      <c r="E163" s="27">
        <v>0.5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1</v>
      </c>
      <c r="D164" s="12">
        <v>8</v>
      </c>
      <c r="E164" s="27">
        <v>-0.875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9</v>
      </c>
      <c r="D165" s="12">
        <v>19</v>
      </c>
      <c r="E165" s="27">
        <v>-0.52631578947368396</v>
      </c>
      <c r="F165" s="12">
        <v>0</v>
      </c>
      <c r="G165" s="12">
        <v>0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196" t="s">
        <v>622</v>
      </c>
      <c r="B166" s="197"/>
      <c r="C166" s="23">
        <v>915</v>
      </c>
      <c r="D166" s="23">
        <v>882</v>
      </c>
      <c r="E166" s="24">
        <v>3.7414965986394599E-2</v>
      </c>
      <c r="F166" s="23">
        <v>32</v>
      </c>
      <c r="G166" s="23">
        <v>28</v>
      </c>
      <c r="H166" s="23">
        <v>338</v>
      </c>
      <c r="I166" s="23">
        <v>292</v>
      </c>
      <c r="J166" s="23">
        <v>0</v>
      </c>
      <c r="K166" s="23">
        <v>0</v>
      </c>
      <c r="L166" s="23">
        <v>0</v>
      </c>
      <c r="M166" s="23">
        <v>1</v>
      </c>
      <c r="N166" s="23">
        <v>1</v>
      </c>
      <c r="O166" s="23">
        <v>109</v>
      </c>
      <c r="P166" s="25">
        <v>228</v>
      </c>
    </row>
    <row r="167" spans="1:16" ht="22.5" x14ac:dyDescent="0.25">
      <c r="A167" s="26" t="s">
        <v>623</v>
      </c>
      <c r="B167" s="26" t="s">
        <v>624</v>
      </c>
      <c r="C167" s="12">
        <v>1</v>
      </c>
      <c r="D167" s="12">
        <v>1</v>
      </c>
      <c r="E167" s="27">
        <v>0</v>
      </c>
      <c r="F167" s="12">
        <v>0</v>
      </c>
      <c r="G167" s="12">
        <v>0</v>
      </c>
      <c r="H167" s="12">
        <v>0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2</v>
      </c>
      <c r="E168" s="27">
        <v>-1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0</v>
      </c>
      <c r="D169" s="12">
        <v>0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0</v>
      </c>
      <c r="D171" s="12">
        <v>0</v>
      </c>
      <c r="E171" s="27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194</v>
      </c>
      <c r="D173" s="12">
        <v>193</v>
      </c>
      <c r="E173" s="27">
        <v>5.1813471502590702E-3</v>
      </c>
      <c r="F173" s="12">
        <v>0</v>
      </c>
      <c r="G173" s="12">
        <v>0</v>
      </c>
      <c r="H173" s="12">
        <v>88</v>
      </c>
      <c r="I173" s="12">
        <v>75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24</v>
      </c>
      <c r="P173" s="21">
        <v>76</v>
      </c>
    </row>
    <row r="174" spans="1:16" ht="22.5" x14ac:dyDescent="0.25">
      <c r="A174" s="26" t="s">
        <v>637</v>
      </c>
      <c r="B174" s="26" t="s">
        <v>638</v>
      </c>
      <c r="C174" s="12">
        <v>583</v>
      </c>
      <c r="D174" s="12">
        <v>528</v>
      </c>
      <c r="E174" s="27">
        <v>0.104166666666667</v>
      </c>
      <c r="F174" s="12">
        <v>32</v>
      </c>
      <c r="G174" s="12">
        <v>28</v>
      </c>
      <c r="H174" s="12">
        <v>211</v>
      </c>
      <c r="I174" s="12">
        <v>182</v>
      </c>
      <c r="J174" s="12">
        <v>0</v>
      </c>
      <c r="K174" s="12">
        <v>0</v>
      </c>
      <c r="L174" s="12">
        <v>0</v>
      </c>
      <c r="M174" s="12">
        <v>1</v>
      </c>
      <c r="N174" s="12">
        <v>1</v>
      </c>
      <c r="O174" s="12">
        <v>68</v>
      </c>
      <c r="P174" s="21">
        <v>143</v>
      </c>
    </row>
    <row r="175" spans="1:16" x14ac:dyDescent="0.25">
      <c r="A175" s="26" t="s">
        <v>639</v>
      </c>
      <c r="B175" s="26" t="s">
        <v>640</v>
      </c>
      <c r="C175" s="12">
        <v>137</v>
      </c>
      <c r="D175" s="12">
        <v>158</v>
      </c>
      <c r="E175" s="27">
        <v>-0.132911392405063</v>
      </c>
      <c r="F175" s="12">
        <v>0</v>
      </c>
      <c r="G175" s="12">
        <v>0</v>
      </c>
      <c r="H175" s="12">
        <v>39</v>
      </c>
      <c r="I175" s="12">
        <v>34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17</v>
      </c>
      <c r="P175" s="21">
        <v>9</v>
      </c>
    </row>
    <row r="176" spans="1:16" ht="22.5" x14ac:dyDescent="0.25">
      <c r="A176" s="26" t="s">
        <v>641</v>
      </c>
      <c r="B176" s="26" t="s">
        <v>642</v>
      </c>
      <c r="C176" s="12">
        <v>0</v>
      </c>
      <c r="D176" s="12">
        <v>0</v>
      </c>
      <c r="E176" s="27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6" t="s">
        <v>645</v>
      </c>
      <c r="B178" s="197"/>
      <c r="C178" s="23">
        <v>1612</v>
      </c>
      <c r="D178" s="23">
        <v>1335</v>
      </c>
      <c r="E178" s="24">
        <v>0.20749063670411999</v>
      </c>
      <c r="F178" s="23">
        <v>3836</v>
      </c>
      <c r="G178" s="23">
        <v>3298</v>
      </c>
      <c r="H178" s="23">
        <v>635</v>
      </c>
      <c r="I178" s="23">
        <v>546</v>
      </c>
      <c r="J178" s="23">
        <v>0</v>
      </c>
      <c r="K178" s="23">
        <v>0</v>
      </c>
      <c r="L178" s="23">
        <v>0</v>
      </c>
      <c r="M178" s="23">
        <v>1</v>
      </c>
      <c r="N178" s="23">
        <v>3</v>
      </c>
      <c r="O178" s="23">
        <v>0</v>
      </c>
      <c r="P178" s="25">
        <v>3446</v>
      </c>
    </row>
    <row r="179" spans="1:16" ht="22.5" x14ac:dyDescent="0.25">
      <c r="A179" s="26" t="s">
        <v>646</v>
      </c>
      <c r="B179" s="26" t="s">
        <v>647</v>
      </c>
      <c r="C179" s="12">
        <v>28</v>
      </c>
      <c r="D179" s="12">
        <v>13</v>
      </c>
      <c r="E179" s="27">
        <v>1.15384615384615</v>
      </c>
      <c r="F179" s="12">
        <v>21</v>
      </c>
      <c r="G179" s="12">
        <v>15</v>
      </c>
      <c r="H179" s="12">
        <v>2</v>
      </c>
      <c r="I179" s="12">
        <v>4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10</v>
      </c>
    </row>
    <row r="180" spans="1:16" ht="22.5" x14ac:dyDescent="0.25">
      <c r="A180" s="26" t="s">
        <v>648</v>
      </c>
      <c r="B180" s="26" t="s">
        <v>649</v>
      </c>
      <c r="C180" s="12">
        <v>626</v>
      </c>
      <c r="D180" s="12">
        <v>567</v>
      </c>
      <c r="E180" s="27">
        <v>0.10405643738977099</v>
      </c>
      <c r="F180" s="12">
        <v>1533</v>
      </c>
      <c r="G180" s="12">
        <v>1433</v>
      </c>
      <c r="H180" s="12">
        <v>265</v>
      </c>
      <c r="I180" s="12">
        <v>216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1537</v>
      </c>
    </row>
    <row r="181" spans="1:16" x14ac:dyDescent="0.25">
      <c r="A181" s="26" t="s">
        <v>650</v>
      </c>
      <c r="B181" s="26" t="s">
        <v>651</v>
      </c>
      <c r="C181" s="12">
        <v>163</v>
      </c>
      <c r="D181" s="12">
        <v>117</v>
      </c>
      <c r="E181" s="27">
        <v>0.39316239316239299</v>
      </c>
      <c r="F181" s="12">
        <v>41</v>
      </c>
      <c r="G181" s="12">
        <v>31</v>
      </c>
      <c r="H181" s="12">
        <v>51</v>
      </c>
      <c r="I181" s="12">
        <v>51</v>
      </c>
      <c r="J181" s="12">
        <v>0</v>
      </c>
      <c r="K181" s="12">
        <v>0</v>
      </c>
      <c r="L181" s="12">
        <v>0</v>
      </c>
      <c r="M181" s="12">
        <v>0</v>
      </c>
      <c r="N181" s="12">
        <v>1</v>
      </c>
      <c r="O181" s="12">
        <v>0</v>
      </c>
      <c r="P181" s="21">
        <v>40</v>
      </c>
    </row>
    <row r="182" spans="1:16" ht="22.5" x14ac:dyDescent="0.25">
      <c r="A182" s="26" t="s">
        <v>652</v>
      </c>
      <c r="B182" s="26" t="s">
        <v>653</v>
      </c>
      <c r="C182" s="12">
        <v>10</v>
      </c>
      <c r="D182" s="12">
        <v>7</v>
      </c>
      <c r="E182" s="27">
        <v>0.42857142857142799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1</v>
      </c>
      <c r="N182" s="12">
        <v>0</v>
      </c>
      <c r="O182" s="12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2">
        <v>97</v>
      </c>
      <c r="D183" s="12">
        <v>68</v>
      </c>
      <c r="E183" s="27">
        <v>0.42647058823529399</v>
      </c>
      <c r="F183" s="12">
        <v>216</v>
      </c>
      <c r="G183" s="12">
        <v>196</v>
      </c>
      <c r="H183" s="12">
        <v>62</v>
      </c>
      <c r="I183" s="12">
        <v>59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204</v>
      </c>
    </row>
    <row r="184" spans="1:16" ht="22.5" x14ac:dyDescent="0.25">
      <c r="A184" s="26" t="s">
        <v>656</v>
      </c>
      <c r="B184" s="26" t="s">
        <v>657</v>
      </c>
      <c r="C184" s="12">
        <v>678</v>
      </c>
      <c r="D184" s="12">
        <v>563</v>
      </c>
      <c r="E184" s="27">
        <v>0.20426287744227301</v>
      </c>
      <c r="F184" s="12">
        <v>2024</v>
      </c>
      <c r="G184" s="12">
        <v>1623</v>
      </c>
      <c r="H184" s="12">
        <v>255</v>
      </c>
      <c r="I184" s="12">
        <v>215</v>
      </c>
      <c r="J184" s="12">
        <v>0</v>
      </c>
      <c r="K184" s="12">
        <v>0</v>
      </c>
      <c r="L184" s="12">
        <v>0</v>
      </c>
      <c r="M184" s="12">
        <v>0</v>
      </c>
      <c r="N184" s="12">
        <v>1</v>
      </c>
      <c r="O184" s="12">
        <v>0</v>
      </c>
      <c r="P184" s="21">
        <v>1655</v>
      </c>
    </row>
    <row r="185" spans="1:16" ht="22.5" x14ac:dyDescent="0.25">
      <c r="A185" s="26" t="s">
        <v>658</v>
      </c>
      <c r="B185" s="26" t="s">
        <v>659</v>
      </c>
      <c r="C185" s="12">
        <v>10</v>
      </c>
      <c r="D185" s="12">
        <v>0</v>
      </c>
      <c r="E185" s="27">
        <v>0</v>
      </c>
      <c r="F185" s="12">
        <v>1</v>
      </c>
      <c r="G185" s="12">
        <v>0</v>
      </c>
      <c r="H185" s="12">
        <v>0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1</v>
      </c>
      <c r="O185" s="12">
        <v>0</v>
      </c>
      <c r="P185" s="21">
        <v>0</v>
      </c>
    </row>
    <row r="186" spans="1:16" x14ac:dyDescent="0.25">
      <c r="A186" s="196" t="s">
        <v>660</v>
      </c>
      <c r="B186" s="197"/>
      <c r="C186" s="23">
        <v>602</v>
      </c>
      <c r="D186" s="23">
        <v>624</v>
      </c>
      <c r="E186" s="24">
        <v>-3.5256410256410298E-2</v>
      </c>
      <c r="F186" s="23">
        <v>43</v>
      </c>
      <c r="G186" s="23">
        <v>29</v>
      </c>
      <c r="H186" s="23">
        <v>149</v>
      </c>
      <c r="I186" s="23">
        <v>113</v>
      </c>
      <c r="J186" s="23">
        <v>1</v>
      </c>
      <c r="K186" s="23">
        <v>1</v>
      </c>
      <c r="L186" s="23">
        <v>0</v>
      </c>
      <c r="M186" s="23">
        <v>0</v>
      </c>
      <c r="N186" s="23">
        <v>4</v>
      </c>
      <c r="O186" s="23">
        <v>4</v>
      </c>
      <c r="P186" s="25">
        <v>67</v>
      </c>
    </row>
    <row r="187" spans="1:16" x14ac:dyDescent="0.25">
      <c r="A187" s="26" t="s">
        <v>661</v>
      </c>
      <c r="B187" s="26" t="s">
        <v>662</v>
      </c>
      <c r="C187" s="12">
        <v>12</v>
      </c>
      <c r="D187" s="12">
        <v>15</v>
      </c>
      <c r="E187" s="27">
        <v>-0.2</v>
      </c>
      <c r="F187" s="12">
        <v>0</v>
      </c>
      <c r="G187" s="12">
        <v>0</v>
      </c>
      <c r="H187" s="12">
        <v>1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2">
        <v>1</v>
      </c>
      <c r="D188" s="12">
        <v>1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2">
        <v>0</v>
      </c>
      <c r="D189" s="12">
        <v>0</v>
      </c>
      <c r="E189" s="27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1">
        <v>0</v>
      </c>
    </row>
    <row r="190" spans="1:16" ht="22.5" x14ac:dyDescent="0.25">
      <c r="A190" s="26" t="s">
        <v>667</v>
      </c>
      <c r="B190" s="26" t="s">
        <v>668</v>
      </c>
      <c r="C190" s="12">
        <v>0</v>
      </c>
      <c r="D190" s="12">
        <v>0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2">
        <v>441</v>
      </c>
      <c r="D191" s="12">
        <v>456</v>
      </c>
      <c r="E191" s="27">
        <v>-3.2894736842105303E-2</v>
      </c>
      <c r="F191" s="12">
        <v>37</v>
      </c>
      <c r="G191" s="12">
        <v>28</v>
      </c>
      <c r="H191" s="12">
        <v>137</v>
      </c>
      <c r="I191" s="12">
        <v>106</v>
      </c>
      <c r="J191" s="12">
        <v>1</v>
      </c>
      <c r="K191" s="12">
        <v>1</v>
      </c>
      <c r="L191" s="12">
        <v>0</v>
      </c>
      <c r="M191" s="12">
        <v>0</v>
      </c>
      <c r="N191" s="12">
        <v>3</v>
      </c>
      <c r="O191" s="12">
        <v>2</v>
      </c>
      <c r="P191" s="21">
        <v>62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34</v>
      </c>
      <c r="D193" s="12">
        <v>27</v>
      </c>
      <c r="E193" s="27">
        <v>0.25925925925925902</v>
      </c>
      <c r="F193" s="12">
        <v>0</v>
      </c>
      <c r="G193" s="12">
        <v>0</v>
      </c>
      <c r="H193" s="12">
        <v>4</v>
      </c>
      <c r="I193" s="12">
        <v>5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1</v>
      </c>
    </row>
    <row r="194" spans="1:16" x14ac:dyDescent="0.25">
      <c r="A194" s="26" t="s">
        <v>675</v>
      </c>
      <c r="B194" s="26" t="s">
        <v>676</v>
      </c>
      <c r="C194" s="12">
        <v>9</v>
      </c>
      <c r="D194" s="12">
        <v>12</v>
      </c>
      <c r="E194" s="27">
        <v>-0.25</v>
      </c>
      <c r="F194" s="12">
        <v>1</v>
      </c>
      <c r="G194" s="12">
        <v>1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1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1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1</v>
      </c>
    </row>
    <row r="196" spans="1:16" ht="22.5" x14ac:dyDescent="0.25">
      <c r="A196" s="26" t="s">
        <v>679</v>
      </c>
      <c r="B196" s="26" t="s">
        <v>680</v>
      </c>
      <c r="C196" s="12">
        <v>11</v>
      </c>
      <c r="D196" s="12">
        <v>18</v>
      </c>
      <c r="E196" s="27">
        <v>-0.38888888888888901</v>
      </c>
      <c r="F196" s="12">
        <v>2</v>
      </c>
      <c r="G196" s="12">
        <v>0</v>
      </c>
      <c r="H196" s="12">
        <v>1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1</v>
      </c>
    </row>
    <row r="197" spans="1:16" x14ac:dyDescent="0.25">
      <c r="A197" s="26" t="s">
        <v>681</v>
      </c>
      <c r="B197" s="26" t="s">
        <v>682</v>
      </c>
      <c r="C197" s="12">
        <v>83</v>
      </c>
      <c r="D197" s="12">
        <v>84</v>
      </c>
      <c r="E197" s="27">
        <v>-1.1904761904761901E-2</v>
      </c>
      <c r="F197" s="12">
        <v>3</v>
      </c>
      <c r="G197" s="12">
        <v>0</v>
      </c>
      <c r="H197" s="12">
        <v>3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2">
        <v>3</v>
      </c>
      <c r="D198" s="12">
        <v>1</v>
      </c>
      <c r="E198" s="27">
        <v>2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8</v>
      </c>
      <c r="D199" s="12">
        <v>10</v>
      </c>
      <c r="E199" s="27">
        <v>-0.2</v>
      </c>
      <c r="F199" s="12">
        <v>0</v>
      </c>
      <c r="G199" s="12">
        <v>0</v>
      </c>
      <c r="H199" s="12">
        <v>2</v>
      </c>
      <c r="I199" s="12">
        <v>2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1</v>
      </c>
      <c r="P199" s="21">
        <v>1</v>
      </c>
    </row>
    <row r="200" spans="1:16" ht="22.5" x14ac:dyDescent="0.25">
      <c r="A200" s="26" t="s">
        <v>687</v>
      </c>
      <c r="B200" s="26" t="s">
        <v>688</v>
      </c>
      <c r="C200" s="12">
        <v>0</v>
      </c>
      <c r="D200" s="12">
        <v>0</v>
      </c>
      <c r="E200" s="27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1</v>
      </c>
      <c r="P200" s="21">
        <v>0</v>
      </c>
    </row>
    <row r="201" spans="1:16" x14ac:dyDescent="0.25">
      <c r="A201" s="196" t="s">
        <v>689</v>
      </c>
      <c r="B201" s="197"/>
      <c r="C201" s="23">
        <v>30</v>
      </c>
      <c r="D201" s="23">
        <v>16</v>
      </c>
      <c r="E201" s="24">
        <v>0.875</v>
      </c>
      <c r="F201" s="23">
        <v>0</v>
      </c>
      <c r="G201" s="23">
        <v>0</v>
      </c>
      <c r="H201" s="23">
        <v>1</v>
      </c>
      <c r="I201" s="23">
        <v>3</v>
      </c>
      <c r="J201" s="23">
        <v>0</v>
      </c>
      <c r="K201" s="23">
        <v>0</v>
      </c>
      <c r="L201" s="23">
        <v>2</v>
      </c>
      <c r="M201" s="23">
        <v>1</v>
      </c>
      <c r="N201" s="23">
        <v>15</v>
      </c>
      <c r="O201" s="23">
        <v>0</v>
      </c>
      <c r="P201" s="25">
        <v>1</v>
      </c>
    </row>
    <row r="202" spans="1:16" x14ac:dyDescent="0.25">
      <c r="A202" s="26" t="s">
        <v>690</v>
      </c>
      <c r="B202" s="26" t="s">
        <v>691</v>
      </c>
      <c r="C202" s="12">
        <v>10</v>
      </c>
      <c r="D202" s="12">
        <v>8</v>
      </c>
      <c r="E202" s="27">
        <v>0.25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10</v>
      </c>
      <c r="O202" s="12">
        <v>0</v>
      </c>
      <c r="P202" s="21">
        <v>1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1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0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0</v>
      </c>
      <c r="D206" s="12">
        <v>0</v>
      </c>
      <c r="E206" s="27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1">
        <v>0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1</v>
      </c>
      <c r="D208" s="12">
        <v>1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1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7</v>
      </c>
      <c r="D212" s="12">
        <v>4</v>
      </c>
      <c r="E212" s="27">
        <v>0.75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4</v>
      </c>
      <c r="D213" s="12">
        <v>1</v>
      </c>
      <c r="E213" s="27">
        <v>3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2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7</v>
      </c>
      <c r="D214" s="12">
        <v>2</v>
      </c>
      <c r="E214" s="27">
        <v>2.5</v>
      </c>
      <c r="F214" s="12">
        <v>0</v>
      </c>
      <c r="G214" s="12">
        <v>0</v>
      </c>
      <c r="H214" s="12">
        <v>1</v>
      </c>
      <c r="I214" s="12">
        <v>1</v>
      </c>
      <c r="J214" s="12">
        <v>0</v>
      </c>
      <c r="K214" s="12">
        <v>0</v>
      </c>
      <c r="L214" s="12">
        <v>1</v>
      </c>
      <c r="M214" s="12">
        <v>1</v>
      </c>
      <c r="N214" s="12">
        <v>1</v>
      </c>
      <c r="O214" s="12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1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0</v>
      </c>
      <c r="D218" s="12">
        <v>0</v>
      </c>
      <c r="E218" s="27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6" t="s">
        <v>732</v>
      </c>
      <c r="B223" s="197"/>
      <c r="C223" s="23">
        <v>584</v>
      </c>
      <c r="D223" s="23">
        <v>588</v>
      </c>
      <c r="E223" s="24">
        <v>-6.8027210884353704E-3</v>
      </c>
      <c r="F223" s="23">
        <v>495</v>
      </c>
      <c r="G223" s="23">
        <v>290</v>
      </c>
      <c r="H223" s="23">
        <v>175</v>
      </c>
      <c r="I223" s="23">
        <v>139</v>
      </c>
      <c r="J223" s="23">
        <v>3</v>
      </c>
      <c r="K223" s="23">
        <v>0</v>
      </c>
      <c r="L223" s="23">
        <v>0</v>
      </c>
      <c r="M223" s="23">
        <v>0</v>
      </c>
      <c r="N223" s="23">
        <v>4</v>
      </c>
      <c r="O223" s="23">
        <v>35</v>
      </c>
      <c r="P223" s="25">
        <v>345</v>
      </c>
    </row>
    <row r="224" spans="1:16" x14ac:dyDescent="0.25">
      <c r="A224" s="26" t="s">
        <v>733</v>
      </c>
      <c r="B224" s="26" t="s">
        <v>734</v>
      </c>
      <c r="C224" s="12">
        <v>0</v>
      </c>
      <c r="D224" s="12">
        <v>0</v>
      </c>
      <c r="E224" s="27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2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1</v>
      </c>
      <c r="G229" s="12">
        <v>1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2">
        <v>4</v>
      </c>
      <c r="D230" s="12">
        <v>8</v>
      </c>
      <c r="E230" s="27">
        <v>-0.5</v>
      </c>
      <c r="F230" s="12">
        <v>0</v>
      </c>
      <c r="G230" s="12">
        <v>0</v>
      </c>
      <c r="H230" s="12">
        <v>2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1</v>
      </c>
      <c r="O230" s="12">
        <v>0</v>
      </c>
      <c r="P230" s="21">
        <v>1</v>
      </c>
    </row>
    <row r="231" spans="1:16" x14ac:dyDescent="0.25">
      <c r="A231" s="26" t="s">
        <v>747</v>
      </c>
      <c r="B231" s="26" t="s">
        <v>748</v>
      </c>
      <c r="C231" s="12">
        <v>10</v>
      </c>
      <c r="D231" s="12">
        <v>10</v>
      </c>
      <c r="E231" s="27">
        <v>0</v>
      </c>
      <c r="F231" s="12">
        <v>0</v>
      </c>
      <c r="G231" s="12">
        <v>0</v>
      </c>
      <c r="H231" s="12">
        <v>1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1">
        <v>2</v>
      </c>
    </row>
    <row r="232" spans="1:16" x14ac:dyDescent="0.25">
      <c r="A232" s="26" t="s">
        <v>749</v>
      </c>
      <c r="B232" s="26" t="s">
        <v>750</v>
      </c>
      <c r="C232" s="12">
        <v>19</v>
      </c>
      <c r="D232" s="12">
        <v>30</v>
      </c>
      <c r="E232" s="27">
        <v>-0.36666666666666697</v>
      </c>
      <c r="F232" s="12">
        <v>1</v>
      </c>
      <c r="G232" s="12">
        <v>1</v>
      </c>
      <c r="H232" s="12">
        <v>5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4</v>
      </c>
    </row>
    <row r="233" spans="1:16" x14ac:dyDescent="0.25">
      <c r="A233" s="26" t="s">
        <v>751</v>
      </c>
      <c r="B233" s="26" t="s">
        <v>752</v>
      </c>
      <c r="C233" s="12">
        <v>16</v>
      </c>
      <c r="D233" s="12">
        <v>12</v>
      </c>
      <c r="E233" s="27">
        <v>0.33333333333333298</v>
      </c>
      <c r="F233" s="12">
        <v>0</v>
      </c>
      <c r="G233" s="12">
        <v>0</v>
      </c>
      <c r="H233" s="12">
        <v>3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1</v>
      </c>
    </row>
    <row r="234" spans="1:16" ht="22.5" x14ac:dyDescent="0.25">
      <c r="A234" s="26" t="s">
        <v>753</v>
      </c>
      <c r="B234" s="26" t="s">
        <v>754</v>
      </c>
      <c r="C234" s="12">
        <v>7</v>
      </c>
      <c r="D234" s="12">
        <v>8</v>
      </c>
      <c r="E234" s="27">
        <v>-0.125</v>
      </c>
      <c r="F234" s="12">
        <v>0</v>
      </c>
      <c r="G234" s="12">
        <v>0</v>
      </c>
      <c r="H234" s="12">
        <v>0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1</v>
      </c>
      <c r="O234" s="12">
        <v>0</v>
      </c>
      <c r="P234" s="21">
        <v>7</v>
      </c>
    </row>
    <row r="235" spans="1:16" ht="33.75" x14ac:dyDescent="0.25">
      <c r="A235" s="26" t="s">
        <v>755</v>
      </c>
      <c r="B235" s="26" t="s">
        <v>756</v>
      </c>
      <c r="C235" s="12">
        <v>22</v>
      </c>
      <c r="D235" s="12">
        <v>14</v>
      </c>
      <c r="E235" s="27">
        <v>0.57142857142857095</v>
      </c>
      <c r="F235" s="12">
        <v>6</v>
      </c>
      <c r="G235" s="12">
        <v>5</v>
      </c>
      <c r="H235" s="12">
        <v>6</v>
      </c>
      <c r="I235" s="12">
        <v>5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2</v>
      </c>
      <c r="P235" s="21">
        <v>1</v>
      </c>
    </row>
    <row r="236" spans="1:16" x14ac:dyDescent="0.25">
      <c r="A236" s="26" t="s">
        <v>757</v>
      </c>
      <c r="B236" s="26" t="s">
        <v>758</v>
      </c>
      <c r="C236" s="12">
        <v>3</v>
      </c>
      <c r="D236" s="12">
        <v>2</v>
      </c>
      <c r="E236" s="27">
        <v>0.5</v>
      </c>
      <c r="F236" s="12">
        <v>0</v>
      </c>
      <c r="G236" s="12">
        <v>0</v>
      </c>
      <c r="H236" s="12">
        <v>1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2">
        <v>501</v>
      </c>
      <c r="D238" s="12">
        <v>504</v>
      </c>
      <c r="E238" s="27">
        <v>-5.9523809523809503E-3</v>
      </c>
      <c r="F238" s="12">
        <v>487</v>
      </c>
      <c r="G238" s="12">
        <v>283</v>
      </c>
      <c r="H238" s="12">
        <v>157</v>
      </c>
      <c r="I238" s="12">
        <v>127</v>
      </c>
      <c r="J238" s="12">
        <v>3</v>
      </c>
      <c r="K238" s="12">
        <v>0</v>
      </c>
      <c r="L238" s="12">
        <v>0</v>
      </c>
      <c r="M238" s="12">
        <v>0</v>
      </c>
      <c r="N238" s="12">
        <v>0</v>
      </c>
      <c r="O238" s="12">
        <v>33</v>
      </c>
      <c r="P238" s="21">
        <v>329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6" t="s">
        <v>773</v>
      </c>
      <c r="B244" s="197"/>
      <c r="C244" s="23">
        <v>26</v>
      </c>
      <c r="D244" s="23">
        <v>25</v>
      </c>
      <c r="E244" s="24">
        <v>0.04</v>
      </c>
      <c r="F244" s="23">
        <v>1</v>
      </c>
      <c r="G244" s="23">
        <v>1</v>
      </c>
      <c r="H244" s="23">
        <v>2</v>
      </c>
      <c r="I244" s="23">
        <v>3</v>
      </c>
      <c r="J244" s="23">
        <v>0</v>
      </c>
      <c r="K244" s="23">
        <v>0</v>
      </c>
      <c r="L244" s="23">
        <v>0</v>
      </c>
      <c r="M244" s="23">
        <v>0</v>
      </c>
      <c r="N244" s="23">
        <v>1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24</v>
      </c>
      <c r="D249" s="12">
        <v>22</v>
      </c>
      <c r="E249" s="27">
        <v>9.0909090909090898E-2</v>
      </c>
      <c r="F249" s="12">
        <v>1</v>
      </c>
      <c r="G249" s="12">
        <v>1</v>
      </c>
      <c r="H249" s="12">
        <v>2</v>
      </c>
      <c r="I249" s="12">
        <v>3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1</v>
      </c>
      <c r="E250" s="27">
        <v>-1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1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1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1</v>
      </c>
      <c r="E258" s="27">
        <v>-1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0</v>
      </c>
      <c r="D260" s="12">
        <v>1</v>
      </c>
      <c r="E260" s="27">
        <v>-1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6" t="s">
        <v>826</v>
      </c>
      <c r="B271" s="197"/>
      <c r="C271" s="23">
        <v>670</v>
      </c>
      <c r="D271" s="23">
        <v>596</v>
      </c>
      <c r="E271" s="24">
        <v>0.124161073825503</v>
      </c>
      <c r="F271" s="23">
        <v>324</v>
      </c>
      <c r="G271" s="23">
        <v>193</v>
      </c>
      <c r="H271" s="23">
        <v>240</v>
      </c>
      <c r="I271" s="23">
        <v>213</v>
      </c>
      <c r="J271" s="23">
        <v>6</v>
      </c>
      <c r="K271" s="23">
        <v>4</v>
      </c>
      <c r="L271" s="23">
        <v>0</v>
      </c>
      <c r="M271" s="23">
        <v>1</v>
      </c>
      <c r="N271" s="23">
        <v>1</v>
      </c>
      <c r="O271" s="23">
        <v>19</v>
      </c>
      <c r="P271" s="25">
        <v>296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293</v>
      </c>
      <c r="D273" s="12">
        <v>237</v>
      </c>
      <c r="E273" s="27">
        <v>0.23628691983122399</v>
      </c>
      <c r="F273" s="12">
        <v>152</v>
      </c>
      <c r="G273" s="12">
        <v>100</v>
      </c>
      <c r="H273" s="12">
        <v>120</v>
      </c>
      <c r="I273" s="12">
        <v>113</v>
      </c>
      <c r="J273" s="12">
        <v>1</v>
      </c>
      <c r="K273" s="12">
        <v>1</v>
      </c>
      <c r="L273" s="12">
        <v>0</v>
      </c>
      <c r="M273" s="12">
        <v>0</v>
      </c>
      <c r="N273" s="12">
        <v>0</v>
      </c>
      <c r="O273" s="12">
        <v>2</v>
      </c>
      <c r="P273" s="21">
        <v>123</v>
      </c>
    </row>
    <row r="274" spans="1:16" ht="33.75" x14ac:dyDescent="0.25">
      <c r="A274" s="26" t="s">
        <v>831</v>
      </c>
      <c r="B274" s="26" t="s">
        <v>832</v>
      </c>
      <c r="C274" s="12">
        <v>299</v>
      </c>
      <c r="D274" s="12">
        <v>254</v>
      </c>
      <c r="E274" s="27">
        <v>0.17716535433070901</v>
      </c>
      <c r="F274" s="12">
        <v>170</v>
      </c>
      <c r="G274" s="12">
        <v>93</v>
      </c>
      <c r="H274" s="12">
        <v>79</v>
      </c>
      <c r="I274" s="12">
        <v>62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3</v>
      </c>
      <c r="P274" s="21">
        <v>137</v>
      </c>
    </row>
    <row r="275" spans="1:16" ht="22.5" x14ac:dyDescent="0.2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2">
        <v>16</v>
      </c>
      <c r="D276" s="12">
        <v>15</v>
      </c>
      <c r="E276" s="27">
        <v>6.6666666666666693E-2</v>
      </c>
      <c r="F276" s="12">
        <v>1</v>
      </c>
      <c r="G276" s="12">
        <v>0</v>
      </c>
      <c r="H276" s="12">
        <v>2</v>
      </c>
      <c r="I276" s="12">
        <v>3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1</v>
      </c>
    </row>
    <row r="277" spans="1:16" x14ac:dyDescent="0.25">
      <c r="A277" s="26" t="s">
        <v>837</v>
      </c>
      <c r="B277" s="26" t="s">
        <v>838</v>
      </c>
      <c r="C277" s="12">
        <v>4</v>
      </c>
      <c r="D277" s="12">
        <v>6</v>
      </c>
      <c r="E277" s="27">
        <v>-0.33333333333333298</v>
      </c>
      <c r="F277" s="12">
        <v>0</v>
      </c>
      <c r="G277" s="12">
        <v>0</v>
      </c>
      <c r="H277" s="12">
        <v>5</v>
      </c>
      <c r="I277" s="12">
        <v>6</v>
      </c>
      <c r="J277" s="12">
        <v>1</v>
      </c>
      <c r="K277" s="12">
        <v>0</v>
      </c>
      <c r="L277" s="12">
        <v>0</v>
      </c>
      <c r="M277" s="12">
        <v>0</v>
      </c>
      <c r="N277" s="12">
        <v>0</v>
      </c>
      <c r="O277" s="12">
        <v>2</v>
      </c>
      <c r="P277" s="21">
        <v>4</v>
      </c>
    </row>
    <row r="278" spans="1:16" ht="22.5" x14ac:dyDescent="0.25">
      <c r="A278" s="26" t="s">
        <v>839</v>
      </c>
      <c r="B278" s="26" t="s">
        <v>840</v>
      </c>
      <c r="C278" s="12">
        <v>44</v>
      </c>
      <c r="D278" s="12">
        <v>65</v>
      </c>
      <c r="E278" s="27">
        <v>-0.32307692307692298</v>
      </c>
      <c r="F278" s="12">
        <v>1</v>
      </c>
      <c r="G278" s="12">
        <v>0</v>
      </c>
      <c r="H278" s="12">
        <v>22</v>
      </c>
      <c r="I278" s="12">
        <v>15</v>
      </c>
      <c r="J278" s="12">
        <v>3</v>
      </c>
      <c r="K278" s="12">
        <v>2</v>
      </c>
      <c r="L278" s="12">
        <v>0</v>
      </c>
      <c r="M278" s="12">
        <v>1</v>
      </c>
      <c r="N278" s="12">
        <v>0</v>
      </c>
      <c r="O278" s="12">
        <v>8</v>
      </c>
      <c r="P278" s="21">
        <v>17</v>
      </c>
    </row>
    <row r="279" spans="1:16" ht="22.5" x14ac:dyDescent="0.25">
      <c r="A279" s="26" t="s">
        <v>841</v>
      </c>
      <c r="B279" s="26" t="s">
        <v>842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1</v>
      </c>
      <c r="K279" s="12">
        <v>1</v>
      </c>
      <c r="L279" s="12">
        <v>0</v>
      </c>
      <c r="M279" s="12">
        <v>0</v>
      </c>
      <c r="N279" s="12">
        <v>0</v>
      </c>
      <c r="O279" s="12">
        <v>0</v>
      </c>
      <c r="P279" s="21">
        <v>2</v>
      </c>
    </row>
    <row r="280" spans="1:16" ht="22.5" x14ac:dyDescent="0.25">
      <c r="A280" s="26" t="s">
        <v>843</v>
      </c>
      <c r="B280" s="26" t="s">
        <v>844</v>
      </c>
      <c r="C280" s="12">
        <v>0</v>
      </c>
      <c r="D280" s="12">
        <v>5</v>
      </c>
      <c r="E280" s="27">
        <v>-1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10</v>
      </c>
      <c r="D291" s="12">
        <v>7</v>
      </c>
      <c r="E291" s="27">
        <v>0.42857142857142799</v>
      </c>
      <c r="F291" s="12">
        <v>0</v>
      </c>
      <c r="G291" s="12">
        <v>0</v>
      </c>
      <c r="H291" s="12">
        <v>10</v>
      </c>
      <c r="I291" s="12">
        <v>11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4</v>
      </c>
      <c r="P291" s="21">
        <v>12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4</v>
      </c>
      <c r="D294" s="12">
        <v>7</v>
      </c>
      <c r="E294" s="27">
        <v>-0.42857142857142799</v>
      </c>
      <c r="F294" s="12">
        <v>0</v>
      </c>
      <c r="G294" s="12">
        <v>0</v>
      </c>
      <c r="H294" s="12">
        <v>2</v>
      </c>
      <c r="I294" s="12">
        <v>3</v>
      </c>
      <c r="J294" s="12">
        <v>0</v>
      </c>
      <c r="K294" s="12">
        <v>0</v>
      </c>
      <c r="L294" s="12">
        <v>0</v>
      </c>
      <c r="M294" s="12">
        <v>0</v>
      </c>
      <c r="N294" s="12">
        <v>1</v>
      </c>
      <c r="O294" s="12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6" t="s">
        <v>885</v>
      </c>
      <c r="B301" s="197"/>
      <c r="C301" s="23">
        <v>1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1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6" t="s">
        <v>892</v>
      </c>
      <c r="B305" s="197"/>
      <c r="C305" s="23">
        <v>1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1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6" t="s">
        <v>905</v>
      </c>
      <c r="B312" s="197"/>
      <c r="C312" s="23">
        <v>4</v>
      </c>
      <c r="D312" s="23">
        <v>3</v>
      </c>
      <c r="E312" s="24">
        <v>0.33333333333333298</v>
      </c>
      <c r="F312" s="23">
        <v>0</v>
      </c>
      <c r="G312" s="23">
        <v>0</v>
      </c>
      <c r="H312" s="23">
        <v>0</v>
      </c>
      <c r="I312" s="23">
        <v>2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2">
        <v>4</v>
      </c>
      <c r="D313" s="12">
        <v>3</v>
      </c>
      <c r="E313" s="27">
        <v>0.33333333333333298</v>
      </c>
      <c r="F313" s="12">
        <v>0</v>
      </c>
      <c r="G313" s="12">
        <v>0</v>
      </c>
      <c r="H313" s="12">
        <v>0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0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6" t="s">
        <v>916</v>
      </c>
      <c r="B318" s="197"/>
      <c r="C318" s="23">
        <v>203</v>
      </c>
      <c r="D318" s="23">
        <v>69</v>
      </c>
      <c r="E318" s="24">
        <v>1.9420289855072499</v>
      </c>
      <c r="F318" s="23">
        <v>0</v>
      </c>
      <c r="G318" s="23">
        <v>0</v>
      </c>
      <c r="H318" s="23">
        <v>13</v>
      </c>
      <c r="I318" s="23">
        <v>9</v>
      </c>
      <c r="J318" s="23">
        <v>0</v>
      </c>
      <c r="K318" s="23">
        <v>0</v>
      </c>
      <c r="L318" s="23">
        <v>0</v>
      </c>
      <c r="M318" s="23">
        <v>0</v>
      </c>
      <c r="N318" s="23">
        <v>159</v>
      </c>
      <c r="O318" s="23">
        <v>0</v>
      </c>
      <c r="P318" s="25">
        <v>2</v>
      </c>
    </row>
    <row r="319" spans="1:16" x14ac:dyDescent="0.25">
      <c r="A319" s="26" t="s">
        <v>917</v>
      </c>
      <c r="B319" s="26" t="s">
        <v>918</v>
      </c>
      <c r="C319" s="12">
        <v>203</v>
      </c>
      <c r="D319" s="12">
        <v>69</v>
      </c>
      <c r="E319" s="27">
        <v>1.9420289855072499</v>
      </c>
      <c r="F319" s="12">
        <v>0</v>
      </c>
      <c r="G319" s="12">
        <v>0</v>
      </c>
      <c r="H319" s="12">
        <v>13</v>
      </c>
      <c r="I319" s="12">
        <v>9</v>
      </c>
      <c r="J319" s="12">
        <v>0</v>
      </c>
      <c r="K319" s="12">
        <v>0</v>
      </c>
      <c r="L319" s="12">
        <v>0</v>
      </c>
      <c r="M319" s="12">
        <v>0</v>
      </c>
      <c r="N319" s="12">
        <v>159</v>
      </c>
      <c r="O319" s="12">
        <v>0</v>
      </c>
      <c r="P319" s="21">
        <v>2</v>
      </c>
    </row>
    <row r="320" spans="1:16" x14ac:dyDescent="0.25">
      <c r="A320" s="196" t="s">
        <v>919</v>
      </c>
      <c r="B320" s="197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6" t="s">
        <v>924</v>
      </c>
      <c r="B323" s="197"/>
      <c r="C323" s="23">
        <v>7140</v>
      </c>
      <c r="D323" s="23">
        <v>6282</v>
      </c>
      <c r="E323" s="24">
        <v>0.13658070678128001</v>
      </c>
      <c r="F323" s="23">
        <v>32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4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2">
        <v>7140</v>
      </c>
      <c r="D324" s="12">
        <v>6282</v>
      </c>
      <c r="E324" s="27">
        <v>0.13658070678128001</v>
      </c>
      <c r="F324" s="12">
        <v>32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4</v>
      </c>
      <c r="O324" s="12">
        <v>0</v>
      </c>
      <c r="P324" s="21">
        <v>0</v>
      </c>
    </row>
    <row r="325" spans="1:16" x14ac:dyDescent="0.25">
      <c r="A325" s="196" t="s">
        <v>927</v>
      </c>
      <c r="B325" s="197"/>
      <c r="C325" s="23">
        <v>1</v>
      </c>
      <c r="D325" s="23">
        <v>10</v>
      </c>
      <c r="E325" s="24">
        <v>-0.9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1</v>
      </c>
      <c r="D328" s="12">
        <v>10</v>
      </c>
      <c r="E328" s="27">
        <v>-0.9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1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6" t="s">
        <v>950</v>
      </c>
      <c r="B337" s="197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6" t="s">
        <v>953</v>
      </c>
      <c r="B339" s="197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8" t="s">
        <v>956</v>
      </c>
      <c r="B341" s="199"/>
      <c r="C341" s="28">
        <v>30928</v>
      </c>
      <c r="D341" s="28">
        <v>27597</v>
      </c>
      <c r="E341" s="29">
        <v>0.120701525528137</v>
      </c>
      <c r="F341" s="28">
        <v>8274</v>
      </c>
      <c r="G341" s="28">
        <v>5266</v>
      </c>
      <c r="H341" s="28">
        <v>3970</v>
      </c>
      <c r="I341" s="28">
        <v>3428</v>
      </c>
      <c r="J341" s="28">
        <v>118</v>
      </c>
      <c r="K341" s="28">
        <v>85</v>
      </c>
      <c r="L341" s="28">
        <v>14</v>
      </c>
      <c r="M341" s="28">
        <v>14</v>
      </c>
      <c r="N341" s="28">
        <v>257</v>
      </c>
      <c r="O341" s="28">
        <v>480</v>
      </c>
      <c r="P341" s="28">
        <v>6295</v>
      </c>
    </row>
    <row r="342" spans="1:16" x14ac:dyDescent="0.25">
      <c r="A342" s="17"/>
    </row>
  </sheetData>
  <sheetProtection algorithmName="SHA-512" hashValue="1FtBIvg602CNCmhewzSMEIsWlYNQi9J+h6QAYwf9BgY9Ws8SKP0vP1Uv9EvqrIDL/GtiEBHOEkA+er42fDVzdg==" saltValue="cyc+Xj36mjWONDJmbSfhT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9" t="s">
        <v>960</v>
      </c>
      <c r="B7" s="11" t="s">
        <v>961</v>
      </c>
      <c r="C7" s="21">
        <v>4</v>
      </c>
    </row>
    <row r="8" spans="1:3" x14ac:dyDescent="0.25">
      <c r="A8" s="190"/>
      <c r="B8" s="11" t="s">
        <v>334</v>
      </c>
      <c r="C8" s="21">
        <v>38</v>
      </c>
    </row>
    <row r="9" spans="1:3" x14ac:dyDescent="0.25">
      <c r="A9" s="190"/>
      <c r="B9" s="11" t="s">
        <v>962</v>
      </c>
      <c r="C9" s="21">
        <v>45</v>
      </c>
    </row>
    <row r="10" spans="1:3" x14ac:dyDescent="0.25">
      <c r="A10" s="190"/>
      <c r="B10" s="11" t="s">
        <v>963</v>
      </c>
      <c r="C10" s="21">
        <v>4</v>
      </c>
    </row>
    <row r="11" spans="1:3" x14ac:dyDescent="0.25">
      <c r="A11" s="190"/>
      <c r="B11" s="11" t="s">
        <v>964</v>
      </c>
      <c r="C11" s="21">
        <v>97</v>
      </c>
    </row>
    <row r="12" spans="1:3" x14ac:dyDescent="0.25">
      <c r="A12" s="190"/>
      <c r="B12" s="11" t="s">
        <v>965</v>
      </c>
      <c r="C12" s="21">
        <v>78</v>
      </c>
    </row>
    <row r="13" spans="1:3" x14ac:dyDescent="0.25">
      <c r="A13" s="190"/>
      <c r="B13" s="11" t="s">
        <v>966</v>
      </c>
      <c r="C13" s="21">
        <v>41</v>
      </c>
    </row>
    <row r="14" spans="1:3" x14ac:dyDescent="0.25">
      <c r="A14" s="190"/>
      <c r="B14" s="11" t="s">
        <v>518</v>
      </c>
      <c r="C14" s="21">
        <v>23</v>
      </c>
    </row>
    <row r="15" spans="1:3" x14ac:dyDescent="0.25">
      <c r="A15" s="190"/>
      <c r="B15" s="11" t="s">
        <v>967</v>
      </c>
      <c r="C15" s="21">
        <v>12</v>
      </c>
    </row>
    <row r="16" spans="1:3" x14ac:dyDescent="0.25">
      <c r="A16" s="190"/>
      <c r="B16" s="11" t="s">
        <v>968</v>
      </c>
      <c r="C16" s="21">
        <v>2</v>
      </c>
    </row>
    <row r="17" spans="1:3" x14ac:dyDescent="0.25">
      <c r="A17" s="190"/>
      <c r="B17" s="11" t="s">
        <v>651</v>
      </c>
      <c r="C17" s="21">
        <v>6</v>
      </c>
    </row>
    <row r="18" spans="1:3" x14ac:dyDescent="0.25">
      <c r="A18" s="190"/>
      <c r="B18" s="11" t="s">
        <v>969</v>
      </c>
      <c r="C18" s="21">
        <v>80</v>
      </c>
    </row>
    <row r="19" spans="1:3" x14ac:dyDescent="0.25">
      <c r="A19" s="190"/>
      <c r="B19" s="11" t="s">
        <v>970</v>
      </c>
      <c r="C19" s="21">
        <v>53</v>
      </c>
    </row>
    <row r="20" spans="1:3" x14ac:dyDescent="0.25">
      <c r="A20" s="190"/>
      <c r="B20" s="11" t="s">
        <v>971</v>
      </c>
      <c r="C20" s="21">
        <v>8</v>
      </c>
    </row>
    <row r="21" spans="1:3" x14ac:dyDescent="0.25">
      <c r="A21" s="190"/>
      <c r="B21" s="11" t="s">
        <v>972</v>
      </c>
      <c r="C21" s="21">
        <v>9</v>
      </c>
    </row>
    <row r="22" spans="1:3" x14ac:dyDescent="0.25">
      <c r="A22" s="190"/>
      <c r="B22" s="11" t="s">
        <v>973</v>
      </c>
      <c r="C22" s="21">
        <v>1</v>
      </c>
    </row>
    <row r="23" spans="1:3" x14ac:dyDescent="0.25">
      <c r="A23" s="190"/>
      <c r="B23" s="11" t="s">
        <v>974</v>
      </c>
      <c r="C23" s="21">
        <v>0</v>
      </c>
    </row>
    <row r="24" spans="1:3" x14ac:dyDescent="0.25">
      <c r="A24" s="190"/>
      <c r="B24" s="11" t="s">
        <v>111</v>
      </c>
      <c r="C24" s="21">
        <v>151</v>
      </c>
    </row>
    <row r="25" spans="1:3" x14ac:dyDescent="0.25">
      <c r="A25" s="190"/>
      <c r="B25" s="11" t="s">
        <v>975</v>
      </c>
      <c r="C25" s="21">
        <v>38</v>
      </c>
    </row>
    <row r="26" spans="1:3" x14ac:dyDescent="0.25">
      <c r="A26" s="191"/>
      <c r="B26" s="11" t="s">
        <v>976</v>
      </c>
      <c r="C26" s="21">
        <v>1</v>
      </c>
    </row>
    <row r="27" spans="1:3" x14ac:dyDescent="0.25">
      <c r="A27" s="189" t="s">
        <v>977</v>
      </c>
      <c r="B27" s="11" t="s">
        <v>978</v>
      </c>
      <c r="C27" s="21">
        <v>210</v>
      </c>
    </row>
    <row r="28" spans="1:3" x14ac:dyDescent="0.25">
      <c r="A28" s="190"/>
      <c r="B28" s="11" t="s">
        <v>979</v>
      </c>
      <c r="C28" s="21">
        <v>261</v>
      </c>
    </row>
    <row r="29" spans="1:3" x14ac:dyDescent="0.25">
      <c r="A29" s="191"/>
      <c r="B29" s="11" t="s">
        <v>980</v>
      </c>
      <c r="C29" s="21">
        <v>1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236</v>
      </c>
    </row>
    <row r="34" spans="1:3" x14ac:dyDescent="0.25">
      <c r="A34" s="189" t="s">
        <v>983</v>
      </c>
      <c r="B34" s="11" t="s">
        <v>984</v>
      </c>
      <c r="C34" s="21">
        <v>3</v>
      </c>
    </row>
    <row r="35" spans="1:3" x14ac:dyDescent="0.25">
      <c r="A35" s="190"/>
      <c r="B35" s="11" t="s">
        <v>985</v>
      </c>
      <c r="C35" s="21">
        <v>37</v>
      </c>
    </row>
    <row r="36" spans="1:3" x14ac:dyDescent="0.25">
      <c r="A36" s="190"/>
      <c r="B36" s="11" t="s">
        <v>986</v>
      </c>
      <c r="C36" s="21">
        <v>8</v>
      </c>
    </row>
    <row r="37" spans="1:3" x14ac:dyDescent="0.25">
      <c r="A37" s="191"/>
      <c r="B37" s="11" t="s">
        <v>987</v>
      </c>
      <c r="C37" s="21">
        <v>3</v>
      </c>
    </row>
    <row r="38" spans="1:3" x14ac:dyDescent="0.25">
      <c r="A38" s="10" t="s">
        <v>988</v>
      </c>
      <c r="B38" s="15"/>
      <c r="C38" s="21">
        <v>0</v>
      </c>
    </row>
    <row r="39" spans="1:3" x14ac:dyDescent="0.25">
      <c r="A39" s="10" t="s">
        <v>989</v>
      </c>
      <c r="B39" s="15"/>
      <c r="C39" s="21">
        <v>152</v>
      </c>
    </row>
    <row r="40" spans="1:3" x14ac:dyDescent="0.25">
      <c r="A40" s="10" t="s">
        <v>990</v>
      </c>
      <c r="B40" s="15"/>
      <c r="C40" s="21">
        <v>28</v>
      </c>
    </row>
    <row r="41" spans="1:3" x14ac:dyDescent="0.25">
      <c r="A41" s="10" t="s">
        <v>991</v>
      </c>
      <c r="B41" s="15"/>
      <c r="C41" s="21">
        <v>12</v>
      </c>
    </row>
    <row r="42" spans="1:3" x14ac:dyDescent="0.25">
      <c r="A42" s="10" t="s">
        <v>992</v>
      </c>
      <c r="B42" s="15"/>
      <c r="C42" s="21">
        <v>3</v>
      </c>
    </row>
    <row r="43" spans="1:3" x14ac:dyDescent="0.25">
      <c r="A43" s="10" t="s">
        <v>993</v>
      </c>
      <c r="B43" s="15"/>
      <c r="C43" s="21">
        <v>37</v>
      </c>
    </row>
    <row r="44" spans="1:3" x14ac:dyDescent="0.25">
      <c r="A44" s="10" t="s">
        <v>994</v>
      </c>
      <c r="B44" s="15"/>
      <c r="C44" s="21">
        <v>3</v>
      </c>
    </row>
    <row r="45" spans="1:3" x14ac:dyDescent="0.25">
      <c r="A45" s="10" t="s">
        <v>995</v>
      </c>
      <c r="B45" s="15"/>
      <c r="C45" s="21">
        <v>15</v>
      </c>
    </row>
    <row r="46" spans="1:3" x14ac:dyDescent="0.25">
      <c r="A46" s="10" t="s">
        <v>980</v>
      </c>
      <c r="B46" s="15"/>
      <c r="C46" s="21">
        <v>0</v>
      </c>
    </row>
    <row r="47" spans="1:3" x14ac:dyDescent="0.25">
      <c r="A47" s="189" t="s">
        <v>996</v>
      </c>
      <c r="B47" s="11" t="s">
        <v>997</v>
      </c>
      <c r="C47" s="21">
        <v>0</v>
      </c>
    </row>
    <row r="48" spans="1:3" x14ac:dyDescent="0.25">
      <c r="A48" s="190"/>
      <c r="B48" s="11" t="s">
        <v>998</v>
      </c>
      <c r="C48" s="21">
        <v>0</v>
      </c>
    </row>
    <row r="49" spans="1:3" x14ac:dyDescent="0.25">
      <c r="A49" s="190"/>
      <c r="B49" s="11" t="s">
        <v>999</v>
      </c>
      <c r="C49" s="21">
        <v>0</v>
      </c>
    </row>
    <row r="50" spans="1:3" x14ac:dyDescent="0.25">
      <c r="A50" s="190"/>
      <c r="B50" s="11" t="s">
        <v>1000</v>
      </c>
      <c r="C50" s="21">
        <v>0</v>
      </c>
    </row>
    <row r="51" spans="1:3" x14ac:dyDescent="0.25">
      <c r="A51" s="191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28</v>
      </c>
    </row>
    <row r="56" spans="1:3" x14ac:dyDescent="0.25">
      <c r="A56" s="189" t="s">
        <v>79</v>
      </c>
      <c r="B56" s="11" t="s">
        <v>1003</v>
      </c>
      <c r="C56" s="21">
        <v>38</v>
      </c>
    </row>
    <row r="57" spans="1:3" x14ac:dyDescent="0.25">
      <c r="A57" s="191"/>
      <c r="B57" s="11" t="s">
        <v>1004</v>
      </c>
      <c r="C57" s="21">
        <v>191</v>
      </c>
    </row>
    <row r="58" spans="1:3" x14ac:dyDescent="0.25">
      <c r="A58" s="189" t="s">
        <v>1005</v>
      </c>
      <c r="B58" s="11" t="s">
        <v>1006</v>
      </c>
      <c r="C58" s="21">
        <v>2</v>
      </c>
    </row>
    <row r="59" spans="1:3" x14ac:dyDescent="0.25">
      <c r="A59" s="191"/>
      <c r="B59" s="11" t="s">
        <v>1007</v>
      </c>
      <c r="C59" s="21">
        <v>0</v>
      </c>
    </row>
    <row r="60" spans="1:3" x14ac:dyDescent="0.25">
      <c r="A60" s="189" t="s">
        <v>1008</v>
      </c>
      <c r="B60" s="11" t="s">
        <v>1006</v>
      </c>
      <c r="C60" s="21">
        <v>21</v>
      </c>
    </row>
    <row r="61" spans="1:3" x14ac:dyDescent="0.25">
      <c r="A61" s="191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9" t="s">
        <v>245</v>
      </c>
      <c r="B65" s="11" t="s">
        <v>20</v>
      </c>
      <c r="C65" s="21">
        <v>947</v>
      </c>
    </row>
    <row r="66" spans="1:3" x14ac:dyDescent="0.25">
      <c r="A66" s="190"/>
      <c r="B66" s="11" t="s">
        <v>1010</v>
      </c>
      <c r="C66" s="21">
        <v>178</v>
      </c>
    </row>
    <row r="67" spans="1:3" x14ac:dyDescent="0.25">
      <c r="A67" s="190"/>
      <c r="B67" s="11" t="s">
        <v>1011</v>
      </c>
      <c r="C67" s="21">
        <v>337</v>
      </c>
    </row>
    <row r="68" spans="1:3" x14ac:dyDescent="0.25">
      <c r="A68" s="191"/>
      <c r="B68" s="11" t="s">
        <v>1012</v>
      </c>
      <c r="C68" s="21">
        <v>36</v>
      </c>
    </row>
    <row r="69" spans="1:3" x14ac:dyDescent="0.25">
      <c r="A69" s="189" t="s">
        <v>1013</v>
      </c>
      <c r="B69" s="11" t="s">
        <v>1014</v>
      </c>
      <c r="C69" s="21">
        <v>0</v>
      </c>
    </row>
    <row r="70" spans="1:3" x14ac:dyDescent="0.25">
      <c r="A70" s="190"/>
      <c r="B70" s="11" t="s">
        <v>1015</v>
      </c>
      <c r="C70" s="21">
        <v>0</v>
      </c>
    </row>
    <row r="71" spans="1:3" x14ac:dyDescent="0.25">
      <c r="A71" s="191"/>
      <c r="B71" s="11" t="s">
        <v>1016</v>
      </c>
      <c r="C71" s="21">
        <v>0</v>
      </c>
    </row>
    <row r="72" spans="1:3" x14ac:dyDescent="0.25">
      <c r="A72" s="189" t="s">
        <v>1017</v>
      </c>
      <c r="B72" s="11" t="s">
        <v>1018</v>
      </c>
      <c r="C72" s="21">
        <v>439</v>
      </c>
    </row>
    <row r="73" spans="1:3" x14ac:dyDescent="0.25">
      <c r="A73" s="190"/>
      <c r="B73" s="11" t="s">
        <v>1019</v>
      </c>
      <c r="C73" s="21">
        <v>111</v>
      </c>
    </row>
    <row r="74" spans="1:3" x14ac:dyDescent="0.25">
      <c r="A74" s="190"/>
      <c r="B74" s="11" t="s">
        <v>1020</v>
      </c>
      <c r="C74" s="21">
        <v>5</v>
      </c>
    </row>
    <row r="75" spans="1:3" x14ac:dyDescent="0.25">
      <c r="A75" s="190"/>
      <c r="B75" s="11" t="s">
        <v>1021</v>
      </c>
      <c r="C75" s="21">
        <v>259</v>
      </c>
    </row>
    <row r="76" spans="1:3" x14ac:dyDescent="0.25">
      <c r="A76" s="191"/>
      <c r="B76" s="11" t="s">
        <v>1012</v>
      </c>
      <c r="C76" s="21">
        <v>202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1</v>
      </c>
    </row>
    <row r="81" spans="1:3" x14ac:dyDescent="0.25">
      <c r="A81" s="10" t="s">
        <v>1024</v>
      </c>
      <c r="B81" s="15"/>
      <c r="C81" s="21">
        <v>0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9" t="s">
        <v>1027</v>
      </c>
      <c r="B86" s="11" t="s">
        <v>1018</v>
      </c>
      <c r="C86" s="21">
        <v>735</v>
      </c>
    </row>
    <row r="87" spans="1:3" x14ac:dyDescent="0.25">
      <c r="A87" s="191"/>
      <c r="B87" s="11" t="s">
        <v>1012</v>
      </c>
      <c r="C87" s="21">
        <v>24</v>
      </c>
    </row>
    <row r="88" spans="1:3" x14ac:dyDescent="0.25">
      <c r="A88" s="189" t="s">
        <v>1028</v>
      </c>
      <c r="B88" s="11" t="s">
        <v>1018</v>
      </c>
      <c r="C88" s="21">
        <v>54</v>
      </c>
    </row>
    <row r="89" spans="1:3" x14ac:dyDescent="0.25">
      <c r="A89" s="191"/>
      <c r="B89" s="11" t="s">
        <v>1012</v>
      </c>
      <c r="C89" s="21">
        <v>31</v>
      </c>
    </row>
    <row r="90" spans="1:3" x14ac:dyDescent="0.25">
      <c r="A90" s="189" t="s">
        <v>1029</v>
      </c>
      <c r="B90" s="11" t="s">
        <v>1018</v>
      </c>
      <c r="C90" s="21">
        <v>295</v>
      </c>
    </row>
    <row r="91" spans="1:3" x14ac:dyDescent="0.25">
      <c r="A91" s="191"/>
      <c r="B91" s="11" t="s">
        <v>1012</v>
      </c>
      <c r="C91" s="21">
        <v>492</v>
      </c>
    </row>
    <row r="92" spans="1:3" x14ac:dyDescent="0.25">
      <c r="A92" s="189" t="s">
        <v>1030</v>
      </c>
      <c r="B92" s="11" t="s">
        <v>1018</v>
      </c>
      <c r="C92" s="21">
        <v>0</v>
      </c>
    </row>
    <row r="93" spans="1:3" x14ac:dyDescent="0.25">
      <c r="A93" s="191"/>
      <c r="B93" s="11" t="s">
        <v>1012</v>
      </c>
      <c r="C93" s="21">
        <v>0</v>
      </c>
    </row>
    <row r="94" spans="1:3" x14ac:dyDescent="0.25">
      <c r="A94" s="189" t="s">
        <v>1031</v>
      </c>
      <c r="B94" s="11" t="s">
        <v>1018</v>
      </c>
      <c r="C94" s="21">
        <v>487</v>
      </c>
    </row>
    <row r="95" spans="1:3" x14ac:dyDescent="0.25">
      <c r="A95" s="191"/>
      <c r="B95" s="11" t="s">
        <v>1012</v>
      </c>
      <c r="C95" s="21">
        <v>169</v>
      </c>
    </row>
    <row r="96" spans="1:3" x14ac:dyDescent="0.25">
      <c r="A96" s="189" t="s">
        <v>1032</v>
      </c>
      <c r="B96" s="11" t="s">
        <v>1018</v>
      </c>
      <c r="C96" s="21">
        <v>487</v>
      </c>
    </row>
    <row r="97" spans="1:3" x14ac:dyDescent="0.25">
      <c r="A97" s="191"/>
      <c r="B97" s="11" t="s">
        <v>1012</v>
      </c>
      <c r="C97" s="21">
        <v>169</v>
      </c>
    </row>
    <row r="98" spans="1:3" x14ac:dyDescent="0.25">
      <c r="A98" s="189" t="s">
        <v>1033</v>
      </c>
      <c r="B98" s="11" t="s">
        <v>1018</v>
      </c>
      <c r="C98" s="21">
        <v>0</v>
      </c>
    </row>
    <row r="99" spans="1:3" x14ac:dyDescent="0.25">
      <c r="A99" s="191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1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9" t="s">
        <v>1037</v>
      </c>
      <c r="B105" s="11" t="s">
        <v>1038</v>
      </c>
      <c r="C105" s="21">
        <v>0</v>
      </c>
    </row>
    <row r="106" spans="1:3" x14ac:dyDescent="0.25">
      <c r="A106" s="191"/>
      <c r="B106" s="11" t="s">
        <v>1039</v>
      </c>
      <c r="C106" s="21">
        <v>84</v>
      </c>
    </row>
    <row r="107" spans="1:3" x14ac:dyDescent="0.25">
      <c r="A107" s="10" t="s">
        <v>1040</v>
      </c>
      <c r="B107" s="15"/>
      <c r="C107" s="21">
        <v>49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4</v>
      </c>
    </row>
    <row r="111" spans="1:3" x14ac:dyDescent="0.25">
      <c r="A111" s="10" t="s">
        <v>1044</v>
      </c>
      <c r="B111" s="15"/>
      <c r="C111" s="21">
        <v>0</v>
      </c>
    </row>
    <row r="112" spans="1:3" ht="22.5" x14ac:dyDescent="0.25">
      <c r="A112" s="10" t="s">
        <v>1045</v>
      </c>
      <c r="B112" s="15"/>
      <c r="C112" s="21">
        <v>13</v>
      </c>
    </row>
    <row r="113" spans="1:1" x14ac:dyDescent="0.25">
      <c r="A113" s="17"/>
    </row>
  </sheetData>
  <sheetProtection algorithmName="SHA-512" hashValue="yrpOXVb4Ym2LCvy+ZGPITbORRENROh9w0Mc+sQxLJnzy5zkVLQixqfFv5jNSOrzasuHRD309iXc1sp3loMFwvg==" saltValue="nBZJQ4J5TuHs8FXfZhmaI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9" t="s">
        <v>1048</v>
      </c>
      <c r="B5" s="31" t="s">
        <v>1049</v>
      </c>
      <c r="C5" s="21">
        <v>284</v>
      </c>
    </row>
    <row r="6" spans="1:3" x14ac:dyDescent="0.25">
      <c r="A6" s="190"/>
      <c r="B6" s="31" t="s">
        <v>304</v>
      </c>
      <c r="C6" s="21">
        <v>336</v>
      </c>
    </row>
    <row r="7" spans="1:3" x14ac:dyDescent="0.25">
      <c r="A7" s="190"/>
      <c r="B7" s="31" t="s">
        <v>1050</v>
      </c>
      <c r="C7" s="21">
        <v>102</v>
      </c>
    </row>
    <row r="8" spans="1:3" x14ac:dyDescent="0.25">
      <c r="A8" s="190"/>
      <c r="B8" s="31" t="s">
        <v>1051</v>
      </c>
      <c r="C8" s="21">
        <v>1</v>
      </c>
    </row>
    <row r="9" spans="1:3" x14ac:dyDescent="0.25">
      <c r="A9" s="190"/>
      <c r="B9" s="31" t="s">
        <v>1052</v>
      </c>
      <c r="C9" s="21">
        <v>7</v>
      </c>
    </row>
    <row r="10" spans="1:3" x14ac:dyDescent="0.25">
      <c r="A10" s="190"/>
      <c r="B10" s="31" t="s">
        <v>1053</v>
      </c>
      <c r="C10" s="21">
        <v>0</v>
      </c>
    </row>
    <row r="11" spans="1:3" x14ac:dyDescent="0.25">
      <c r="A11" s="191"/>
      <c r="B11" s="31" t="s">
        <v>1054</v>
      </c>
      <c r="C11" s="21">
        <v>1</v>
      </c>
    </row>
    <row r="12" spans="1:3" x14ac:dyDescent="0.25">
      <c r="A12" s="189" t="s">
        <v>1055</v>
      </c>
      <c r="B12" s="31" t="s">
        <v>65</v>
      </c>
      <c r="C12" s="21">
        <v>131</v>
      </c>
    </row>
    <row r="13" spans="1:3" x14ac:dyDescent="0.25">
      <c r="A13" s="190"/>
      <c r="B13" s="31" t="s">
        <v>1056</v>
      </c>
      <c r="C13" s="21">
        <v>54</v>
      </c>
    </row>
    <row r="14" spans="1:3" x14ac:dyDescent="0.25">
      <c r="A14" s="190"/>
      <c r="B14" s="31" t="s">
        <v>1057</v>
      </c>
      <c r="C14" s="21">
        <v>34</v>
      </c>
    </row>
    <row r="15" spans="1:3" x14ac:dyDescent="0.25">
      <c r="A15" s="191"/>
      <c r="B15" s="31" t="s">
        <v>1058</v>
      </c>
      <c r="C15" s="21">
        <v>67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2"/>
      <c r="C19" s="21">
        <v>28</v>
      </c>
    </row>
    <row r="20" spans="1:3" x14ac:dyDescent="0.25">
      <c r="A20" s="10" t="s">
        <v>1061</v>
      </c>
      <c r="B20" s="32"/>
      <c r="C20" s="21">
        <v>7</v>
      </c>
    </row>
    <row r="21" spans="1:3" x14ac:dyDescent="0.25">
      <c r="A21" s="10" t="s">
        <v>1062</v>
      </c>
      <c r="B21" s="32"/>
      <c r="C21" s="21">
        <v>73</v>
      </c>
    </row>
    <row r="22" spans="1:3" x14ac:dyDescent="0.25">
      <c r="A22" s="10" t="s">
        <v>1063</v>
      </c>
      <c r="B22" s="32"/>
      <c r="C22" s="21">
        <v>72</v>
      </c>
    </row>
    <row r="23" spans="1:3" x14ac:dyDescent="0.25">
      <c r="A23" s="10" t="s">
        <v>1064</v>
      </c>
      <c r="B23" s="32"/>
      <c r="C23" s="21">
        <v>149</v>
      </c>
    </row>
    <row r="24" spans="1:3" x14ac:dyDescent="0.25">
      <c r="A24" s="10" t="s">
        <v>1065</v>
      </c>
      <c r="B24" s="32"/>
      <c r="C24" s="21">
        <v>154</v>
      </c>
    </row>
    <row r="25" spans="1:3" x14ac:dyDescent="0.25">
      <c r="A25" s="10" t="s">
        <v>1066</v>
      </c>
      <c r="B25" s="32"/>
      <c r="C25" s="21">
        <v>5</v>
      </c>
    </row>
    <row r="26" spans="1:3" x14ac:dyDescent="0.25">
      <c r="A26" s="10" t="s">
        <v>1067</v>
      </c>
      <c r="B26" s="32"/>
      <c r="C26" s="21">
        <v>0</v>
      </c>
    </row>
    <row r="27" spans="1:3" x14ac:dyDescent="0.25">
      <c r="A27" s="10" t="s">
        <v>1068</v>
      </c>
      <c r="B27" s="32"/>
      <c r="C27" s="21">
        <v>3</v>
      </c>
    </row>
    <row r="28" spans="1:3" x14ac:dyDescent="0.25">
      <c r="A28" s="10" t="s">
        <v>1069</v>
      </c>
      <c r="B28" s="32"/>
      <c r="C28" s="21">
        <v>117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2"/>
      <c r="C32" s="21">
        <v>4</v>
      </c>
    </row>
    <row r="33" spans="1:6" x14ac:dyDescent="0.25">
      <c r="A33" s="10" t="s">
        <v>1072</v>
      </c>
      <c r="B33" s="32"/>
      <c r="C33" s="21">
        <v>20</v>
      </c>
    </row>
    <row r="34" spans="1:6" x14ac:dyDescent="0.25">
      <c r="A34" s="10" t="s">
        <v>1073</v>
      </c>
      <c r="B34" s="32"/>
      <c r="C34" s="21">
        <v>92</v>
      </c>
    </row>
    <row r="35" spans="1:6" x14ac:dyDescent="0.25">
      <c r="A35" s="10" t="s">
        <v>1074</v>
      </c>
      <c r="B35" s="32"/>
      <c r="C35" s="21">
        <v>92</v>
      </c>
    </row>
    <row r="36" spans="1:6" x14ac:dyDescent="0.25">
      <c r="A36" s="10" t="s">
        <v>1075</v>
      </c>
      <c r="B36" s="32"/>
      <c r="C36" s="21">
        <v>68</v>
      </c>
    </row>
    <row r="37" spans="1:6" x14ac:dyDescent="0.25">
      <c r="A37" s="10" t="s">
        <v>1076</v>
      </c>
      <c r="B37" s="32"/>
      <c r="C37" s="21">
        <v>19</v>
      </c>
    </row>
    <row r="38" spans="1:6" x14ac:dyDescent="0.25">
      <c r="A38" s="10" t="s">
        <v>1077</v>
      </c>
      <c r="B38" s="32"/>
      <c r="C38" s="21">
        <v>5</v>
      </c>
    </row>
    <row r="39" spans="1:6" x14ac:dyDescent="0.25">
      <c r="A39" s="10" t="s">
        <v>1078</v>
      </c>
      <c r="B39" s="32"/>
      <c r="C39" s="21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1">
        <v>0</v>
      </c>
    </row>
    <row r="44" spans="1:6" x14ac:dyDescent="0.25">
      <c r="A44" s="10" t="s">
        <v>114</v>
      </c>
      <c r="B44" s="32"/>
      <c r="C44" s="21">
        <v>0</v>
      </c>
    </row>
    <row r="45" spans="1:6" x14ac:dyDescent="0.25">
      <c r="A45" s="10" t="s">
        <v>1080</v>
      </c>
      <c r="B45" s="32"/>
      <c r="C45" s="21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6" t="s">
        <v>960</v>
      </c>
      <c r="B48" s="11" t="s">
        <v>1083</v>
      </c>
      <c r="C48" s="12">
        <v>2</v>
      </c>
      <c r="D48" s="12">
        <v>2</v>
      </c>
      <c r="E48" s="12">
        <v>1</v>
      </c>
      <c r="F48" s="21">
        <v>0</v>
      </c>
    </row>
    <row r="49" spans="1:6" x14ac:dyDescent="0.25">
      <c r="A49" s="187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7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87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187"/>
      <c r="B52" s="11" t="s">
        <v>334</v>
      </c>
      <c r="C52" s="12">
        <v>27</v>
      </c>
      <c r="D52" s="12">
        <v>14</v>
      </c>
      <c r="E52" s="12">
        <v>2</v>
      </c>
      <c r="F52" s="21">
        <v>7</v>
      </c>
    </row>
    <row r="53" spans="1:6" x14ac:dyDescent="0.25">
      <c r="A53" s="187"/>
      <c r="B53" s="11" t="s">
        <v>1087</v>
      </c>
      <c r="C53" s="12">
        <v>392</v>
      </c>
      <c r="D53" s="12">
        <v>90</v>
      </c>
      <c r="E53" s="12">
        <v>17</v>
      </c>
      <c r="F53" s="21">
        <v>31</v>
      </c>
    </row>
    <row r="54" spans="1:6" x14ac:dyDescent="0.25">
      <c r="A54" s="187"/>
      <c r="B54" s="11" t="s">
        <v>1088</v>
      </c>
      <c r="C54" s="12">
        <v>49</v>
      </c>
      <c r="D54" s="12">
        <v>19</v>
      </c>
      <c r="E54" s="12">
        <v>2</v>
      </c>
      <c r="F54" s="21">
        <v>4</v>
      </c>
    </row>
    <row r="55" spans="1:6" x14ac:dyDescent="0.25">
      <c r="A55" s="187"/>
      <c r="B55" s="11" t="s">
        <v>1089</v>
      </c>
      <c r="C55" s="12">
        <v>26</v>
      </c>
      <c r="D55" s="12">
        <v>6</v>
      </c>
      <c r="E55" s="12">
        <v>0</v>
      </c>
      <c r="F55" s="21">
        <v>1</v>
      </c>
    </row>
    <row r="56" spans="1:6" x14ac:dyDescent="0.25">
      <c r="A56" s="187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87"/>
      <c r="B57" s="11" t="s">
        <v>1091</v>
      </c>
      <c r="C57" s="12">
        <v>73</v>
      </c>
      <c r="D57" s="12">
        <v>23</v>
      </c>
      <c r="E57" s="12">
        <v>2</v>
      </c>
      <c r="F57" s="21">
        <v>5</v>
      </c>
    </row>
    <row r="58" spans="1:6" x14ac:dyDescent="0.25">
      <c r="A58" s="187"/>
      <c r="B58" s="11" t="s">
        <v>1092</v>
      </c>
      <c r="C58" s="12">
        <v>11</v>
      </c>
      <c r="D58" s="12">
        <v>0</v>
      </c>
      <c r="E58" s="12">
        <v>1</v>
      </c>
      <c r="F58" s="21">
        <v>0</v>
      </c>
    </row>
    <row r="59" spans="1:6" x14ac:dyDescent="0.25">
      <c r="A59" s="187"/>
      <c r="B59" s="11" t="s">
        <v>1093</v>
      </c>
      <c r="C59" s="12">
        <v>1</v>
      </c>
      <c r="D59" s="12">
        <v>0</v>
      </c>
      <c r="E59" s="12">
        <v>0</v>
      </c>
      <c r="F59" s="21">
        <v>0</v>
      </c>
    </row>
    <row r="60" spans="1:6" x14ac:dyDescent="0.25">
      <c r="A60" s="187"/>
      <c r="B60" s="11" t="s">
        <v>405</v>
      </c>
      <c r="C60" s="12">
        <v>1</v>
      </c>
      <c r="D60" s="12">
        <v>0</v>
      </c>
      <c r="E60" s="12">
        <v>0</v>
      </c>
      <c r="F60" s="21">
        <v>0</v>
      </c>
    </row>
    <row r="61" spans="1:6" x14ac:dyDescent="0.25">
      <c r="A61" s="187"/>
      <c r="B61" s="11" t="s">
        <v>1094</v>
      </c>
      <c r="C61" s="12">
        <v>2</v>
      </c>
      <c r="D61" s="12">
        <v>10</v>
      </c>
      <c r="E61" s="12">
        <v>3</v>
      </c>
      <c r="F61" s="21">
        <v>1</v>
      </c>
    </row>
    <row r="62" spans="1:6" x14ac:dyDescent="0.25">
      <c r="A62" s="187"/>
      <c r="B62" s="11" t="s">
        <v>1095</v>
      </c>
      <c r="C62" s="12">
        <v>2</v>
      </c>
      <c r="D62" s="12">
        <v>0</v>
      </c>
      <c r="E62" s="12">
        <v>0</v>
      </c>
      <c r="F62" s="21">
        <v>0</v>
      </c>
    </row>
    <row r="63" spans="1:6" x14ac:dyDescent="0.25">
      <c r="A63" s="187"/>
      <c r="B63" s="11" t="s">
        <v>1096</v>
      </c>
      <c r="C63" s="12">
        <v>1</v>
      </c>
      <c r="D63" s="12">
        <v>2</v>
      </c>
      <c r="E63" s="12">
        <v>0</v>
      </c>
      <c r="F63" s="21">
        <v>0</v>
      </c>
    </row>
    <row r="64" spans="1:6" x14ac:dyDescent="0.25">
      <c r="A64" s="187"/>
      <c r="B64" s="11" t="s">
        <v>1097</v>
      </c>
      <c r="C64" s="12">
        <v>54</v>
      </c>
      <c r="D64" s="12">
        <v>28</v>
      </c>
      <c r="E64" s="12">
        <v>8</v>
      </c>
      <c r="F64" s="21">
        <v>21</v>
      </c>
    </row>
    <row r="65" spans="1:6" x14ac:dyDescent="0.25">
      <c r="A65" s="187"/>
      <c r="B65" s="11" t="s">
        <v>1098</v>
      </c>
      <c r="C65" s="12">
        <v>13</v>
      </c>
      <c r="D65" s="12">
        <v>1</v>
      </c>
      <c r="E65" s="12">
        <v>0</v>
      </c>
      <c r="F65" s="21">
        <v>1</v>
      </c>
    </row>
    <row r="66" spans="1:6" x14ac:dyDescent="0.25">
      <c r="A66" s="188"/>
      <c r="B66" s="11" t="s">
        <v>1099</v>
      </c>
      <c r="C66" s="12">
        <v>3</v>
      </c>
      <c r="D66" s="12">
        <v>1</v>
      </c>
      <c r="E66" s="12">
        <v>0</v>
      </c>
      <c r="F66" s="21">
        <v>0</v>
      </c>
    </row>
    <row r="67" spans="1:6" x14ac:dyDescent="0.25">
      <c r="A67" s="200" t="s">
        <v>1100</v>
      </c>
      <c r="B67" s="201"/>
      <c r="C67" s="28">
        <v>657</v>
      </c>
      <c r="D67" s="28">
        <v>196</v>
      </c>
      <c r="E67" s="28">
        <v>36</v>
      </c>
      <c r="F67" s="28">
        <v>71</v>
      </c>
    </row>
    <row r="68" spans="1:6" x14ac:dyDescent="0.25">
      <c r="A68" s="186" t="s">
        <v>977</v>
      </c>
      <c r="B68" s="11" t="s">
        <v>1101</v>
      </c>
      <c r="C68" s="12">
        <v>14</v>
      </c>
      <c r="D68" s="12">
        <v>4</v>
      </c>
      <c r="E68" s="12">
        <v>1</v>
      </c>
      <c r="F68" s="21">
        <v>4</v>
      </c>
    </row>
    <row r="69" spans="1:6" x14ac:dyDescent="0.25">
      <c r="A69" s="187"/>
      <c r="B69" s="11" t="s">
        <v>1102</v>
      </c>
      <c r="C69" s="12">
        <v>7</v>
      </c>
      <c r="D69" s="12">
        <v>0</v>
      </c>
      <c r="E69" s="12">
        <v>0</v>
      </c>
      <c r="F69" s="21">
        <v>0</v>
      </c>
    </row>
    <row r="70" spans="1:6" x14ac:dyDescent="0.25">
      <c r="A70" s="188"/>
      <c r="B70" s="11" t="s">
        <v>111</v>
      </c>
      <c r="C70" s="12">
        <v>30</v>
      </c>
      <c r="D70" s="12">
        <v>11</v>
      </c>
      <c r="E70" s="12">
        <v>5</v>
      </c>
      <c r="F70" s="21">
        <v>5</v>
      </c>
    </row>
    <row r="71" spans="1:6" x14ac:dyDescent="0.25">
      <c r="A71" s="200" t="s">
        <v>1103</v>
      </c>
      <c r="B71" s="201"/>
      <c r="C71" s="28">
        <v>51</v>
      </c>
      <c r="D71" s="28">
        <v>15</v>
      </c>
      <c r="E71" s="28">
        <v>6</v>
      </c>
      <c r="F71" s="28">
        <v>9</v>
      </c>
    </row>
    <row r="72" spans="1:6" x14ac:dyDescent="0.25">
      <c r="A72" s="17"/>
    </row>
  </sheetData>
  <sheetProtection algorithmName="SHA-512" hashValue="eYHSJMqXiYK6i1g1IcyWfIerwtGIMAcVpBXLSMfgPEfHlXIMMCG6vFreBlA1tky03LG870080fSF7Oj/WJdW5Q==" saltValue="Ikvut1RJeV2VJngcCR9ql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3" t="s">
        <v>15</v>
      </c>
      <c r="C4" s="9" t="s">
        <v>3</v>
      </c>
    </row>
    <row r="5" spans="1:3" x14ac:dyDescent="0.25">
      <c r="A5" s="186" t="s">
        <v>1106</v>
      </c>
      <c r="B5" s="11" t="s">
        <v>1107</v>
      </c>
      <c r="C5" s="21">
        <v>1579</v>
      </c>
    </row>
    <row r="6" spans="1:3" x14ac:dyDescent="0.25">
      <c r="A6" s="187"/>
      <c r="B6" s="11" t="s">
        <v>1049</v>
      </c>
      <c r="C6" s="21">
        <v>472</v>
      </c>
    </row>
    <row r="7" spans="1:3" x14ac:dyDescent="0.25">
      <c r="A7" s="187"/>
      <c r="B7" s="11" t="s">
        <v>1108</v>
      </c>
      <c r="C7" s="21">
        <v>1532</v>
      </c>
    </row>
    <row r="8" spans="1:3" x14ac:dyDescent="0.25">
      <c r="A8" s="187"/>
      <c r="B8" s="11" t="s">
        <v>1109</v>
      </c>
      <c r="C8" s="21">
        <v>214</v>
      </c>
    </row>
    <row r="9" spans="1:3" x14ac:dyDescent="0.25">
      <c r="A9" s="187"/>
      <c r="B9" s="11" t="s">
        <v>1051</v>
      </c>
      <c r="C9" s="21">
        <v>9</v>
      </c>
    </row>
    <row r="10" spans="1:3" x14ac:dyDescent="0.25">
      <c r="A10" s="187"/>
      <c r="B10" s="11" t="s">
        <v>1052</v>
      </c>
      <c r="C10" s="21">
        <v>16</v>
      </c>
    </row>
    <row r="11" spans="1:3" x14ac:dyDescent="0.25">
      <c r="A11" s="187"/>
      <c r="B11" s="11" t="s">
        <v>1110</v>
      </c>
      <c r="C11" s="21">
        <v>2</v>
      </c>
    </row>
    <row r="12" spans="1:3" x14ac:dyDescent="0.25">
      <c r="A12" s="188"/>
      <c r="B12" s="11" t="s">
        <v>1111</v>
      </c>
      <c r="C12" s="21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3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823</v>
      </c>
    </row>
    <row r="17" spans="1:3" x14ac:dyDescent="0.25">
      <c r="A17" s="20" t="s">
        <v>1114</v>
      </c>
      <c r="B17" s="15"/>
      <c r="C17" s="21">
        <v>203</v>
      </c>
    </row>
    <row r="18" spans="1:3" x14ac:dyDescent="0.25">
      <c r="A18" s="20" t="s">
        <v>1115</v>
      </c>
      <c r="B18" s="15"/>
      <c r="C18" s="21">
        <v>392</v>
      </c>
    </row>
    <row r="19" spans="1:3" x14ac:dyDescent="0.25">
      <c r="A19" s="20" t="s">
        <v>1116</v>
      </c>
      <c r="B19" s="15"/>
      <c r="C19" s="21">
        <v>297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3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18</v>
      </c>
    </row>
    <row r="24" spans="1:3" x14ac:dyDescent="0.25">
      <c r="A24" s="20" t="s">
        <v>1119</v>
      </c>
      <c r="B24" s="15"/>
      <c r="C24" s="21">
        <v>25</v>
      </c>
    </row>
    <row r="25" spans="1:3" x14ac:dyDescent="0.25">
      <c r="A25" s="20" t="s">
        <v>1120</v>
      </c>
      <c r="B25" s="15"/>
      <c r="C25" s="21">
        <v>0</v>
      </c>
    </row>
    <row r="26" spans="1:3" x14ac:dyDescent="0.25">
      <c r="A26" s="20" t="s">
        <v>1121</v>
      </c>
      <c r="B26" s="15"/>
      <c r="C26" s="21">
        <v>0</v>
      </c>
    </row>
    <row r="27" spans="1:3" x14ac:dyDescent="0.25">
      <c r="A27" s="20" t="s">
        <v>1122</v>
      </c>
      <c r="B27" s="15"/>
      <c r="C27" s="21">
        <v>43</v>
      </c>
    </row>
    <row r="28" spans="1:3" x14ac:dyDescent="0.25">
      <c r="A28" s="20" t="s">
        <v>1123</v>
      </c>
      <c r="B28" s="15"/>
      <c r="C28" s="21">
        <v>511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3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1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3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17</v>
      </c>
    </row>
    <row r="38" spans="1:3" x14ac:dyDescent="0.25">
      <c r="A38" s="20" t="s">
        <v>1128</v>
      </c>
      <c r="B38" s="15"/>
      <c r="C38" s="21">
        <v>59</v>
      </c>
    </row>
    <row r="39" spans="1:3" x14ac:dyDescent="0.25">
      <c r="A39" s="20" t="s">
        <v>1129</v>
      </c>
      <c r="B39" s="15"/>
      <c r="C39" s="21">
        <v>510</v>
      </c>
    </row>
    <row r="40" spans="1:3" x14ac:dyDescent="0.25">
      <c r="A40" s="20" t="s">
        <v>1130</v>
      </c>
      <c r="B40" s="15"/>
      <c r="C40" s="21">
        <v>293</v>
      </c>
    </row>
    <row r="41" spans="1:3" x14ac:dyDescent="0.25">
      <c r="A41" s="20" t="s">
        <v>1131</v>
      </c>
      <c r="B41" s="15"/>
      <c r="C41" s="21">
        <v>164</v>
      </c>
    </row>
    <row r="42" spans="1:3" x14ac:dyDescent="0.25">
      <c r="A42" s="20" t="s">
        <v>1132</v>
      </c>
      <c r="B42" s="15"/>
      <c r="C42" s="21">
        <v>53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3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0</v>
      </c>
    </row>
    <row r="47" spans="1:3" x14ac:dyDescent="0.25">
      <c r="A47" s="20" t="s">
        <v>1135</v>
      </c>
      <c r="B47" s="15"/>
      <c r="C47" s="21">
        <v>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3" t="s">
        <v>15</v>
      </c>
      <c r="C50" s="9" t="s">
        <v>3</v>
      </c>
    </row>
    <row r="51" spans="1:6" x14ac:dyDescent="0.25">
      <c r="A51" s="186" t="s">
        <v>1137</v>
      </c>
      <c r="B51" s="11" t="s">
        <v>1138</v>
      </c>
      <c r="C51" s="21">
        <v>462</v>
      </c>
    </row>
    <row r="52" spans="1:6" x14ac:dyDescent="0.25">
      <c r="A52" s="187"/>
      <c r="B52" s="11" t="s">
        <v>1139</v>
      </c>
      <c r="C52" s="21">
        <v>115</v>
      </c>
    </row>
    <row r="53" spans="1:6" x14ac:dyDescent="0.25">
      <c r="A53" s="187"/>
      <c r="B53" s="11" t="s">
        <v>1140</v>
      </c>
      <c r="C53" s="21">
        <v>205</v>
      </c>
    </row>
    <row r="54" spans="1:6" x14ac:dyDescent="0.25">
      <c r="A54" s="188"/>
      <c r="B54" s="11" t="s">
        <v>1141</v>
      </c>
      <c r="C54" s="21">
        <v>4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3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0</v>
      </c>
    </row>
    <row r="59" spans="1:6" x14ac:dyDescent="0.25">
      <c r="A59" s="20" t="s">
        <v>114</v>
      </c>
      <c r="B59" s="15"/>
      <c r="C59" s="21">
        <v>0</v>
      </c>
    </row>
    <row r="60" spans="1:6" x14ac:dyDescent="0.25">
      <c r="A60" s="20" t="s">
        <v>1080</v>
      </c>
      <c r="B60" s="15"/>
      <c r="C60" s="21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6" t="s">
        <v>960</v>
      </c>
      <c r="B63" s="11" t="s">
        <v>1083</v>
      </c>
      <c r="C63" s="12">
        <v>3</v>
      </c>
      <c r="D63" s="12">
        <v>1</v>
      </c>
      <c r="E63" s="12">
        <v>0</v>
      </c>
      <c r="F63" s="21">
        <v>0</v>
      </c>
    </row>
    <row r="64" spans="1:6" x14ac:dyDescent="0.25">
      <c r="A64" s="187"/>
      <c r="B64" s="11" t="s">
        <v>1084</v>
      </c>
      <c r="C64" s="12">
        <v>2</v>
      </c>
      <c r="D64" s="12">
        <v>0</v>
      </c>
      <c r="E64" s="12">
        <v>0</v>
      </c>
      <c r="F64" s="21">
        <v>0</v>
      </c>
    </row>
    <row r="65" spans="1:6" x14ac:dyDescent="0.25">
      <c r="A65" s="187"/>
      <c r="B65" s="11" t="s">
        <v>1085</v>
      </c>
      <c r="C65" s="12">
        <v>1</v>
      </c>
      <c r="D65" s="12">
        <v>0</v>
      </c>
      <c r="E65" s="12">
        <v>0</v>
      </c>
      <c r="F65" s="21">
        <v>0</v>
      </c>
    </row>
    <row r="66" spans="1:6" x14ac:dyDescent="0.25">
      <c r="A66" s="187"/>
      <c r="B66" s="11" t="s">
        <v>1086</v>
      </c>
      <c r="C66" s="12">
        <v>2</v>
      </c>
      <c r="D66" s="12">
        <v>0</v>
      </c>
      <c r="E66" s="12">
        <v>0</v>
      </c>
      <c r="F66" s="21">
        <v>0</v>
      </c>
    </row>
    <row r="67" spans="1:6" x14ac:dyDescent="0.25">
      <c r="A67" s="187"/>
      <c r="B67" s="11" t="s">
        <v>334</v>
      </c>
      <c r="C67" s="12">
        <v>187</v>
      </c>
      <c r="D67" s="12">
        <v>21</v>
      </c>
      <c r="E67" s="12">
        <v>19</v>
      </c>
      <c r="F67" s="21">
        <v>18</v>
      </c>
    </row>
    <row r="68" spans="1:6" x14ac:dyDescent="0.25">
      <c r="A68" s="187"/>
      <c r="B68" s="11" t="s">
        <v>1142</v>
      </c>
      <c r="C68" s="12">
        <v>1937</v>
      </c>
      <c r="D68" s="12">
        <v>451</v>
      </c>
      <c r="E68" s="12">
        <v>92</v>
      </c>
      <c r="F68" s="21">
        <v>172</v>
      </c>
    </row>
    <row r="69" spans="1:6" x14ac:dyDescent="0.25">
      <c r="A69" s="187"/>
      <c r="B69" s="11" t="s">
        <v>1143</v>
      </c>
      <c r="C69" s="12">
        <v>195</v>
      </c>
      <c r="D69" s="12">
        <v>33</v>
      </c>
      <c r="E69" s="12">
        <v>22</v>
      </c>
      <c r="F69" s="21">
        <v>33</v>
      </c>
    </row>
    <row r="70" spans="1:6" x14ac:dyDescent="0.25">
      <c r="A70" s="187"/>
      <c r="B70" s="11" t="s">
        <v>1089</v>
      </c>
      <c r="C70" s="12">
        <v>80</v>
      </c>
      <c r="D70" s="12">
        <v>7</v>
      </c>
      <c r="E70" s="12">
        <v>2</v>
      </c>
      <c r="F70" s="21">
        <v>5</v>
      </c>
    </row>
    <row r="71" spans="1:6" x14ac:dyDescent="0.25">
      <c r="A71" s="187"/>
      <c r="B71" s="11" t="s">
        <v>1144</v>
      </c>
      <c r="C71" s="12">
        <v>30</v>
      </c>
      <c r="D71" s="12">
        <v>1</v>
      </c>
      <c r="E71" s="12">
        <v>0</v>
      </c>
      <c r="F71" s="21">
        <v>0</v>
      </c>
    </row>
    <row r="72" spans="1:6" x14ac:dyDescent="0.25">
      <c r="A72" s="187"/>
      <c r="B72" s="11" t="s">
        <v>1145</v>
      </c>
      <c r="C72" s="12">
        <v>388</v>
      </c>
      <c r="D72" s="12">
        <v>238</v>
      </c>
      <c r="E72" s="12">
        <v>82</v>
      </c>
      <c r="F72" s="21">
        <v>133</v>
      </c>
    </row>
    <row r="73" spans="1:6" x14ac:dyDescent="0.25">
      <c r="A73" s="187"/>
      <c r="B73" s="11" t="s">
        <v>1146</v>
      </c>
      <c r="C73" s="12">
        <v>101</v>
      </c>
      <c r="D73" s="12">
        <v>35</v>
      </c>
      <c r="E73" s="12">
        <v>12</v>
      </c>
      <c r="F73" s="21">
        <v>20</v>
      </c>
    </row>
    <row r="74" spans="1:6" x14ac:dyDescent="0.25">
      <c r="A74" s="187"/>
      <c r="B74" s="11" t="s">
        <v>1093</v>
      </c>
      <c r="C74" s="12">
        <v>1</v>
      </c>
      <c r="D74" s="12">
        <v>1</v>
      </c>
      <c r="E74" s="12">
        <v>1</v>
      </c>
      <c r="F74" s="21">
        <v>0</v>
      </c>
    </row>
    <row r="75" spans="1:6" x14ac:dyDescent="0.25">
      <c r="A75" s="187"/>
      <c r="B75" s="11" t="s">
        <v>405</v>
      </c>
      <c r="C75" s="12">
        <v>45</v>
      </c>
      <c r="D75" s="12">
        <v>5</v>
      </c>
      <c r="E75" s="12">
        <v>4</v>
      </c>
      <c r="F75" s="21">
        <v>1</v>
      </c>
    </row>
    <row r="76" spans="1:6" x14ac:dyDescent="0.25">
      <c r="A76" s="187"/>
      <c r="B76" s="11" t="s">
        <v>1094</v>
      </c>
      <c r="C76" s="12">
        <v>6</v>
      </c>
      <c r="D76" s="12">
        <v>0</v>
      </c>
      <c r="E76" s="12">
        <v>2</v>
      </c>
      <c r="F76" s="21">
        <v>0</v>
      </c>
    </row>
    <row r="77" spans="1:6" x14ac:dyDescent="0.25">
      <c r="A77" s="187"/>
      <c r="B77" s="11" t="s">
        <v>1095</v>
      </c>
      <c r="C77" s="12">
        <v>67</v>
      </c>
      <c r="D77" s="12">
        <v>6</v>
      </c>
      <c r="E77" s="12">
        <v>1</v>
      </c>
      <c r="F77" s="21">
        <v>0</v>
      </c>
    </row>
    <row r="78" spans="1:6" x14ac:dyDescent="0.25">
      <c r="A78" s="187"/>
      <c r="B78" s="11" t="s">
        <v>1096</v>
      </c>
      <c r="C78" s="12">
        <v>18</v>
      </c>
      <c r="D78" s="12">
        <v>11</v>
      </c>
      <c r="E78" s="12">
        <v>3</v>
      </c>
      <c r="F78" s="21">
        <v>6</v>
      </c>
    </row>
    <row r="79" spans="1:6" x14ac:dyDescent="0.25">
      <c r="A79" s="187"/>
      <c r="B79" s="11" t="s">
        <v>1097</v>
      </c>
      <c r="C79" s="12">
        <v>516</v>
      </c>
      <c r="D79" s="12">
        <v>217</v>
      </c>
      <c r="E79" s="12">
        <v>63</v>
      </c>
      <c r="F79" s="21">
        <v>118</v>
      </c>
    </row>
    <row r="80" spans="1:6" x14ac:dyDescent="0.25">
      <c r="A80" s="187"/>
      <c r="B80" s="11" t="s">
        <v>1098</v>
      </c>
      <c r="C80" s="12">
        <v>55</v>
      </c>
      <c r="D80" s="12">
        <v>1</v>
      </c>
      <c r="E80" s="12">
        <v>2</v>
      </c>
      <c r="F80" s="21">
        <v>0</v>
      </c>
    </row>
    <row r="81" spans="1:6" x14ac:dyDescent="0.25">
      <c r="A81" s="188"/>
      <c r="B81" s="11" t="s">
        <v>1099</v>
      </c>
      <c r="C81" s="12">
        <v>22</v>
      </c>
      <c r="D81" s="12">
        <v>3</v>
      </c>
      <c r="E81" s="12">
        <v>2</v>
      </c>
      <c r="F81" s="21">
        <v>2</v>
      </c>
    </row>
    <row r="82" spans="1:6" x14ac:dyDescent="0.25">
      <c r="A82" s="202" t="s">
        <v>1100</v>
      </c>
      <c r="B82" s="203"/>
      <c r="C82" s="28">
        <v>3656</v>
      </c>
      <c r="D82" s="28">
        <v>1031</v>
      </c>
      <c r="E82" s="28">
        <v>307</v>
      </c>
      <c r="F82" s="28">
        <v>508</v>
      </c>
    </row>
    <row r="83" spans="1:6" x14ac:dyDescent="0.25">
      <c r="A83" s="186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1">
        <v>0</v>
      </c>
    </row>
    <row r="84" spans="1:6" x14ac:dyDescent="0.25">
      <c r="A84" s="187"/>
      <c r="B84" s="11" t="s">
        <v>1102</v>
      </c>
      <c r="C84" s="12">
        <v>0</v>
      </c>
      <c r="D84" s="12">
        <v>0</v>
      </c>
      <c r="E84" s="12">
        <v>0</v>
      </c>
      <c r="F84" s="21">
        <v>0</v>
      </c>
    </row>
    <row r="85" spans="1:6" x14ac:dyDescent="0.25">
      <c r="A85" s="188"/>
      <c r="B85" s="11" t="s">
        <v>111</v>
      </c>
      <c r="C85" s="12">
        <v>270</v>
      </c>
      <c r="D85" s="12">
        <v>143</v>
      </c>
      <c r="E85" s="12">
        <v>31</v>
      </c>
      <c r="F85" s="21">
        <v>65</v>
      </c>
    </row>
    <row r="86" spans="1:6" x14ac:dyDescent="0.25">
      <c r="A86" s="202" t="s">
        <v>1148</v>
      </c>
      <c r="B86" s="203"/>
      <c r="C86" s="28">
        <v>270</v>
      </c>
      <c r="D86" s="28">
        <v>143</v>
      </c>
      <c r="E86" s="28">
        <v>31</v>
      </c>
      <c r="F86" s="28">
        <v>65</v>
      </c>
    </row>
    <row r="87" spans="1:6" x14ac:dyDescent="0.25">
      <c r="A87" s="17"/>
    </row>
  </sheetData>
  <sheetProtection algorithmName="SHA-512" hashValue="6tTHgFfyOHx5VxG4cFI3Ikm+Za2cFyDf+UwyYECSWgpkJg/iEnM9XblmsrWDXY8pZqLriRSppAJYsveXXTOVBA==" saltValue="XkJYybfEnnmREC2u9MS0s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4</v>
      </c>
    </row>
    <row r="6" spans="1:3" ht="22.5" x14ac:dyDescent="0.25">
      <c r="A6" s="10" t="s">
        <v>1152</v>
      </c>
      <c r="B6" s="15"/>
      <c r="C6" s="21">
        <v>66</v>
      </c>
    </row>
    <row r="7" spans="1:3" x14ac:dyDescent="0.25">
      <c r="A7" s="10" t="s">
        <v>1153</v>
      </c>
      <c r="B7" s="15"/>
      <c r="C7" s="21">
        <v>0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15</v>
      </c>
    </row>
    <row r="14" spans="1:3" ht="22.5" x14ac:dyDescent="0.25">
      <c r="A14" s="10" t="s">
        <v>1152</v>
      </c>
      <c r="B14" s="15"/>
      <c r="C14" s="21">
        <v>62</v>
      </c>
    </row>
    <row r="15" spans="1:3" x14ac:dyDescent="0.25">
      <c r="A15" s="10" t="s">
        <v>1157</v>
      </c>
      <c r="B15" s="15"/>
      <c r="C15" s="21">
        <v>0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0</v>
      </c>
    </row>
    <row r="22" spans="1:3" x14ac:dyDescent="0.25">
      <c r="A22" s="10" t="s">
        <v>1159</v>
      </c>
      <c r="B22" s="15"/>
      <c r="C22" s="21">
        <v>0</v>
      </c>
    </row>
    <row r="23" spans="1:3" ht="22.5" x14ac:dyDescent="0.25">
      <c r="A23" s="10" t="s">
        <v>1160</v>
      </c>
      <c r="B23" s="15"/>
      <c r="C23" s="21">
        <v>0</v>
      </c>
    </row>
    <row r="24" spans="1:3" x14ac:dyDescent="0.25">
      <c r="A24" s="10" t="s">
        <v>1161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8</v>
      </c>
    </row>
    <row r="29" spans="1:3" x14ac:dyDescent="0.25">
      <c r="A29" s="10" t="s">
        <v>1164</v>
      </c>
      <c r="B29" s="15"/>
      <c r="C29" s="21">
        <v>9</v>
      </c>
    </row>
    <row r="30" spans="1:3" x14ac:dyDescent="0.25">
      <c r="A30" s="10" t="s">
        <v>1165</v>
      </c>
      <c r="B30" s="15"/>
      <c r="C30" s="21">
        <v>4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7</v>
      </c>
    </row>
    <row r="36" spans="1:3" ht="22.5" x14ac:dyDescent="0.25">
      <c r="A36" s="10" t="s">
        <v>1169</v>
      </c>
      <c r="B36" s="15"/>
      <c r="C36" s="21">
        <v>5</v>
      </c>
    </row>
    <row r="37" spans="1:3" x14ac:dyDescent="0.25">
      <c r="A37" s="17"/>
    </row>
  </sheetData>
  <sheetProtection algorithmName="SHA-512" hashValue="Uu8wBA2L2zQuAuMbO1e+Vzw2vSkDWEDiXVw81uZ56cTX1UmLwyXH7j7kmqu6sQ9B9mFOELbjYEADW18rZ0IPDw==" saltValue="AgJ/3TBGNgMNtpbcpD5FU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29</v>
      </c>
    </row>
    <row r="6" spans="1:3" x14ac:dyDescent="0.25">
      <c r="A6" s="10" t="s">
        <v>1173</v>
      </c>
      <c r="B6" s="15"/>
      <c r="C6" s="21">
        <v>426</v>
      </c>
    </row>
    <row r="7" spans="1:3" x14ac:dyDescent="0.25">
      <c r="A7" s="10" t="s">
        <v>1174</v>
      </c>
      <c r="B7" s="15"/>
      <c r="C7" s="21">
        <v>18</v>
      </c>
    </row>
    <row r="8" spans="1:3" x14ac:dyDescent="0.25">
      <c r="A8" s="10" t="s">
        <v>1175</v>
      </c>
      <c r="B8" s="15"/>
      <c r="C8" s="21">
        <v>6</v>
      </c>
    </row>
    <row r="9" spans="1:3" x14ac:dyDescent="0.25">
      <c r="A9" s="10" t="s">
        <v>1176</v>
      </c>
      <c r="B9" s="15"/>
      <c r="C9" s="21">
        <v>2</v>
      </c>
    </row>
    <row r="10" spans="1:3" x14ac:dyDescent="0.25">
      <c r="A10" s="10" t="s">
        <v>1177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52</v>
      </c>
    </row>
    <row r="15" spans="1:3" x14ac:dyDescent="0.25">
      <c r="A15" s="10" t="s">
        <v>1180</v>
      </c>
      <c r="B15" s="15"/>
      <c r="C15" s="21">
        <v>20</v>
      </c>
    </row>
    <row r="16" spans="1:3" x14ac:dyDescent="0.25">
      <c r="A16" s="10" t="s">
        <v>1181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149</v>
      </c>
    </row>
    <row r="21" spans="1:3" x14ac:dyDescent="0.25">
      <c r="A21" s="10" t="s">
        <v>1184</v>
      </c>
      <c r="B21" s="15"/>
      <c r="C21" s="21">
        <v>169</v>
      </c>
    </row>
    <row r="22" spans="1:3" x14ac:dyDescent="0.25">
      <c r="A22" s="10" t="s">
        <v>1185</v>
      </c>
      <c r="B22" s="15"/>
      <c r="C22" s="21">
        <v>27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1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1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30</v>
      </c>
    </row>
    <row r="46" spans="1:3" x14ac:dyDescent="0.25">
      <c r="A46" s="10" t="s">
        <v>1113</v>
      </c>
      <c r="B46" s="15"/>
      <c r="C46" s="21">
        <v>0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0</v>
      </c>
    </row>
    <row r="52" spans="1:3" x14ac:dyDescent="0.25">
      <c r="A52" s="10" t="s">
        <v>1194</v>
      </c>
      <c r="B52" s="15"/>
      <c r="C52" s="21">
        <v>0</v>
      </c>
    </row>
    <row r="53" spans="1:3" x14ac:dyDescent="0.25">
      <c r="A53" s="10" t="s">
        <v>1195</v>
      </c>
      <c r="B53" s="15"/>
      <c r="C53" s="21">
        <v>6</v>
      </c>
    </row>
    <row r="54" spans="1:3" x14ac:dyDescent="0.25">
      <c r="A54" s="10" t="s">
        <v>1113</v>
      </c>
      <c r="B54" s="15"/>
      <c r="C54" s="21">
        <v>0</v>
      </c>
    </row>
    <row r="55" spans="1:3" x14ac:dyDescent="0.25">
      <c r="A55" s="10" t="s">
        <v>1196</v>
      </c>
      <c r="B55" s="15"/>
      <c r="C55" s="21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9</v>
      </c>
    </row>
    <row r="62" spans="1:3" x14ac:dyDescent="0.25">
      <c r="A62" s="10" t="s">
        <v>1113</v>
      </c>
      <c r="B62" s="15"/>
      <c r="C62" s="21">
        <v>0</v>
      </c>
    </row>
    <row r="63" spans="1:3" x14ac:dyDescent="0.25">
      <c r="A63" s="10" t="s">
        <v>1196</v>
      </c>
      <c r="B63" s="15"/>
      <c r="C63" s="21">
        <v>0</v>
      </c>
    </row>
    <row r="64" spans="1:3" x14ac:dyDescent="0.25">
      <c r="A64" s="17"/>
    </row>
  </sheetData>
  <sheetProtection algorithmName="SHA-512" hashValue="fh7D7ou4alJ95jM9QymLKIAq2Wc3GNyMzLIjMqp1y1ypkN98TFqMvfLIeGejM0r1kvZk+UA9qe4lqQxLXyazog==" saltValue="KR3dtDTPbeqfvjod528yO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0" t="s">
        <v>645</v>
      </c>
      <c r="B4" s="201"/>
      <c r="C4" s="28">
        <v>1612</v>
      </c>
      <c r="D4" s="28">
        <v>1335</v>
      </c>
      <c r="E4" s="29">
        <v>0</v>
      </c>
      <c r="F4" s="28">
        <v>3836</v>
      </c>
      <c r="G4" s="28">
        <v>3298</v>
      </c>
      <c r="H4" s="28">
        <v>635</v>
      </c>
      <c r="I4" s="28">
        <v>546</v>
      </c>
      <c r="J4" s="28">
        <v>0</v>
      </c>
      <c r="K4" s="28">
        <v>0</v>
      </c>
      <c r="L4" s="28">
        <v>0</v>
      </c>
      <c r="M4" s="28">
        <v>1</v>
      </c>
      <c r="N4" s="28">
        <v>3</v>
      </c>
      <c r="O4" s="28">
        <v>0</v>
      </c>
      <c r="P4" s="28">
        <v>3446</v>
      </c>
    </row>
    <row r="5" spans="1:16" ht="45" x14ac:dyDescent="0.25">
      <c r="A5" s="34" t="s">
        <v>646</v>
      </c>
      <c r="B5" s="34" t="s">
        <v>647</v>
      </c>
      <c r="C5" s="12">
        <v>28</v>
      </c>
      <c r="D5" s="12">
        <v>13</v>
      </c>
      <c r="E5" s="27">
        <v>1</v>
      </c>
      <c r="F5" s="12">
        <v>21</v>
      </c>
      <c r="G5" s="12">
        <v>15</v>
      </c>
      <c r="H5" s="12">
        <v>2</v>
      </c>
      <c r="I5" s="12">
        <v>4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10</v>
      </c>
    </row>
    <row r="6" spans="1:16" ht="33.75" x14ac:dyDescent="0.25">
      <c r="A6" s="34" t="s">
        <v>648</v>
      </c>
      <c r="B6" s="34" t="s">
        <v>649</v>
      </c>
      <c r="C6" s="12">
        <v>626</v>
      </c>
      <c r="D6" s="12">
        <v>567</v>
      </c>
      <c r="E6" s="27">
        <v>0</v>
      </c>
      <c r="F6" s="12">
        <v>1533</v>
      </c>
      <c r="G6" s="12">
        <v>1433</v>
      </c>
      <c r="H6" s="12">
        <v>265</v>
      </c>
      <c r="I6" s="12">
        <v>216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1537</v>
      </c>
    </row>
    <row r="7" spans="1:16" ht="22.5" x14ac:dyDescent="0.25">
      <c r="A7" s="34" t="s">
        <v>650</v>
      </c>
      <c r="B7" s="34" t="s">
        <v>651</v>
      </c>
      <c r="C7" s="12">
        <v>163</v>
      </c>
      <c r="D7" s="12">
        <v>117</v>
      </c>
      <c r="E7" s="27">
        <v>0</v>
      </c>
      <c r="F7" s="12">
        <v>41</v>
      </c>
      <c r="G7" s="12">
        <v>31</v>
      </c>
      <c r="H7" s="12">
        <v>51</v>
      </c>
      <c r="I7" s="12">
        <v>51</v>
      </c>
      <c r="J7" s="12">
        <v>0</v>
      </c>
      <c r="K7" s="12">
        <v>0</v>
      </c>
      <c r="L7" s="12">
        <v>0</v>
      </c>
      <c r="M7" s="12">
        <v>0</v>
      </c>
      <c r="N7" s="12">
        <v>1</v>
      </c>
      <c r="O7" s="12">
        <v>0</v>
      </c>
      <c r="P7" s="21">
        <v>40</v>
      </c>
    </row>
    <row r="8" spans="1:16" ht="33.75" x14ac:dyDescent="0.25">
      <c r="A8" s="34" t="s">
        <v>652</v>
      </c>
      <c r="B8" s="34" t="s">
        <v>653</v>
      </c>
      <c r="C8" s="12">
        <v>10</v>
      </c>
      <c r="D8" s="12">
        <v>7</v>
      </c>
      <c r="E8" s="27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</v>
      </c>
      <c r="N8" s="12">
        <v>0</v>
      </c>
      <c r="O8" s="12">
        <v>0</v>
      </c>
      <c r="P8" s="21">
        <v>0</v>
      </c>
    </row>
    <row r="9" spans="1:16" ht="45" x14ac:dyDescent="0.25">
      <c r="A9" s="34" t="s">
        <v>654</v>
      </c>
      <c r="B9" s="34" t="s">
        <v>655</v>
      </c>
      <c r="C9" s="12">
        <v>97</v>
      </c>
      <c r="D9" s="12">
        <v>68</v>
      </c>
      <c r="E9" s="27">
        <v>0</v>
      </c>
      <c r="F9" s="12">
        <v>216</v>
      </c>
      <c r="G9" s="12">
        <v>196</v>
      </c>
      <c r="H9" s="12">
        <v>62</v>
      </c>
      <c r="I9" s="12">
        <v>59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204</v>
      </c>
    </row>
    <row r="10" spans="1:16" ht="22.5" x14ac:dyDescent="0.25">
      <c r="A10" s="34" t="s">
        <v>656</v>
      </c>
      <c r="B10" s="34" t="s">
        <v>657</v>
      </c>
      <c r="C10" s="12">
        <v>678</v>
      </c>
      <c r="D10" s="12">
        <v>563</v>
      </c>
      <c r="E10" s="27">
        <v>0</v>
      </c>
      <c r="F10" s="12">
        <v>2024</v>
      </c>
      <c r="G10" s="12">
        <v>1623</v>
      </c>
      <c r="H10" s="12">
        <v>255</v>
      </c>
      <c r="I10" s="12">
        <v>215</v>
      </c>
      <c r="J10" s="12">
        <v>0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21">
        <v>1655</v>
      </c>
    </row>
    <row r="11" spans="1:16" ht="45" x14ac:dyDescent="0.25">
      <c r="A11" s="34" t="s">
        <v>658</v>
      </c>
      <c r="B11" s="34" t="s">
        <v>659</v>
      </c>
      <c r="C11" s="12">
        <v>10</v>
      </c>
      <c r="D11" s="12">
        <v>0</v>
      </c>
      <c r="E11" s="27">
        <v>0</v>
      </c>
      <c r="F11" s="12">
        <v>1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1</v>
      </c>
      <c r="O11" s="12">
        <v>0</v>
      </c>
      <c r="P11" s="21">
        <v>0</v>
      </c>
    </row>
    <row r="12" spans="1:16" x14ac:dyDescent="0.25">
      <c r="A12" s="17"/>
    </row>
  </sheetData>
  <sheetProtection algorithmName="SHA-512" hashValue="PBNDMkZRD6hIEu7f6sYOiv5z4mDOiitMlK6sUFOXLUrjGE6wOwzxroh0/sEXMo37UVvlId8454j+Yc8Ljd3hRQ==" saltValue="hsa9DbrZhIIX1L3ctjmAl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2025-05-28T10:27:28Z</dcterms:created>
  <dcterms:modified xsi:type="dcterms:W3CDTF">2025-06-24T09:31:09Z</dcterms:modified>
</cp:coreProperties>
</file>