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43" documentId="13_ncr:1_{B073F48C-159D-409D-BB82-EFE40F97E120}" xr6:coauthVersionLast="47" xr6:coauthVersionMax="47" xr10:uidLastSave="{969CD5A2-9A8C-42C4-BDD4-BA7ED68FE357}"/>
  <workbookProtection workbookAlgorithmName="SHA-512" workbookHashValue="mduuby9HQMRdKqd3Aka/o+CD8W6V3evN4QZUmooGad+9Lg8yDOqeIKakRVZbUBZ6MQBfqfqWXy9CkOoVENjiSA==" workbookSaltValue="4gqc8eejt2YzdzBipdYZP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K43" i="16" s="1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E82" i="16"/>
  <c r="D82" i="16"/>
  <c r="J43" i="16"/>
  <c r="I43" i="16"/>
  <c r="H43" i="16"/>
  <c r="V7" i="21" l="1"/>
  <c r="D123" i="16"/>
  <c r="D43" i="16"/>
  <c r="F43" i="16"/>
  <c r="E43" i="16"/>
  <c r="G43" i="16"/>
  <c r="L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A9A9ADD-B2A9-42A0-86E2-4755E11C39C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623BFC5-949E-4B1B-9A4F-3A51312DC8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00229C3-A44C-4377-B8C2-870B8D6622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D7DE335-83E2-4B6B-B1D1-343C412751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A38010A-6C29-4D31-850D-36E6E0DD1D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8EA4693-CF80-4924-8750-E9F66F230EB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E64F8E1-4754-4AAB-8B10-2C8CA54A78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5192C3C-7148-4416-9E71-023A361167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E67EA1E-3490-4F34-90FD-3CC5CB6F75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CFF2778-6D92-4E6F-B781-BC784E8967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0DD4BA6-5C8C-4A09-A3D7-BB3E9F6490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DE31DCB-67C9-4986-BBE0-8BAC071FCE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7D03168-C095-49B8-B30E-018CDF9C40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6A8ADB9-1314-45E5-B202-2A226BA749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6B6DC67-BB94-4E4F-9EF2-B61B83D1A7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CB3411F-720C-48C2-865F-4D93D566D8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D8DA084-8C94-4D24-B1E8-20DF73EDC7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84325F6-BFD9-4996-9DFF-7E002153C7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CEB3591-B13A-440A-8433-0268F1A671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5898F72-8628-42F0-9F8A-085424668B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B84D421-C8AA-46CD-85AF-A8014D7AF8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E4FD22C-30A8-4B0A-949B-A136367979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2872AD4-AEC3-45FD-87D4-1949DC1895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6864F54-BF6D-48EE-912E-88B1EC9240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274DAA6-C17D-42CA-B471-2DD83ECB072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03C3A45-C843-48F0-B0C0-D34F9659DD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1B096DE-6222-4D8C-B2A2-824FB28F0D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4886CC2-D11C-422D-8E41-3E7D832C93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BED4AD3-EB42-4C03-A4DD-C5BE9B8960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2D2E8F9-A290-404A-A77E-80A9CE5A5B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80F642-5044-447A-96DC-C71C49DA9D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019D7B8-51B2-489C-9340-D04A81792B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<sst xmlns="http://schemas.openxmlformats.org/spreadsheetml/2006/main" count="2882" uniqueCount="1849">
  <si>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</si>
  <si>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</si>
  <si>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</si>
  <si>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</si>
  <si>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</si>
  <si>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</si>
  <si>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</si>
  <si>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Cuenca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</si>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</sst>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25905DE2-1947-4E6D-903E-CFDE0002902B}"/>
    <cellStyle name="Normal" xfId="0" builtinId="0"/>
    <cellStyle name="Normal 2" xfId="1" xr:uid="{1909FECB-6702-4DCA-A078-C7650E6508D5}"/>
    <cellStyle name="Normal 3" xfId="3" xr:uid="{DB4C431D-C2F4-44D4-9E45-F7039C54EBF3}"/>
    <cellStyle name="Normal 3 2" xfId="4" xr:uid="{C3C0722A-46B3-41D2-98DF-671AED3F58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19-4560-BF4E-6EEA167849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19-4560-BF4E-6EEA167849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960</c:v>
                </c:pt>
                <c:pt idx="1">
                  <c:v>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19-4560-BF4E-6EEA16784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A7-442A-B69A-EC444443D5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A7-442A-B69A-EC444443D5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A7-442A-B69A-EC444443D56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</c:v>
                </c:pt>
                <c:pt idx="1">
                  <c:v>158</c:v>
                </c:pt>
                <c:pt idx="2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42A-B69A-EC444443D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AA-4BED-A587-1B6C03A5A4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AA-4BED-A587-1B6C03A5A4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AA-4BED-A587-1B6C03A5A4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A-4BED-A587-1B6C03A5A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54-4152-AA59-9DDCE29D77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54-4152-AA59-9DDCE29D7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54-4152-AA59-9DDCE29D7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D8-496B-8227-887C11BC49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D8-496B-8227-887C11BC49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1201</c:v>
                </c:pt>
                <c:pt idx="1">
                  <c:v>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D8-496B-8227-887C11BC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134</c:v>
              </c:pt>
              <c:pt idx="1">
                <c:v>754</c:v>
              </c:pt>
              <c:pt idx="2">
                <c:v>4</c:v>
              </c:pt>
              <c:pt idx="3">
                <c:v>1</c:v>
              </c:pt>
              <c:pt idx="4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03BE-44DA-9D39-D8F11EF79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451</c:v>
              </c:pt>
              <c:pt idx="1">
                <c:v>503</c:v>
              </c:pt>
              <c:pt idx="2">
                <c:v>10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CA5A-4584-B0E7-37B3B1700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28</c:v>
              </c:pt>
              <c:pt idx="2">
                <c:v>14</c:v>
              </c:pt>
              <c:pt idx="3">
                <c:v>1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5176-4196-A586-9562BEF64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45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916-43F4-86C9-568D82B42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420</c:v>
              </c:pt>
              <c:pt idx="1">
                <c:v>7</c:v>
              </c:pt>
              <c:pt idx="2">
                <c:v>57</c:v>
              </c:pt>
              <c:pt idx="3">
                <c:v>12</c:v>
              </c:pt>
              <c:pt idx="4">
                <c:v>3</c:v>
              </c:pt>
              <c:pt idx="5">
                <c:v>2</c:v>
              </c:pt>
              <c:pt idx="6">
                <c:v>26</c:v>
              </c:pt>
              <c:pt idx="7">
                <c:v>311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78B-489B-9884-87EA2031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86</c:v>
              </c:pt>
              <c:pt idx="1">
                <c:v>40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EE04-4365-B45A-CE10FE39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BB-489C-8BD2-B5F5443F55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BB-489C-8BD2-B5F5443F55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BBB-489C-8BD2-B5F5443F55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17</c:v>
                </c:pt>
                <c:pt idx="1">
                  <c:v>59</c:v>
                </c:pt>
                <c:pt idx="2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BB-489C-8BD2-B5F5443F5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2290</c:v>
              </c:pt>
              <c:pt idx="1">
                <c:v>441</c:v>
              </c:pt>
              <c:pt idx="2">
                <c:v>187</c:v>
              </c:pt>
              <c:pt idx="3">
                <c:v>861</c:v>
              </c:pt>
              <c:pt idx="4">
                <c:v>141</c:v>
              </c:pt>
              <c:pt idx="5">
                <c:v>232</c:v>
              </c:pt>
              <c:pt idx="6">
                <c:v>1011</c:v>
              </c:pt>
              <c:pt idx="7">
                <c:v>427</c:v>
              </c:pt>
            </c:numLit>
          </c:val>
          <c:extLst>
            <c:ext xmlns:c16="http://schemas.microsoft.com/office/drawing/2014/chart" uri="{C3380CC4-5D6E-409C-BE32-E72D297353CC}">
              <c16:uniqueId val="{00000000-F041-459B-9128-3D092837F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154</c:v>
              </c:pt>
              <c:pt idx="1">
                <c:v>381</c:v>
              </c:pt>
              <c:pt idx="2">
                <c:v>55</c:v>
              </c:pt>
              <c:pt idx="3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CC8E-4281-8C20-6730BFD2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104</c:v>
              </c:pt>
              <c:pt idx="1">
                <c:v>31</c:v>
              </c:pt>
              <c:pt idx="2">
                <c:v>12</c:v>
              </c:pt>
              <c:pt idx="3">
                <c:v>245</c:v>
              </c:pt>
              <c:pt idx="4">
                <c:v>37</c:v>
              </c:pt>
              <c:pt idx="5">
                <c:v>15</c:v>
              </c:pt>
              <c:pt idx="6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806E-44B4-8ABC-65F5E471D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61</c:v>
              </c:pt>
              <c:pt idx="1">
                <c:v>120</c:v>
              </c:pt>
              <c:pt idx="2">
                <c:v>225</c:v>
              </c:pt>
              <c:pt idx="3">
                <c:v>108</c:v>
              </c:pt>
              <c:pt idx="4">
                <c:v>82</c:v>
              </c:pt>
              <c:pt idx="5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2E79-4E43-B47A-EC8D9BCD2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Patrimonio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190</c:v>
              </c:pt>
              <c:pt idx="1">
                <c:v>56</c:v>
              </c:pt>
              <c:pt idx="2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1EE6-433E-8DF8-4AF72F5E2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ECE-4F6C-89F9-5B3506763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2210-41B7-8706-8B169FF05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BBB-4B74-841F-C8DBB6E3E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Derechos trabajadores</c:v>
                </c:pt>
                <c:pt idx="1">
                  <c:v>Seguridad Vial 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11</c:v>
              </c:pt>
              <c:pt idx="2">
                <c:v>17</c:v>
              </c:pt>
              <c:pt idx="3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B9CC-45C5-A879-9D297D47F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87C-41D3-85BB-BABF11F0E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E6-495D-BF8C-107D01CA5A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E6-495D-BF8C-107D01CA5A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308</c:v>
                </c:pt>
                <c:pt idx="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6-495D-BF8C-107D01CA5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</c:v>
              </c:pt>
              <c:pt idx="1">
                <c:v>168</c:v>
              </c:pt>
              <c:pt idx="2">
                <c:v>273</c:v>
              </c:pt>
              <c:pt idx="3">
                <c:v>56</c:v>
              </c:pt>
              <c:pt idx="4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EBE1-4454-B829-5619B459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E4-47E7-81F3-42A736DCB1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E4-47E7-81F3-42A736DCB1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E4-47E7-81F3-42A736DCB14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3E4-47E7-81F3-42A736DCB14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E4-47E7-81F3-42A736DCB1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General</c:formatCode>
                <c:ptCount val="4"/>
                <c:pt idx="3" formatCode="#,##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E4-47E7-81F3-42A736DCB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7F-4588-886C-42408EA883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7F-4588-886C-42408EA883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7F-4588-886C-42408EA8834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07F-4588-886C-42408EA8834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07F-4588-886C-42408EA88344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7F-4588-886C-42408EA8834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7F-4588-886C-42408EA88344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7F-4588-886C-42408EA883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General</c:formatCode>
                <c:ptCount val="5"/>
                <c:pt idx="0" formatCode="#,##0">
                  <c:v>5</c:v>
                </c:pt>
                <c:pt idx="2" formatCode="#,##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7F-4588-886C-42408EA8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109</c:v>
                </c:pt>
                <c:pt idx="1">
                  <c:v>9</c:v>
                </c:pt>
                <c:pt idx="2">
                  <c:v>108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0-4AB1-80B9-AAEB75B8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2-4E0A-B227-3871C5064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102</c:v>
                </c:pt>
                <c:pt idx="1">
                  <c:v>5</c:v>
                </c:pt>
                <c:pt idx="2">
                  <c:v>18</c:v>
                </c:pt>
                <c:pt idx="3">
                  <c:v>36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F-434A-9790-E3FE42384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22</c:v>
                </c:pt>
                <c:pt idx="1">
                  <c:v>30</c:v>
                </c:pt>
                <c:pt idx="2">
                  <c:v>8</c:v>
                </c:pt>
                <c:pt idx="3">
                  <c:v>4</c:v>
                </c:pt>
                <c:pt idx="4">
                  <c:v>32</c:v>
                </c:pt>
                <c:pt idx="5">
                  <c:v>171</c:v>
                </c:pt>
                <c:pt idx="6">
                  <c:v>0</c:v>
                </c:pt>
                <c:pt idx="7">
                  <c:v>0</c:v>
                </c:pt>
                <c:pt idx="8">
                  <c:v>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E-4CC6-901E-DC3D23379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2-44A4-9848-C5444EA64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13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441D-451C-B0FB-16583863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Privación de permisos y licencias</c:v>
                </c:pt>
                <c:pt idx="4">
                  <c:v>Amonestaciones</c:v>
                </c:pt>
                <c:pt idx="5">
                  <c:v>Prohibición de aproximación y comunicación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7</c:v>
              </c:pt>
              <c:pt idx="2">
                <c:v>10</c:v>
              </c:pt>
              <c:pt idx="3">
                <c:v>2</c:v>
              </c:pt>
              <c:pt idx="4">
                <c:v>3</c:v>
              </c:pt>
              <c:pt idx="5">
                <c:v>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C69-4F4D-A0EE-4745FB42A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BF1-40D0-BD54-9696A4B27A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BF1-40D0-BD54-9696A4B27A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519</c:v>
                </c:pt>
                <c:pt idx="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F1-40D0-BD54-9696A4B27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Acoso escolar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8</c:v>
              </c:pt>
              <c:pt idx="1">
                <c:v>6</c:v>
              </c:pt>
              <c:pt idx="2">
                <c:v>1</c:v>
              </c:pt>
              <c:pt idx="3">
                <c:v>7</c:v>
              </c:pt>
              <c:pt idx="4">
                <c:v>3</c:v>
              </c:pt>
              <c:pt idx="5">
                <c:v>4</c:v>
              </c:pt>
              <c:pt idx="6">
                <c:v>7</c:v>
              </c:pt>
              <c:pt idx="7">
                <c:v>3</c:v>
              </c:pt>
              <c:pt idx="8">
                <c:v>5</c:v>
              </c:pt>
              <c:pt idx="9">
                <c:v>2</c:v>
              </c:pt>
              <c:pt idx="10">
                <c:v>4</c:v>
              </c:pt>
              <c:pt idx="1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0CC-4713-A60E-6BC5EC6C1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D7-47E2-816D-DFD2A8D803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D7-47E2-816D-DFD2A8D803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7E2-816D-DFD2A8D80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3-47F7-9FEC-A8F9254B51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93-47F7-9FEC-A8F9254B51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A93-47F7-9FEC-A8F9254B51B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A93-47F7-9FEC-A8F9254B51B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93-47F7-9FEC-A8F9254B51B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39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C46-4997-A410-3261D2112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EDD-48EE-9A04-BBBE774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3</c:v>
              </c:pt>
              <c:pt idx="2">
                <c:v>6</c:v>
              </c:pt>
              <c:pt idx="3">
                <c:v>4</c:v>
              </c:pt>
              <c:pt idx="4">
                <c:v>19</c:v>
              </c:pt>
              <c:pt idx="5">
                <c:v>6</c:v>
              </c:pt>
              <c:pt idx="6">
                <c:v>4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E63-4DF5-ABE3-B0C5EB793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0E7-4F4D-9AEF-79A1BF5C4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24-49FC-92D0-14B44F19C5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24-49FC-92D0-14B44F19C5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4-49FC-92D0-14B44F19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5D-448D-9555-88F8F1336D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5D-448D-9555-88F8F1336D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5D-448D-9555-88F8F1336D2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5D-448D-9555-88F8F1336D2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5D-448D-9555-88F8F1336D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</c:v>
                </c:pt>
                <c:pt idx="1">
                  <c:v>104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5D-448D-9555-88F8F1336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277</c:v>
              </c:pt>
              <c:pt idx="1">
                <c:v>105</c:v>
              </c:pt>
              <c:pt idx="2">
                <c:v>6</c:v>
              </c:pt>
              <c:pt idx="3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00E6-4033-A3A3-68BC5C1F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F8-4D09-88E6-5A7DBF655B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F8-4D09-88E6-5A7DBF655B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136</c:v>
                </c:pt>
                <c:pt idx="1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8-4D09-88E6-5A7DBF65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134</c:v>
              </c:pt>
              <c:pt idx="1">
                <c:v>44</c:v>
              </c:pt>
              <c:pt idx="2">
                <c:v>2</c:v>
              </c:pt>
              <c:pt idx="3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789C-47A7-9063-E30E081ED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9C-4E3C-9BB2-D0E70969B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596</c:v>
              </c:pt>
            </c:numLit>
          </c:val>
          <c:extLst>
            <c:ext xmlns:c16="http://schemas.microsoft.com/office/drawing/2014/chart" uri="{C3380CC4-5D6E-409C-BE32-E72D297353CC}">
              <c16:uniqueId val="{00000000-5ABA-4964-9512-0BFB4A47B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147D-4031-B28F-AA20491A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505-473E-9684-F578642DE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A0B-4F7E-A3BB-B9E847EFD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D21-4B34-8D3C-5F0D84E8B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67</c:v>
              </c:pt>
              <c:pt idx="2">
                <c:v>7</c:v>
              </c:pt>
              <c:pt idx="3">
                <c:v>1</c:v>
              </c:pt>
              <c:pt idx="4">
                <c:v>5</c:v>
              </c:pt>
              <c:pt idx="5">
                <c:v>54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0F1-464E-843C-EB05D1E8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C3-4003-97D0-5DA71A47C3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C3-4003-97D0-5DA71A47C3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11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C3-4003-97D0-5DA71A47C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153</c:v>
              </c:pt>
              <c:pt idx="2">
                <c:v>5</c:v>
              </c:pt>
              <c:pt idx="3">
                <c:v>1</c:v>
              </c:pt>
              <c:pt idx="4">
                <c:v>4</c:v>
              </c:pt>
              <c:pt idx="5">
                <c:v>199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199-40DB-B288-370B7DB30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87</c:v>
              </c:pt>
              <c:pt idx="2">
                <c:v>4</c:v>
              </c:pt>
              <c:pt idx="3">
                <c:v>4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7D31-4BA0-A9F8-54E41867B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53</c:v>
              </c:pt>
              <c:pt idx="2">
                <c:v>6</c:v>
              </c:pt>
              <c:pt idx="3">
                <c:v>5</c:v>
              </c:pt>
              <c:pt idx="4">
                <c:v>40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239-4C9E-8DC8-B2308931D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23</c:v>
              </c:pt>
              <c:pt idx="2">
                <c:v>1</c:v>
              </c:pt>
              <c:pt idx="3">
                <c:v>3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DD5C-4994-BB62-D74841148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1A1-4290-93EC-3D4A5149F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103</c:v>
              </c:pt>
              <c:pt idx="2">
                <c:v>1</c:v>
              </c:pt>
              <c:pt idx="3">
                <c:v>1</c:v>
              </c:pt>
              <c:pt idx="4">
                <c:v>8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7B84-419B-9D61-AABB0F0F5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5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6A1-41DF-ADCA-179B8A72F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F1AE-40E9-A81E-33B7AEA02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Patrimonio histórico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68B-492C-B60C-CAAAD1074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BE-4BE2-92D4-5734973C0D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BE-4BE2-92D4-5734973C0D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31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BE-4BE2-92D4-5734973C0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ED-4A4C-997C-3030243E90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ED-4A4C-997C-3030243E90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3ED-4A4C-997C-3030243E905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17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D-4A4C-997C-3030243E9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34-4DFC-BDAD-BD87893F2C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34-4DFC-BDAD-BD87893F2C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138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34-4DFC-BDAD-BD87893F2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E8D0901-C506-4666-8FFC-25128F64A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B56FC80-EA2D-4DBA-B885-0ADEFB08D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8B0F2A8-8B12-4AE8-8784-D8F25DB2E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F05000F-FD9F-4C6B-BD86-BF7BD9D75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A74F336-D46C-4FD6-98A9-1D2A0469C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73DF0A5-ED81-4611-B7CC-888AA10F9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0488F4A-2617-4EED-8A71-9CA52D206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79852049-F847-4805-A919-3DA34A65D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B57EBAD-7763-4001-9C20-27E3D25BE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8F8EF24-A308-4F63-88BD-291973168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000825E-AE22-46D8-8FBB-952FBD282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8022E07-B8E0-4DDE-AE65-E86EE6A5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10FF47A-0897-441E-9B2D-AC47C8F6F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2BF2764-2CA4-C106-059A-76C7FEE17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330200</xdr:colOff>
      <xdr:row>6</xdr:row>
      <xdr:rowOff>25400</xdr:rowOff>
    </xdr:from>
    <xdr:to>
      <xdr:col>21</xdr:col>
      <xdr:colOff>584200</xdr:colOff>
      <xdr:row>17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E98F929-3FF2-E1A0-BF10-54E719D11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219075</xdr:colOff>
      <xdr:row>8</xdr:row>
      <xdr:rowOff>130175</xdr:rowOff>
    </xdr:from>
    <xdr:to>
      <xdr:col>53</xdr:col>
      <xdr:colOff>111125</xdr:colOff>
      <xdr:row>18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D67C797-FA2D-7E0F-56B6-9948F2A24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193675</xdr:colOff>
      <xdr:row>7</xdr:row>
      <xdr:rowOff>76200</xdr:rowOff>
    </xdr:from>
    <xdr:to>
      <xdr:col>59</xdr:col>
      <xdr:colOff>666750</xdr:colOff>
      <xdr:row>16</xdr:row>
      <xdr:rowOff>117475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4EB58FD-D13A-9EC7-03F6-D4A397603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136525</xdr:colOff>
      <xdr:row>7</xdr:row>
      <xdr:rowOff>34925</xdr:rowOff>
    </xdr:from>
    <xdr:to>
      <xdr:col>72</xdr:col>
      <xdr:colOff>76200</xdr:colOff>
      <xdr:row>18</xdr:row>
      <xdr:rowOff>3175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4505BC6-4A45-27B6-A352-D4491CC2B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1117600</xdr:colOff>
      <xdr:row>22</xdr:row>
      <xdr:rowOff>149225</xdr:rowOff>
    </xdr:from>
    <xdr:to>
      <xdr:col>71</xdr:col>
      <xdr:colOff>231775</xdr:colOff>
      <xdr:row>35</xdr:row>
      <xdr:rowOff>63500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2D0B30F2-5752-1F89-7830-BB4B12631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3E778149-7844-0F09-37C7-2F8E739A1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8583F50-834A-14F7-3309-33960E948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BF9677C-F6A6-F452-CC3A-B96F8AC71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215900</xdr:colOff>
      <xdr:row>3</xdr:row>
      <xdr:rowOff>15875</xdr:rowOff>
    </xdr:from>
    <xdr:to>
      <xdr:col>19</xdr:col>
      <xdr:colOff>2978150</xdr:colOff>
      <xdr:row>20</xdr:row>
      <xdr:rowOff>34925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DFA80A8-B8F8-AA59-89E0-A78E69E8C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254000</xdr:colOff>
      <xdr:row>3</xdr:row>
      <xdr:rowOff>15875</xdr:rowOff>
    </xdr:from>
    <xdr:to>
      <xdr:col>24</xdr:col>
      <xdr:colOff>3016250</xdr:colOff>
      <xdr:row>20</xdr:row>
      <xdr:rowOff>34925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37CAB531-15A7-B822-9029-F2B4E0FA0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415925</xdr:colOff>
      <xdr:row>3</xdr:row>
      <xdr:rowOff>101600</xdr:rowOff>
    </xdr:from>
    <xdr:to>
      <xdr:col>29</xdr:col>
      <xdr:colOff>3178175</xdr:colOff>
      <xdr:row>20</xdr:row>
      <xdr:rowOff>120650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493CBC7-5F3D-3190-493F-835359215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266700</xdr:colOff>
      <xdr:row>3</xdr:row>
      <xdr:rowOff>34925</xdr:rowOff>
    </xdr:from>
    <xdr:to>
      <xdr:col>34</xdr:col>
      <xdr:colOff>3028950</xdr:colOff>
      <xdr:row>20</xdr:row>
      <xdr:rowOff>53975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4589A94A-D86B-A063-7216-85C9176BB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25400</xdr:colOff>
      <xdr:row>3</xdr:row>
      <xdr:rowOff>34925</xdr:rowOff>
    </xdr:from>
    <xdr:to>
      <xdr:col>39</xdr:col>
      <xdr:colOff>2616200</xdr:colOff>
      <xdr:row>20</xdr:row>
      <xdr:rowOff>53975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19F0ADB-69D7-8C55-368D-8BE5992BE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82550</xdr:colOff>
      <xdr:row>2</xdr:row>
      <xdr:rowOff>53975</xdr:rowOff>
    </xdr:from>
    <xdr:to>
      <xdr:col>49</xdr:col>
      <xdr:colOff>2844800</xdr:colOff>
      <xdr:row>19</xdr:row>
      <xdr:rowOff>73025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3C0A0547-CD5B-F79B-0848-C7B0C40BA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51</xdr:col>
      <xdr:colOff>104775</xdr:colOff>
      <xdr:row>3</xdr:row>
      <xdr:rowOff>25400</xdr:rowOff>
    </xdr:from>
    <xdr:to>
      <xdr:col>54</xdr:col>
      <xdr:colOff>2867025</xdr:colOff>
      <xdr:row>20</xdr:row>
      <xdr:rowOff>44450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DD4FC9DC-6151-E994-F9D6-363BC2A83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55</xdr:col>
      <xdr:colOff>88900</xdr:colOff>
      <xdr:row>3</xdr:row>
      <xdr:rowOff>34925</xdr:rowOff>
    </xdr:from>
    <xdr:to>
      <xdr:col>59</xdr:col>
      <xdr:colOff>2708275</xdr:colOff>
      <xdr:row>20</xdr:row>
      <xdr:rowOff>53975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27D80D22-967C-1FE4-CB64-E5232CD48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400667-6F6A-4FFC-85F6-7ADC1D20A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BACE91-C682-4640-87F4-9B3C7A1AE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3EEACA3-D1C3-4CCB-9A05-6CE67F7B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E12B99-781F-45C8-B1DD-65A70479A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302BD25-91B3-460B-B0B5-01DA54CAB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17A9BFF-4916-4D38-8DF4-740441CA6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D504EBE-2DBE-40C1-8E88-A330ACBFF8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99290</xdr:colOff>
      <xdr:row>9</xdr:row>
      <xdr:rowOff>16164</xdr:rowOff>
    </xdr:from>
    <xdr:to>
      <xdr:col>14</xdr:col>
      <xdr:colOff>528204</xdr:colOff>
      <xdr:row>19</xdr:row>
      <xdr:rowOff>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05F457C0-C7B7-0519-CDD1-43827E207E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849745</xdr:colOff>
      <xdr:row>6</xdr:row>
      <xdr:rowOff>322118</xdr:rowOff>
    </xdr:from>
    <xdr:to>
      <xdr:col>29</xdr:col>
      <xdr:colOff>473363</xdr:colOff>
      <xdr:row>26</xdr:row>
      <xdr:rowOff>61768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8A222CBA-1012-8E5A-3F76-386C2D26D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605559</xdr:colOff>
      <xdr:row>11</xdr:row>
      <xdr:rowOff>110837</xdr:rowOff>
    </xdr:from>
    <xdr:to>
      <xdr:col>44</xdr:col>
      <xdr:colOff>256309</xdr:colOff>
      <xdr:row>35</xdr:row>
      <xdr:rowOff>6927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7ADD5FBB-B1EC-C6E0-59CE-2F9BED97A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80D2018-4498-4A88-B21B-62BB8A534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CCE98FA-34FD-4C02-9132-8CEEABFF2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0649C5C-1F03-1195-4549-ED4187B2C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B0B03F1-E396-0C18-8F83-193FE2898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95250</xdr:colOff>
      <xdr:row>2</xdr:row>
      <xdr:rowOff>114300</xdr:rowOff>
    </xdr:from>
    <xdr:to>
      <xdr:col>22</xdr:col>
      <xdr:colOff>2686050</xdr:colOff>
      <xdr:row>21</xdr:row>
      <xdr:rowOff>158750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A5AACA7-010A-0AFA-45C6-5F8ABA0E4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3422650</xdr:colOff>
      <xdr:row>2</xdr:row>
      <xdr:rowOff>85725</xdr:rowOff>
    </xdr:from>
    <xdr:to>
      <xdr:col>35</xdr:col>
      <xdr:colOff>6350</xdr:colOff>
      <xdr:row>21</xdr:row>
      <xdr:rowOff>130175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3390376-E422-8034-9F45-1FAEA9BBA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7FAADD7-5804-44C6-BBD1-A2AB30BA3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D460606-4934-4271-A6C1-784729677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BB14F85-93B4-52C1-55C1-E298BA353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D69C43A-B139-7EDB-58D1-19D07D5D7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358775</xdr:colOff>
      <xdr:row>2</xdr:row>
      <xdr:rowOff>95250</xdr:rowOff>
    </xdr:from>
    <xdr:to>
      <xdr:col>35</xdr:col>
      <xdr:colOff>542925</xdr:colOff>
      <xdr:row>21</xdr:row>
      <xdr:rowOff>139700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57871C8-B871-0DE7-69C4-6B0EFD624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4989DC2-790F-4AD2-90F0-317C97FEC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696FC2F-C186-4FCC-85C3-7578CEAEC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4A13F1E-E0B4-486E-8BBC-76185BC15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DB15E98-80B6-1A08-B54C-1B83B35AF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9235D4C-DC11-27E2-92F3-FB3036DA6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8F8DC89-B6DE-FB02-348F-BE7598EAC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2755900</xdr:colOff>
      <xdr:row>3</xdr:row>
      <xdr:rowOff>95250</xdr:rowOff>
    </xdr:from>
    <xdr:to>
      <xdr:col>24</xdr:col>
      <xdr:colOff>1708150</xdr:colOff>
      <xdr:row>19</xdr:row>
      <xdr:rowOff>152400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D71EEDF-3BBC-DEF6-3B4C-3FF5E6CDD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806A1DC-50CE-B47C-A64B-5654A1164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F9B6703-A447-DB0D-F3E5-44193B1DD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5335CB96-154C-C6CD-04A7-9D4BA6432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959EA18-9A0E-564D-FD34-E69BBAE80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3009900</xdr:colOff>
      <xdr:row>3</xdr:row>
      <xdr:rowOff>95250</xdr:rowOff>
    </xdr:from>
    <xdr:to>
      <xdr:col>24</xdr:col>
      <xdr:colOff>1962150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933A92F-2029-9B57-941A-C388E07E9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3175</xdr:colOff>
      <xdr:row>3</xdr:row>
      <xdr:rowOff>47625</xdr:rowOff>
    </xdr:from>
    <xdr:to>
      <xdr:col>49</xdr:col>
      <xdr:colOff>2622550</xdr:colOff>
      <xdr:row>19</xdr:row>
      <xdr:rowOff>104775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3F7E12CA-71BD-0056-781F-6286D68C9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3540125</xdr:colOff>
      <xdr:row>3</xdr:row>
      <xdr:rowOff>76200</xdr:rowOff>
    </xdr:from>
    <xdr:to>
      <xdr:col>59</xdr:col>
      <xdr:colOff>2530475</xdr:colOff>
      <xdr:row>19</xdr:row>
      <xdr:rowOff>133350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D9077248-8988-967B-DFD7-A49EBDCBA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C242C45-21D6-98E3-2D56-A5CDB1432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7276DB7-CAC9-7FB6-8A67-9CC97DDC3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4F03E03-91EC-BDAA-7208-F950AC060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5" t="s">
        <v>0</v>
      </c>
      <c r="B1" s="186"/>
      <c r="C1" s="187"/>
    </row>
    <row r="2" spans="1:6" x14ac:dyDescent="0.25">
      <c r="A2" s="185"/>
      <c r="B2" s="186"/>
      <c r="C2" s="187"/>
    </row>
    <row r="3" spans="1:6" x14ac:dyDescent="0.25">
      <c r="A3" s="1"/>
    </row>
    <row r="5" spans="1:6" x14ac:dyDescent="0.25">
      <c r="A5" s="188" t="s">
        <v>1</v>
      </c>
      <c r="B5" s="188"/>
      <c r="C5" s="188"/>
      <c r="D5" s="188"/>
      <c r="E5" s="188"/>
      <c r="F5" s="188"/>
    </row>
    <row r="6" spans="1:6" x14ac:dyDescent="0.25">
      <c r="A6" s="188"/>
      <c r="B6" s="188"/>
      <c r="C6" s="188"/>
      <c r="D6" s="188"/>
      <c r="E6" s="188"/>
      <c r="F6" s="188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a4fOk9JELCZqRQoPkOhvdDnpzsjioBF9nXu8TivPr33U23DBwDyy8ow7jxCXIepNaoxlE44vmJ7/fIcClerIZA==" saltValue="edr+FK5Jk0Xhb5Bz5VvdX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3</v>
      </c>
      <c r="D5" s="12">
        <v>0</v>
      </c>
      <c r="E5" s="22">
        <v>2</v>
      </c>
    </row>
    <row r="6" spans="1:5" x14ac:dyDescent="0.25">
      <c r="A6" s="20" t="s">
        <v>1205</v>
      </c>
      <c r="B6" s="15"/>
      <c r="C6" s="12">
        <v>5</v>
      </c>
      <c r="D6" s="12">
        <v>2</v>
      </c>
      <c r="E6" s="22">
        <v>3</v>
      </c>
    </row>
    <row r="7" spans="1:5" x14ac:dyDescent="0.25">
      <c r="A7" s="20" t="s">
        <v>1206</v>
      </c>
      <c r="B7" s="15"/>
      <c r="C7" s="12">
        <v>1</v>
      </c>
      <c r="D7" s="12">
        <v>0</v>
      </c>
      <c r="E7" s="22">
        <v>0</v>
      </c>
    </row>
    <row r="8" spans="1:5" x14ac:dyDescent="0.25">
      <c r="A8" s="20" t="s">
        <v>1207</v>
      </c>
      <c r="B8" s="15"/>
      <c r="C8" s="16"/>
      <c r="D8" s="16"/>
      <c r="E8" s="21"/>
    </row>
    <row r="9" spans="1:5" x14ac:dyDescent="0.25">
      <c r="A9" s="20" t="s">
        <v>615</v>
      </c>
      <c r="B9" s="15"/>
      <c r="C9" s="16"/>
      <c r="D9" s="16"/>
      <c r="E9" s="21"/>
    </row>
    <row r="10" spans="1:5" x14ac:dyDescent="0.25">
      <c r="A10" s="20" t="s">
        <v>1208</v>
      </c>
      <c r="B10" s="15"/>
      <c r="C10" s="12">
        <v>1</v>
      </c>
      <c r="D10" s="12">
        <v>1</v>
      </c>
      <c r="E10" s="22">
        <v>0</v>
      </c>
    </row>
    <row r="11" spans="1:5" x14ac:dyDescent="0.25">
      <c r="A11" s="203" t="s">
        <v>956</v>
      </c>
      <c r="B11" s="204"/>
      <c r="C11" s="29">
        <v>10</v>
      </c>
      <c r="D11" s="29">
        <v>3</v>
      </c>
      <c r="E11" s="29">
        <v>5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/>
    </row>
    <row r="15" spans="1:5" x14ac:dyDescent="0.25">
      <c r="A15" s="20" t="s">
        <v>1211</v>
      </c>
      <c r="B15" s="15"/>
      <c r="C15" s="21"/>
    </row>
    <row r="16" spans="1:5" x14ac:dyDescent="0.25">
      <c r="A16" s="20" t="s">
        <v>1212</v>
      </c>
      <c r="B16" s="15"/>
      <c r="C16" s="21"/>
    </row>
    <row r="17" spans="1:3" x14ac:dyDescent="0.25">
      <c r="A17" s="203" t="s">
        <v>956</v>
      </c>
      <c r="B17" s="204"/>
      <c r="C17" s="34"/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1"/>
    </row>
    <row r="22" spans="1:3" x14ac:dyDescent="0.25">
      <c r="A22" s="20" t="s">
        <v>1205</v>
      </c>
      <c r="B22" s="15"/>
      <c r="C22" s="22">
        <v>3</v>
      </c>
    </row>
    <row r="23" spans="1:3" x14ac:dyDescent="0.25">
      <c r="A23" s="20" t="s">
        <v>1206</v>
      </c>
      <c r="B23" s="15"/>
      <c r="C23" s="21"/>
    </row>
    <row r="24" spans="1:3" x14ac:dyDescent="0.25">
      <c r="A24" s="20" t="s">
        <v>1207</v>
      </c>
      <c r="B24" s="15"/>
      <c r="C24" s="22">
        <v>4</v>
      </c>
    </row>
    <row r="25" spans="1:3" x14ac:dyDescent="0.25">
      <c r="A25" s="20" t="s">
        <v>615</v>
      </c>
      <c r="B25" s="15"/>
      <c r="C25" s="22">
        <v>4</v>
      </c>
    </row>
    <row r="26" spans="1:3" x14ac:dyDescent="0.25">
      <c r="A26" s="20" t="s">
        <v>1208</v>
      </c>
      <c r="B26" s="15"/>
      <c r="C26" s="22">
        <v>5</v>
      </c>
    </row>
    <row r="27" spans="1:3" x14ac:dyDescent="0.25">
      <c r="A27" s="203" t="s">
        <v>956</v>
      </c>
      <c r="B27" s="204"/>
      <c r="C27" s="29">
        <v>16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1"/>
    </row>
    <row r="32" spans="1:3" x14ac:dyDescent="0.25">
      <c r="A32" s="20" t="s">
        <v>1049</v>
      </c>
      <c r="B32" s="15"/>
      <c r="C32" s="21"/>
    </row>
    <row r="33" spans="1:3" x14ac:dyDescent="0.25">
      <c r="A33" s="20" t="s">
        <v>1214</v>
      </c>
      <c r="B33" s="15"/>
      <c r="C33" s="22">
        <v>16</v>
      </c>
    </row>
    <row r="34" spans="1:3" x14ac:dyDescent="0.25">
      <c r="A34" s="20" t="s">
        <v>1147</v>
      </c>
      <c r="B34" s="15"/>
      <c r="C34" s="21"/>
    </row>
    <row r="35" spans="1:3" x14ac:dyDescent="0.25">
      <c r="A35" s="20" t="s">
        <v>1215</v>
      </c>
      <c r="B35" s="15"/>
      <c r="C35" s="22">
        <v>3</v>
      </c>
    </row>
    <row r="36" spans="1:3" x14ac:dyDescent="0.25">
      <c r="A36" s="20" t="s">
        <v>1051</v>
      </c>
      <c r="B36" s="15"/>
      <c r="C36" s="21"/>
    </row>
    <row r="37" spans="1:3" x14ac:dyDescent="0.25">
      <c r="A37" s="20" t="s">
        <v>1052</v>
      </c>
      <c r="B37" s="15"/>
      <c r="C37" s="21"/>
    </row>
    <row r="38" spans="1:3" x14ac:dyDescent="0.25">
      <c r="A38" s="20" t="s">
        <v>1110</v>
      </c>
      <c r="B38" s="15"/>
      <c r="C38" s="21"/>
    </row>
    <row r="39" spans="1:3" x14ac:dyDescent="0.25">
      <c r="A39" s="20" t="s">
        <v>1111</v>
      </c>
      <c r="B39" s="15"/>
      <c r="C39" s="21"/>
    </row>
    <row r="40" spans="1:3" x14ac:dyDescent="0.25">
      <c r="A40" s="203" t="s">
        <v>956</v>
      </c>
      <c r="B40" s="204"/>
      <c r="C40" s="29">
        <v>19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2">
        <v>1</v>
      </c>
    </row>
    <row r="45" spans="1:3" x14ac:dyDescent="0.25">
      <c r="A45" s="20" t="s">
        <v>1205</v>
      </c>
      <c r="B45" s="15"/>
      <c r="C45" s="21"/>
    </row>
    <row r="46" spans="1:3" x14ac:dyDescent="0.25">
      <c r="A46" s="20" t="s">
        <v>1206</v>
      </c>
      <c r="B46" s="15"/>
      <c r="C46" s="21"/>
    </row>
    <row r="47" spans="1:3" x14ac:dyDescent="0.25">
      <c r="A47" s="20" t="s">
        <v>1207</v>
      </c>
      <c r="B47" s="15"/>
      <c r="C47" s="22">
        <v>2</v>
      </c>
    </row>
    <row r="48" spans="1:3" x14ac:dyDescent="0.25">
      <c r="A48" s="20" t="s">
        <v>615</v>
      </c>
      <c r="B48" s="15"/>
      <c r="C48" s="21"/>
    </row>
    <row r="49" spans="1:3" x14ac:dyDescent="0.25">
      <c r="A49" s="20" t="s">
        <v>1208</v>
      </c>
      <c r="B49" s="15"/>
      <c r="C49" s="22">
        <v>1</v>
      </c>
    </row>
    <row r="50" spans="1:3" x14ac:dyDescent="0.25">
      <c r="A50" s="203" t="s">
        <v>956</v>
      </c>
      <c r="B50" s="204"/>
      <c r="C50" s="29">
        <v>4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9" t="s">
        <v>1204</v>
      </c>
      <c r="B53" s="11" t="s">
        <v>79</v>
      </c>
      <c r="C53" s="21"/>
    </row>
    <row r="54" spans="1:3" x14ac:dyDescent="0.25">
      <c r="A54" s="191"/>
      <c r="B54" s="11" t="s">
        <v>82</v>
      </c>
      <c r="C54" s="21"/>
    </row>
    <row r="55" spans="1:3" x14ac:dyDescent="0.25">
      <c r="A55" s="189" t="s">
        <v>1205</v>
      </c>
      <c r="B55" s="11" t="s">
        <v>79</v>
      </c>
      <c r="C55" s="21"/>
    </row>
    <row r="56" spans="1:3" x14ac:dyDescent="0.25">
      <c r="A56" s="191"/>
      <c r="B56" s="11" t="s">
        <v>82</v>
      </c>
      <c r="C56" s="21"/>
    </row>
    <row r="57" spans="1:3" x14ac:dyDescent="0.25">
      <c r="A57" s="189" t="s">
        <v>1206</v>
      </c>
      <c r="B57" s="11" t="s">
        <v>79</v>
      </c>
      <c r="C57" s="22">
        <v>1</v>
      </c>
    </row>
    <row r="58" spans="1:3" x14ac:dyDescent="0.25">
      <c r="A58" s="191"/>
      <c r="B58" s="11" t="s">
        <v>82</v>
      </c>
      <c r="C58" s="21"/>
    </row>
    <row r="59" spans="1:3" x14ac:dyDescent="0.25">
      <c r="A59" s="189" t="s">
        <v>1207</v>
      </c>
      <c r="B59" s="11" t="s">
        <v>79</v>
      </c>
      <c r="C59" s="22">
        <v>1</v>
      </c>
    </row>
    <row r="60" spans="1:3" x14ac:dyDescent="0.25">
      <c r="A60" s="191"/>
      <c r="B60" s="11" t="s">
        <v>82</v>
      </c>
      <c r="C60" s="21"/>
    </row>
    <row r="61" spans="1:3" x14ac:dyDescent="0.25">
      <c r="A61" s="189" t="s">
        <v>615</v>
      </c>
      <c r="B61" s="11" t="s">
        <v>79</v>
      </c>
      <c r="C61" s="21"/>
    </row>
    <row r="62" spans="1:3" x14ac:dyDescent="0.25">
      <c r="A62" s="191"/>
      <c r="B62" s="11" t="s">
        <v>82</v>
      </c>
      <c r="C62" s="21"/>
    </row>
    <row r="63" spans="1:3" x14ac:dyDescent="0.25">
      <c r="A63" s="189" t="s">
        <v>1208</v>
      </c>
      <c r="B63" s="11" t="s">
        <v>79</v>
      </c>
      <c r="C63" s="22">
        <v>1</v>
      </c>
    </row>
    <row r="64" spans="1:3" x14ac:dyDescent="0.25">
      <c r="A64" s="191"/>
      <c r="B64" s="11" t="s">
        <v>82</v>
      </c>
      <c r="C64" s="21"/>
    </row>
    <row r="65" spans="1:3" x14ac:dyDescent="0.25">
      <c r="A65" s="203" t="s">
        <v>956</v>
      </c>
      <c r="B65" s="204"/>
      <c r="C65" s="29">
        <v>3</v>
      </c>
    </row>
    <row r="66" spans="1:3" x14ac:dyDescent="0.25">
      <c r="A66" s="17"/>
    </row>
  </sheetData>
  <sheetProtection algorithmName="SHA-512" hashValue="OEUvUme4MeOkmgfxduW8iNqwzmIZnyvTdWHOWz353XagL/hAD2BRN08HrFro0YMf+xGTZoGJEYdOfpYY40PGog==" saltValue="/nXhPhyimh2bBgI/HqdLV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2" t="s">
        <v>1222</v>
      </c>
      <c r="B5" s="32" t="s">
        <v>1223</v>
      </c>
      <c r="C5" s="16"/>
      <c r="D5" s="16"/>
      <c r="E5" s="16"/>
      <c r="F5" s="21"/>
    </row>
    <row r="6" spans="1:6" x14ac:dyDescent="0.25">
      <c r="A6" s="194"/>
      <c r="B6" s="32" t="s">
        <v>1224</v>
      </c>
      <c r="C6" s="16"/>
      <c r="D6" s="16"/>
      <c r="E6" s="16"/>
      <c r="F6" s="21"/>
    </row>
    <row r="7" spans="1:6" x14ac:dyDescent="0.25">
      <c r="A7" s="10" t="s">
        <v>1225</v>
      </c>
      <c r="B7" s="32" t="s">
        <v>1226</v>
      </c>
      <c r="C7" s="16"/>
      <c r="D7" s="16"/>
      <c r="E7" s="16"/>
      <c r="F7" s="21"/>
    </row>
    <row r="8" spans="1:6" ht="22.5" x14ac:dyDescent="0.25">
      <c r="A8" s="192" t="s">
        <v>1227</v>
      </c>
      <c r="B8" s="32" t="s">
        <v>1228</v>
      </c>
      <c r="C8" s="12">
        <v>0</v>
      </c>
      <c r="D8" s="12">
        <v>1</v>
      </c>
      <c r="E8" s="12">
        <v>0</v>
      </c>
      <c r="F8" s="22">
        <v>0</v>
      </c>
    </row>
    <row r="9" spans="1:6" x14ac:dyDescent="0.25">
      <c r="A9" s="193"/>
      <c r="B9" s="32" t="s">
        <v>1229</v>
      </c>
      <c r="C9" s="16"/>
      <c r="D9" s="16"/>
      <c r="E9" s="16"/>
      <c r="F9" s="21"/>
    </row>
    <row r="10" spans="1:6" ht="22.5" x14ac:dyDescent="0.25">
      <c r="A10" s="194"/>
      <c r="B10" s="32" t="s">
        <v>1230</v>
      </c>
      <c r="C10" s="12">
        <v>1</v>
      </c>
      <c r="D10" s="12">
        <v>6</v>
      </c>
      <c r="E10" s="12">
        <v>1</v>
      </c>
      <c r="F10" s="22">
        <v>0</v>
      </c>
    </row>
    <row r="11" spans="1:6" ht="22.5" x14ac:dyDescent="0.25">
      <c r="A11" s="192" t="s">
        <v>1231</v>
      </c>
      <c r="B11" s="32" t="s">
        <v>1232</v>
      </c>
      <c r="C11" s="16"/>
      <c r="D11" s="16"/>
      <c r="E11" s="16"/>
      <c r="F11" s="21"/>
    </row>
    <row r="12" spans="1:6" x14ac:dyDescent="0.25">
      <c r="A12" s="193"/>
      <c r="B12" s="32" t="s">
        <v>1233</v>
      </c>
      <c r="C12" s="16"/>
      <c r="D12" s="16"/>
      <c r="E12" s="16"/>
      <c r="F12" s="21"/>
    </row>
    <row r="13" spans="1:6" ht="22.5" x14ac:dyDescent="0.25">
      <c r="A13" s="194"/>
      <c r="B13" s="32" t="s">
        <v>1234</v>
      </c>
      <c r="C13" s="12">
        <v>0</v>
      </c>
      <c r="D13" s="12">
        <v>0</v>
      </c>
      <c r="E13" s="12">
        <v>0</v>
      </c>
      <c r="F13" s="22">
        <v>1</v>
      </c>
    </row>
    <row r="14" spans="1:6" ht="22.5" x14ac:dyDescent="0.25">
      <c r="A14" s="10" t="s">
        <v>1235</v>
      </c>
      <c r="B14" s="32" t="s">
        <v>1236</v>
      </c>
      <c r="C14" s="12">
        <v>1</v>
      </c>
      <c r="D14" s="12">
        <v>1</v>
      </c>
      <c r="E14" s="12">
        <v>0</v>
      </c>
      <c r="F14" s="22">
        <v>0</v>
      </c>
    </row>
    <row r="15" spans="1:6" x14ac:dyDescent="0.25">
      <c r="A15" s="192" t="s">
        <v>1237</v>
      </c>
      <c r="B15" s="32" t="s">
        <v>1238</v>
      </c>
      <c r="C15" s="12">
        <v>23</v>
      </c>
      <c r="D15" s="12">
        <v>19</v>
      </c>
      <c r="E15" s="12">
        <v>3</v>
      </c>
      <c r="F15" s="22">
        <v>0</v>
      </c>
    </row>
    <row r="16" spans="1:6" x14ac:dyDescent="0.25">
      <c r="A16" s="193"/>
      <c r="B16" s="32" t="s">
        <v>1239</v>
      </c>
      <c r="C16" s="16"/>
      <c r="D16" s="16"/>
      <c r="E16" s="16"/>
      <c r="F16" s="21"/>
    </row>
    <row r="17" spans="1:6" x14ac:dyDescent="0.25">
      <c r="A17" s="193"/>
      <c r="B17" s="32" t="s">
        <v>1240</v>
      </c>
      <c r="C17" s="16"/>
      <c r="D17" s="16"/>
      <c r="E17" s="16"/>
      <c r="F17" s="21"/>
    </row>
    <row r="18" spans="1:6" x14ac:dyDescent="0.25">
      <c r="A18" s="193"/>
      <c r="B18" s="32" t="s">
        <v>1241</v>
      </c>
      <c r="C18" s="16"/>
      <c r="D18" s="16"/>
      <c r="E18" s="16"/>
      <c r="F18" s="21"/>
    </row>
    <row r="19" spans="1:6" ht="22.5" x14ac:dyDescent="0.25">
      <c r="A19" s="194"/>
      <c r="B19" s="32" t="s">
        <v>1242</v>
      </c>
      <c r="C19" s="16"/>
      <c r="D19" s="16"/>
      <c r="E19" s="16"/>
      <c r="F19" s="21"/>
    </row>
    <row r="20" spans="1:6" x14ac:dyDescent="0.25">
      <c r="A20" s="10" t="s">
        <v>1243</v>
      </c>
      <c r="B20" s="32" t="s">
        <v>1244</v>
      </c>
      <c r="C20" s="16"/>
      <c r="D20" s="16"/>
      <c r="E20" s="16"/>
      <c r="F20" s="21"/>
    </row>
    <row r="21" spans="1:6" x14ac:dyDescent="0.25">
      <c r="A21" s="10" t="s">
        <v>1245</v>
      </c>
      <c r="B21" s="32" t="s">
        <v>1246</v>
      </c>
      <c r="C21" s="16"/>
      <c r="D21" s="16"/>
      <c r="E21" s="16"/>
      <c r="F21" s="21"/>
    </row>
    <row r="22" spans="1:6" x14ac:dyDescent="0.25">
      <c r="A22" s="203" t="s">
        <v>956</v>
      </c>
      <c r="B22" s="204"/>
      <c r="C22" s="29">
        <v>25</v>
      </c>
      <c r="D22" s="29">
        <v>27</v>
      </c>
      <c r="E22" s="29">
        <v>4</v>
      </c>
      <c r="F22" s="29">
        <v>1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2">
        <v>1</v>
      </c>
    </row>
    <row r="26" spans="1:6" x14ac:dyDescent="0.25">
      <c r="A26" s="20" t="s">
        <v>114</v>
      </c>
      <c r="B26" s="15"/>
      <c r="C26" s="22">
        <v>0</v>
      </c>
    </row>
    <row r="27" spans="1:6" x14ac:dyDescent="0.25">
      <c r="A27" s="20" t="s">
        <v>1080</v>
      </c>
      <c r="B27" s="15"/>
      <c r="C27" s="22">
        <v>1</v>
      </c>
    </row>
    <row r="28" spans="1:6" x14ac:dyDescent="0.25">
      <c r="A28" s="203" t="s">
        <v>956</v>
      </c>
      <c r="B28" s="204"/>
      <c r="C28" s="29">
        <v>2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5</v>
      </c>
    </row>
    <row r="33" spans="1:3" x14ac:dyDescent="0.25">
      <c r="A33" s="20" t="s">
        <v>1249</v>
      </c>
      <c r="B33" s="15"/>
      <c r="C33" s="22">
        <v>3</v>
      </c>
    </row>
    <row r="34" spans="1:3" x14ac:dyDescent="0.25">
      <c r="A34" s="20" t="s">
        <v>82</v>
      </c>
      <c r="B34" s="15"/>
      <c r="C34" s="22">
        <v>2</v>
      </c>
    </row>
    <row r="35" spans="1:3" x14ac:dyDescent="0.25">
      <c r="A35" s="203" t="s">
        <v>956</v>
      </c>
      <c r="B35" s="204"/>
      <c r="C35" s="29">
        <v>10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42</v>
      </c>
    </row>
    <row r="40" spans="1:3" x14ac:dyDescent="0.25">
      <c r="A40" s="20" t="s">
        <v>1252</v>
      </c>
      <c r="B40" s="15"/>
      <c r="C40" s="22">
        <v>8</v>
      </c>
    </row>
    <row r="41" spans="1:3" x14ac:dyDescent="0.25">
      <c r="A41" s="203" t="s">
        <v>956</v>
      </c>
      <c r="B41" s="204"/>
      <c r="C41" s="29">
        <v>50</v>
      </c>
    </row>
    <row r="42" spans="1:3" x14ac:dyDescent="0.25">
      <c r="A42" s="17"/>
    </row>
  </sheetData>
  <sheetProtection algorithmName="SHA-512" hashValue="RxBfXTPnAhqkf0oZWg4eON34GJYIBOtsJCjQvswT4ysCZMMuds/82e0RYNx2SK7O93M2dUBB0E8PT4UQAEAkPA==" saltValue="SwdkBF5aVN94zyXVLm6oE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2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3"/>
      <c r="B7" s="32" t="s">
        <v>1048</v>
      </c>
      <c r="C7" s="39">
        <v>2</v>
      </c>
      <c r="D7" s="39">
        <v>0</v>
      </c>
      <c r="E7" s="39">
        <v>2</v>
      </c>
      <c r="F7" s="39">
        <v>0</v>
      </c>
      <c r="G7" s="39">
        <v>0</v>
      </c>
      <c r="H7" s="39">
        <v>3</v>
      </c>
      <c r="I7" s="39">
        <v>0</v>
      </c>
      <c r="J7" s="39">
        <v>1</v>
      </c>
      <c r="K7" s="39">
        <v>0</v>
      </c>
      <c r="L7" s="40">
        <v>0</v>
      </c>
    </row>
    <row r="8" spans="1:12" x14ac:dyDescent="0.25">
      <c r="A8" s="193"/>
      <c r="B8" s="32" t="s">
        <v>1266</v>
      </c>
      <c r="C8" s="39">
        <v>2</v>
      </c>
      <c r="D8" s="39">
        <v>0</v>
      </c>
      <c r="E8" s="39">
        <v>2</v>
      </c>
      <c r="F8" s="39">
        <v>0</v>
      </c>
      <c r="G8" s="39">
        <v>0</v>
      </c>
      <c r="H8" s="39">
        <v>3</v>
      </c>
      <c r="I8" s="39">
        <v>0</v>
      </c>
      <c r="J8" s="39">
        <v>1</v>
      </c>
      <c r="K8" s="39">
        <v>0</v>
      </c>
      <c r="L8" s="40">
        <v>0</v>
      </c>
    </row>
    <row r="9" spans="1:12" x14ac:dyDescent="0.25">
      <c r="A9" s="194"/>
      <c r="B9" s="32" t="s">
        <v>1267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1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92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3"/>
      <c r="B12" s="32" t="s">
        <v>1271</v>
      </c>
      <c r="C12" s="39">
        <v>1</v>
      </c>
      <c r="D12" s="39">
        <v>0</v>
      </c>
      <c r="E12" s="39">
        <v>1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193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3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3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3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3"/>
      <c r="B26" s="32" t="s">
        <v>1285</v>
      </c>
      <c r="C26" s="39">
        <v>0</v>
      </c>
      <c r="D26" s="39">
        <v>0</v>
      </c>
      <c r="E26" s="39">
        <v>1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3"/>
      <c r="B32" s="32" t="s">
        <v>1291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3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3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3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3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3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3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3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1</v>
      </c>
      <c r="K73" s="39">
        <v>0</v>
      </c>
      <c r="L73" s="40">
        <v>0</v>
      </c>
    </row>
    <row r="74" spans="1:12" x14ac:dyDescent="0.2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3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3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3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93"/>
      <c r="B82" s="32" t="s">
        <v>1341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3"/>
      <c r="B90" s="32" t="s">
        <v>1349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3"/>
      <c r="B104" s="32" t="s">
        <v>1363</v>
      </c>
      <c r="C104" s="39">
        <v>1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3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3"/>
      <c r="B131" s="32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3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3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3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3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3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3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3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3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3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3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3"/>
      <c r="B188" s="32" t="s">
        <v>1447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3"/>
      <c r="B189" s="32" t="s">
        <v>1448</v>
      </c>
      <c r="C189" s="39">
        <v>0</v>
      </c>
      <c r="D189" s="39">
        <v>0</v>
      </c>
      <c r="E189" s="39">
        <v>0</v>
      </c>
      <c r="F189" s="39">
        <v>0</v>
      </c>
      <c r="G189" s="39">
        <v>0</v>
      </c>
      <c r="H189" s="39">
        <v>1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3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3"/>
      <c r="B194" s="32" t="s">
        <v>1453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3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2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3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3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3"/>
      <c r="B230" s="32" t="s">
        <v>1489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4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2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3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3"/>
      <c r="B264" s="32" t="s">
        <v>1524</v>
      </c>
      <c r="C264" s="39">
        <v>2</v>
      </c>
      <c r="D264" s="39">
        <v>0</v>
      </c>
      <c r="E264" s="39">
        <v>0</v>
      </c>
      <c r="F264" s="39">
        <v>0</v>
      </c>
      <c r="G264" s="39">
        <v>0</v>
      </c>
      <c r="H264" s="39">
        <v>1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193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3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3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3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3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3"/>
      <c r="B273" s="32" t="s">
        <v>967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3"/>
      <c r="B275" s="32" t="s">
        <v>1534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3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1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3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93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3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3"/>
      <c r="B287" s="32" t="s">
        <v>926</v>
      </c>
      <c r="C287" s="39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3"/>
      <c r="B289" s="32" t="s">
        <v>1546</v>
      </c>
      <c r="C289" s="39">
        <v>0</v>
      </c>
      <c r="D289" s="39">
        <v>0</v>
      </c>
      <c r="E289" s="39">
        <v>2</v>
      </c>
      <c r="F289" s="39">
        <v>0</v>
      </c>
      <c r="G289" s="39">
        <v>0</v>
      </c>
      <c r="H289" s="39">
        <v>0</v>
      </c>
      <c r="I289" s="39">
        <v>0</v>
      </c>
      <c r="J289" s="39">
        <v>1</v>
      </c>
      <c r="K289" s="39">
        <v>0</v>
      </c>
      <c r="L289" s="40">
        <v>0</v>
      </c>
    </row>
    <row r="290" spans="1:12" x14ac:dyDescent="0.2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4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2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3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1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3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2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2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0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3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0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4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7mTajnoyXQ+b0ipGOZPSIX0gqLQgLMP/qegyljWItnpA5SEUcIPOTNXMJBAJ66VIq9OeN9hERoDggknHmGFz2g==" saltValue="0NnLgU16knRR0Bi4P3lEmQ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5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3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3"/>
      <c r="B7" s="11" t="s">
        <v>1574</v>
      </c>
      <c r="C7" s="12">
        <v>0</v>
      </c>
      <c r="D7" s="12">
        <v>0</v>
      </c>
      <c r="E7" s="13">
        <v>0</v>
      </c>
    </row>
    <row r="8" spans="1:5" x14ac:dyDescent="0.25">
      <c r="A8" s="193"/>
      <c r="B8" s="11" t="s">
        <v>1575</v>
      </c>
      <c r="C8" s="12">
        <v>2</v>
      </c>
      <c r="D8" s="12">
        <v>0</v>
      </c>
      <c r="E8" s="13">
        <v>2</v>
      </c>
    </row>
    <row r="9" spans="1:5" x14ac:dyDescent="0.25">
      <c r="A9" s="193"/>
      <c r="B9" s="11" t="s">
        <v>1576</v>
      </c>
      <c r="C9" s="12">
        <v>0</v>
      </c>
      <c r="D9" s="12">
        <v>0</v>
      </c>
      <c r="E9" s="13">
        <v>0</v>
      </c>
    </row>
    <row r="10" spans="1:5" x14ac:dyDescent="0.25">
      <c r="A10" s="193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93"/>
      <c r="B11" s="11" t="s">
        <v>1578</v>
      </c>
      <c r="C11" s="12">
        <v>0</v>
      </c>
      <c r="D11" s="12">
        <v>0</v>
      </c>
      <c r="E11" s="13">
        <v>0</v>
      </c>
    </row>
    <row r="12" spans="1:5" x14ac:dyDescent="0.25">
      <c r="A12" s="193"/>
      <c r="B12" s="11" t="s">
        <v>1579</v>
      </c>
      <c r="C12" s="12">
        <v>0</v>
      </c>
      <c r="D12" s="12">
        <v>0</v>
      </c>
      <c r="E12" s="13">
        <v>0</v>
      </c>
    </row>
    <row r="13" spans="1:5" x14ac:dyDescent="0.25">
      <c r="A13" s="193"/>
      <c r="B13" s="11" t="s">
        <v>1580</v>
      </c>
      <c r="C13" s="12">
        <v>0</v>
      </c>
      <c r="D13" s="12">
        <v>1</v>
      </c>
      <c r="E13" s="13">
        <v>-1</v>
      </c>
    </row>
    <row r="14" spans="1:5" x14ac:dyDescent="0.25">
      <c r="A14" s="193"/>
      <c r="B14" s="11" t="s">
        <v>1581</v>
      </c>
      <c r="C14" s="12">
        <v>0</v>
      </c>
      <c r="D14" s="12">
        <v>0</v>
      </c>
      <c r="E14" s="13">
        <v>0</v>
      </c>
    </row>
    <row r="15" spans="1:5" x14ac:dyDescent="0.25">
      <c r="A15" s="193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4"/>
      <c r="B16" s="11" t="s">
        <v>111</v>
      </c>
      <c r="C16" s="12">
        <v>6</v>
      </c>
      <c r="D16" s="12">
        <v>1</v>
      </c>
      <c r="E16" s="13">
        <v>5</v>
      </c>
    </row>
    <row r="17" spans="1:1" x14ac:dyDescent="0.25">
      <c r="A17" s="17"/>
    </row>
  </sheetData>
  <sheetProtection algorithmName="SHA-512" hashValue="r+UKQRcwvSX+rOUCzPp97iaovCtsldSUjU0E9u4/2kmXs6ZxG+BLzcQk2tPItZenVW9/Fj/W7yt9iUWUnUe59g==" saltValue="vN88NGnPqBHYYYiLajGuB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0</v>
      </c>
      <c r="E5" s="13">
        <v>0</v>
      </c>
    </row>
    <row r="6" spans="1:5" x14ac:dyDescent="0.25">
      <c r="A6" s="10" t="s">
        <v>1587</v>
      </c>
      <c r="B6" s="11" t="s">
        <v>1588</v>
      </c>
      <c r="C6" s="12">
        <v>62</v>
      </c>
      <c r="D6" s="12">
        <v>54</v>
      </c>
      <c r="E6" s="13">
        <v>0.148148148148148</v>
      </c>
    </row>
    <row r="7" spans="1:5" ht="22.5" x14ac:dyDescent="0.25">
      <c r="A7" s="10" t="s">
        <v>1589</v>
      </c>
      <c r="B7" s="11" t="s">
        <v>1590</v>
      </c>
      <c r="C7" s="12">
        <v>92</v>
      </c>
      <c r="D7" s="12">
        <v>112</v>
      </c>
      <c r="E7" s="13">
        <v>-0.17857142857142899</v>
      </c>
    </row>
    <row r="8" spans="1:5" ht="22.5" x14ac:dyDescent="0.25">
      <c r="A8" s="10" t="s">
        <v>1591</v>
      </c>
      <c r="B8" s="11" t="s">
        <v>1592</v>
      </c>
      <c r="C8" s="12">
        <v>6</v>
      </c>
      <c r="D8" s="12">
        <v>3</v>
      </c>
      <c r="E8" s="13">
        <v>1</v>
      </c>
    </row>
    <row r="9" spans="1:5" ht="22.5" x14ac:dyDescent="0.25">
      <c r="A9" s="10" t="s">
        <v>1593</v>
      </c>
      <c r="B9" s="11" t="s">
        <v>1594</v>
      </c>
      <c r="C9" s="12">
        <v>2</v>
      </c>
      <c r="D9" s="12">
        <v>4</v>
      </c>
      <c r="E9" s="13">
        <v>-0.5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9</v>
      </c>
      <c r="D11" s="12">
        <v>10</v>
      </c>
      <c r="E11" s="13">
        <v>-0.1</v>
      </c>
    </row>
    <row r="12" spans="1:5" x14ac:dyDescent="0.25">
      <c r="A12" s="10" t="s">
        <v>1598</v>
      </c>
      <c r="B12" s="15"/>
      <c r="C12" s="12">
        <v>125</v>
      </c>
      <c r="D12" s="12">
        <v>116</v>
      </c>
      <c r="E12" s="13">
        <v>7.7586206896551699E-2</v>
      </c>
    </row>
    <row r="13" spans="1:5" x14ac:dyDescent="0.25">
      <c r="A13" s="192" t="s">
        <v>1599</v>
      </c>
      <c r="B13" s="11" t="s">
        <v>1600</v>
      </c>
      <c r="C13" s="12">
        <v>4</v>
      </c>
      <c r="D13" s="12">
        <v>38</v>
      </c>
      <c r="E13" s="13">
        <v>-0.89473684210526305</v>
      </c>
    </row>
    <row r="14" spans="1:5" x14ac:dyDescent="0.25">
      <c r="A14" s="194"/>
      <c r="B14" s="11" t="s">
        <v>1601</v>
      </c>
      <c r="C14" s="12">
        <v>4</v>
      </c>
      <c r="D14" s="12">
        <v>38</v>
      </c>
      <c r="E14" s="13">
        <v>-0.89473684210526305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9" t="s">
        <v>1603</v>
      </c>
      <c r="B17" s="11" t="s">
        <v>1604</v>
      </c>
      <c r="C17" s="16"/>
      <c r="D17" s="16"/>
      <c r="E17" s="21"/>
    </row>
    <row r="18" spans="1:5" x14ac:dyDescent="0.25">
      <c r="A18" s="190"/>
      <c r="B18" s="11" t="s">
        <v>1605</v>
      </c>
      <c r="C18" s="12">
        <v>45</v>
      </c>
      <c r="D18" s="12">
        <v>50</v>
      </c>
      <c r="E18" s="22">
        <v>16</v>
      </c>
    </row>
    <row r="19" spans="1:5" x14ac:dyDescent="0.25">
      <c r="A19" s="190"/>
      <c r="B19" s="11" t="s">
        <v>1606</v>
      </c>
      <c r="C19" s="16"/>
      <c r="D19" s="16"/>
      <c r="E19" s="21"/>
    </row>
    <row r="20" spans="1:5" x14ac:dyDescent="0.25">
      <c r="A20" s="190"/>
      <c r="B20" s="11" t="s">
        <v>1607</v>
      </c>
      <c r="C20" s="16"/>
      <c r="D20" s="16"/>
      <c r="E20" s="21"/>
    </row>
    <row r="21" spans="1:5" x14ac:dyDescent="0.25">
      <c r="A21" s="190"/>
      <c r="B21" s="11" t="s">
        <v>1608</v>
      </c>
      <c r="C21" s="16"/>
      <c r="D21" s="16"/>
      <c r="E21" s="21"/>
    </row>
    <row r="22" spans="1:5" x14ac:dyDescent="0.25">
      <c r="A22" s="190"/>
      <c r="B22" s="11" t="s">
        <v>983</v>
      </c>
      <c r="C22" s="12">
        <v>60</v>
      </c>
      <c r="D22" s="12">
        <v>86</v>
      </c>
      <c r="E22" s="22">
        <v>0</v>
      </c>
    </row>
    <row r="23" spans="1:5" x14ac:dyDescent="0.25">
      <c r="A23" s="190"/>
      <c r="B23" s="11" t="s">
        <v>1609</v>
      </c>
      <c r="C23" s="16"/>
      <c r="D23" s="16"/>
      <c r="E23" s="21"/>
    </row>
    <row r="24" spans="1:5" x14ac:dyDescent="0.25">
      <c r="A24" s="190"/>
      <c r="B24" s="11" t="s">
        <v>1610</v>
      </c>
      <c r="C24" s="16"/>
      <c r="D24" s="16"/>
      <c r="E24" s="21"/>
    </row>
    <row r="25" spans="1:5" x14ac:dyDescent="0.25">
      <c r="A25" s="190"/>
      <c r="B25" s="11" t="s">
        <v>1611</v>
      </c>
      <c r="C25" s="12">
        <v>1</v>
      </c>
      <c r="D25" s="12">
        <v>6</v>
      </c>
      <c r="E25" s="22">
        <v>1</v>
      </c>
    </row>
    <row r="26" spans="1:5" x14ac:dyDescent="0.25">
      <c r="A26" s="190"/>
      <c r="B26" s="11" t="s">
        <v>1612</v>
      </c>
      <c r="C26" s="12">
        <v>1</v>
      </c>
      <c r="D26" s="12">
        <v>2</v>
      </c>
      <c r="E26" s="22">
        <v>0</v>
      </c>
    </row>
    <row r="27" spans="1:5" x14ac:dyDescent="0.25">
      <c r="A27" s="190"/>
      <c r="B27" s="11" t="s">
        <v>1613</v>
      </c>
      <c r="C27" s="12">
        <v>7</v>
      </c>
      <c r="D27" s="12">
        <v>2</v>
      </c>
      <c r="E27" s="22">
        <v>4</v>
      </c>
    </row>
    <row r="28" spans="1:5" x14ac:dyDescent="0.25">
      <c r="A28" s="190"/>
      <c r="B28" s="11" t="s">
        <v>1614</v>
      </c>
      <c r="C28" s="12">
        <v>89</v>
      </c>
      <c r="D28" s="12">
        <v>185</v>
      </c>
      <c r="E28" s="22">
        <v>63</v>
      </c>
    </row>
    <row r="29" spans="1:5" x14ac:dyDescent="0.25">
      <c r="A29" s="190"/>
      <c r="B29" s="11" t="s">
        <v>1615</v>
      </c>
      <c r="C29" s="12">
        <v>74</v>
      </c>
      <c r="D29" s="12">
        <v>66</v>
      </c>
      <c r="E29" s="22">
        <v>41</v>
      </c>
    </row>
    <row r="30" spans="1:5" x14ac:dyDescent="0.25">
      <c r="A30" s="191"/>
      <c r="B30" s="11" t="s">
        <v>1616</v>
      </c>
      <c r="C30" s="16"/>
      <c r="D30" s="16"/>
      <c r="E30" s="21"/>
    </row>
    <row r="31" spans="1:5" x14ac:dyDescent="0.25">
      <c r="A31" s="17"/>
    </row>
  </sheetData>
  <sheetProtection algorithmName="SHA-512" hashValue="EBBVF0Zh3D6zaX9hAdKWbxu0LoElXNmdjpn5TMPbraj6WiUSpzmOM2pKXiprDjlAWZjEdfzM3gMIIcNiJmtwLA==" saltValue="n0yB+Unv9RvkdiZXmutRH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D5D6-AA26-450A-AA64-BA7C999129A1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1.25" x14ac:dyDescent="0.2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2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5590</v>
      </c>
      <c r="D7" s="119">
        <f>SUM(DatosGenerales!C15:C19)</f>
        <v>960</v>
      </c>
      <c r="E7" s="118">
        <f>SUM(DatosGenerales!C12:C14)</f>
        <v>5009</v>
      </c>
      <c r="I7" s="120">
        <f>DatosGenerales!C31</f>
        <v>681</v>
      </c>
      <c r="J7" s="119">
        <f>DatosGenerales!C32</f>
        <v>17</v>
      </c>
      <c r="K7" s="118">
        <f>SUM(DatosGenerales!C33:C34)</f>
        <v>59</v>
      </c>
      <c r="L7" s="119">
        <f>DatosGenerales!C36</f>
        <v>451</v>
      </c>
      <c r="M7" s="118">
        <f>DatosGenerales!C95</f>
        <v>308</v>
      </c>
      <c r="N7" s="121">
        <f>L7-M7</f>
        <v>143</v>
      </c>
      <c r="O7" s="121"/>
      <c r="Q7" s="120">
        <f>DatosGenerales!C36</f>
        <v>451</v>
      </c>
      <c r="R7" s="119">
        <f>DatosGenerales!C49</f>
        <v>503</v>
      </c>
      <c r="S7" s="119">
        <f>DatosGenerales!C50</f>
        <v>10</v>
      </c>
      <c r="T7" s="119">
        <f>DatosGenerales!C62</f>
        <v>17</v>
      </c>
      <c r="U7" s="119">
        <f>DatosGenerales!C78</f>
        <v>0</v>
      </c>
      <c r="V7" s="122">
        <f>SUM(Q7:U7)</f>
        <v>981</v>
      </c>
      <c r="Z7" s="120">
        <f>SUM(DatosGenerales!C106,DatosGenerales!C107,DatosGenerales!C109)</f>
        <v>519</v>
      </c>
      <c r="AA7" s="119">
        <f>SUM(DatosGenerales!C108,DatosGenerales!C110)</f>
        <v>122</v>
      </c>
      <c r="AB7" s="119">
        <f>DatosGenerales!C106</f>
        <v>136</v>
      </c>
      <c r="AC7" s="122">
        <f>DatosGenerales!C107</f>
        <v>290</v>
      </c>
      <c r="AH7" s="120">
        <f>SUM(DatosGenerales!C115,DatosGenerales!C116,DatosGenerales!C118)</f>
        <v>31</v>
      </c>
      <c r="AI7" s="119">
        <f>SUM(DatosGenerales!C117,DatosGenerales!C119)</f>
        <v>6</v>
      </c>
      <c r="AJ7" s="119">
        <f>DatosGenerales!C115</f>
        <v>11</v>
      </c>
      <c r="AK7" s="122">
        <f>DatosGenerales!C116</f>
        <v>19</v>
      </c>
      <c r="AP7" s="120">
        <f>SUM(DatosGenerales!C135:C136)</f>
        <v>17</v>
      </c>
      <c r="AQ7" s="119">
        <f>SUM(DatosGenerales!C137:C138)</f>
        <v>0</v>
      </c>
      <c r="AR7" s="122">
        <f>SUM(DatosGenerales!C139:C140)</f>
        <v>7</v>
      </c>
      <c r="AV7" s="120">
        <f>DatosGenerales!C145</f>
        <v>1</v>
      </c>
      <c r="AW7" s="119">
        <f>DatosGenerales!C146</f>
        <v>28</v>
      </c>
      <c r="AX7" s="119">
        <f>DatosGenerales!C147</f>
        <v>14</v>
      </c>
      <c r="AY7" s="119">
        <f>DatosGenerales!C148</f>
        <v>1</v>
      </c>
      <c r="AZ7" s="119">
        <f>DatosGenerales!C149</f>
        <v>35</v>
      </c>
      <c r="BA7" s="122">
        <f>DatosGenerales!C150</f>
        <v>0</v>
      </c>
      <c r="BE7" s="120">
        <f>DatosGenerales!C151</f>
        <v>38</v>
      </c>
      <c r="BF7" s="119">
        <f>DatosGenerales!C152</f>
        <v>45</v>
      </c>
      <c r="BG7" s="122">
        <f>DatosGenerales!C154</f>
        <v>5</v>
      </c>
      <c r="BK7" s="120">
        <f>SUM(DatosGenerales!C297:C311)</f>
        <v>420</v>
      </c>
      <c r="BL7" s="119">
        <f>SUM(DatosGenerales!C294:C296)</f>
        <v>7</v>
      </c>
      <c r="BM7" s="119">
        <f>SUM(DatosGenerales!C312:C344)</f>
        <v>57</v>
      </c>
      <c r="BN7" s="119">
        <f>SUM(DatosGenerales!C289)</f>
        <v>12</v>
      </c>
      <c r="BO7" s="119">
        <f>SUM(DatosGenerales!C356:C364)</f>
        <v>3</v>
      </c>
      <c r="BP7" s="119">
        <f>SUM(DatosGenerales!C286:C288)</f>
        <v>0</v>
      </c>
      <c r="BQ7" s="119">
        <f>SUM(DatosGenerales!C345:C355)</f>
        <v>2</v>
      </c>
      <c r="BR7" s="119">
        <f>SUM(DatosGenerales!C290:C292)</f>
        <v>26</v>
      </c>
      <c r="BS7" s="122">
        <f>SUM(DatosGenerales!C283:C285)</f>
        <v>311</v>
      </c>
      <c r="BT7" s="122">
        <f>SUM(DatosGenerales!C293)</f>
        <v>0</v>
      </c>
      <c r="BU7" s="122">
        <f>SUM(DatosGenerales!C365:C377)</f>
        <v>3</v>
      </c>
      <c r="BY7" s="120">
        <f>DatosGenerales!C246</f>
        <v>0</v>
      </c>
      <c r="BZ7" s="119">
        <f>DatosGenerales!C247</f>
        <v>0</v>
      </c>
      <c r="CA7" s="122">
        <f>DatosGenerales!C248</f>
        <v>2</v>
      </c>
      <c r="CF7" s="120">
        <f>DatosDiscapacidad!C5</f>
        <v>0</v>
      </c>
      <c r="CG7" s="122">
        <f>DatosDiscapacidad!C11</f>
        <v>9</v>
      </c>
      <c r="CM7" s="120">
        <f>DatosGenerales!C40</f>
        <v>1201</v>
      </c>
      <c r="CN7" s="122">
        <f>DatosGenerales!C41</f>
        <v>637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138</v>
      </c>
      <c r="BL53" s="130">
        <f>SUM(DatosGenerales!C311,DatosGenerales!C300,DatosGenerales!C309)</f>
        <v>148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2</v>
      </c>
      <c r="BL66" s="130">
        <f>SUM(DatosGenerales!C299:C300)</f>
        <v>158</v>
      </c>
      <c r="BM66" s="130">
        <f>SUM(DatosGenerales!C308:C309)</f>
        <v>126</v>
      </c>
      <c r="BN66" s="130"/>
      <c r="BO66" s="117"/>
      <c r="BP66" s="117"/>
      <c r="BQ66" s="117"/>
      <c r="BR66" s="117"/>
      <c r="BS66" s="117"/>
    </row>
  </sheetData>
  <sheetProtection algorithmName="SHA-512" hashValue="PG+ui0kiuc9NqFusEx2crdNPVRpYikYglUbueRL6qiJv8IXJeuLnin8UmLPDnMs3GP6WPL34o4JIGL/B9eOXeg==" saltValue="ZiW0TD1Sxw6ZV0N8HkyQB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018AD-EBAF-42FE-AFF1-92B4D7B0EAC3}">
  <sheetPr codeName="Hoja17"/>
  <dimension ref="A1:BI25"/>
  <sheetViews>
    <sheetView showGridLines="0" showRowColHeaders="0" workbookViewId="0">
      <selection activeCell="B1" sqref="B1"/>
    </sheetView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nWAkwHj7je/QhnMbCCoKUMPEd7tuMionm1itWFWrfYv/eircOqEuizUWlfY8YRc46Jdn+E94yecvssLzGNH4bg==" saltValue="QVntxpjYxpJNrLvfIBpV4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D06D9-A8CE-4EE9-979E-B5E2923BC069}">
  <sheetPr codeName="Hoja18"/>
  <dimension ref="A1:BM13"/>
  <sheetViews>
    <sheetView showGridLines="0" zoomScale="110" zoomScaleNormal="11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2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30"/>
      <c r="D8" s="146">
        <f>DatosMenores!C65</f>
        <v>109</v>
      </c>
      <c r="E8" s="146">
        <f>DatosMenores!C66</f>
        <v>9</v>
      </c>
      <c r="F8" s="147">
        <f>DatosMenores!C67</f>
        <v>108</v>
      </c>
      <c r="G8" s="148">
        <f>DatosMenores!C68</f>
        <v>1</v>
      </c>
      <c r="H8" s="105"/>
      <c r="I8" s="101"/>
      <c r="L8" s="118">
        <f>DatosMenores!C55</f>
        <v>7</v>
      </c>
      <c r="M8" s="119">
        <f>DatosMenores!C56</f>
        <v>13</v>
      </c>
      <c r="N8" s="119">
        <f>DatosMenores!C57</f>
        <v>20</v>
      </c>
      <c r="O8" s="119">
        <f>DatosMenores!C58</f>
        <v>0</v>
      </c>
      <c r="P8" s="118">
        <f>DatosMenores!C59</f>
        <v>0</v>
      </c>
      <c r="Q8" s="119">
        <f>DatosMenores!C60</f>
        <v>3</v>
      </c>
      <c r="R8" s="118">
        <f>DatosMenores!C61</f>
        <v>0</v>
      </c>
      <c r="U8" s="118">
        <f>DatosMenores!C33</f>
        <v>1</v>
      </c>
      <c r="V8" s="119">
        <f>SUM(DatosMenores!C34:C37)</f>
        <v>1</v>
      </c>
      <c r="W8" s="119">
        <f>DatosMenores!C38</f>
        <v>0</v>
      </c>
      <c r="X8" s="119">
        <f>DatosMenores!C39</f>
        <v>7</v>
      </c>
      <c r="Y8" s="119">
        <f>DatosMenores!C40</f>
        <v>10</v>
      </c>
      <c r="Z8" s="119">
        <f>DatosMenores!D41</f>
        <v>0</v>
      </c>
      <c r="AA8" s="119">
        <f>DatosMenores!C42</f>
        <v>2</v>
      </c>
      <c r="AB8" s="119">
        <f>DatosMenores!C43</f>
        <v>3</v>
      </c>
      <c r="AC8" s="119">
        <f>DatosMenores!C44</f>
        <v>0</v>
      </c>
      <c r="AD8" s="119">
        <f>DatosMenores!C45</f>
        <v>6</v>
      </c>
      <c r="AE8" s="118">
        <f>DatosMenores!C46</f>
        <v>2</v>
      </c>
      <c r="AG8" s="103"/>
      <c r="AI8" s="120">
        <f>DatosMenores!C7</f>
        <v>0</v>
      </c>
      <c r="AJ8" s="119">
        <f>DatosMenores!C8</f>
        <v>8</v>
      </c>
      <c r="AK8" s="119">
        <f>DatosMenores!C9</f>
        <v>6</v>
      </c>
      <c r="AL8" s="119">
        <f>DatosMenores!C10</f>
        <v>1</v>
      </c>
      <c r="AM8" s="119">
        <f>DatosMenores!C11</f>
        <v>7</v>
      </c>
      <c r="AN8" s="118">
        <f>DatosMenores!C12</f>
        <v>3</v>
      </c>
      <c r="AO8" s="119">
        <f>DatosMenores!C13</f>
        <v>0</v>
      </c>
      <c r="AP8" s="119">
        <f>DatosMenores!C14</f>
        <v>4</v>
      </c>
      <c r="AQ8" s="118">
        <f>DatosMenores!C15</f>
        <v>7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12</v>
      </c>
      <c r="BG8" s="119">
        <f>DatosMenores!C107</f>
        <v>7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0</v>
      </c>
      <c r="BM8" s="105"/>
    </row>
    <row r="9" spans="1:65" ht="21" x14ac:dyDescent="0.2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22</v>
      </c>
      <c r="AU9" s="148">
        <f>DatosMenores!C87</f>
        <v>30</v>
      </c>
      <c r="AV9" s="148">
        <f>DatosMenores!C88</f>
        <v>8</v>
      </c>
      <c r="AW9" s="148">
        <f>DatosMenores!C89</f>
        <v>4</v>
      </c>
      <c r="AX9" s="148">
        <f>DatosMenores!C90</f>
        <v>32</v>
      </c>
      <c r="AY9" s="148">
        <f>DatosMenores!C91</f>
        <v>171</v>
      </c>
      <c r="AZ9" s="148">
        <f>DatosMenores!C92</f>
        <v>0</v>
      </c>
      <c r="BA9" s="148">
        <f>DatosMenores!C93</f>
        <v>0</v>
      </c>
      <c r="BB9" s="148">
        <f>DatosMenores!C94</f>
        <v>16</v>
      </c>
      <c r="BC9" s="148">
        <f>DatosMenores!C95</f>
        <v>0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20"/>
      <c r="D10" s="152">
        <f>DatosMenores!C69</f>
        <v>0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0</v>
      </c>
      <c r="AJ11" s="119">
        <f>DatosMenores!C17</f>
        <v>0</v>
      </c>
      <c r="AK11" s="119">
        <f>DatosMenores!C18</f>
        <v>3</v>
      </c>
      <c r="AL11" s="119">
        <f>DatosMenores!C19</f>
        <v>5</v>
      </c>
      <c r="AM11" s="119">
        <f>DatosMenores!C20</f>
        <v>0</v>
      </c>
      <c r="AN11" s="119">
        <f>DatosMenores!C21</f>
        <v>2</v>
      </c>
      <c r="AO11" s="119">
        <f>DatosMenores!C23</f>
        <v>0</v>
      </c>
      <c r="AP11" s="119">
        <f>DatosMenores!C24</f>
        <v>4</v>
      </c>
      <c r="AQ11" s="119">
        <f>DatosMenores!C25</f>
        <v>2</v>
      </c>
      <c r="AR11" s="118">
        <f>DatosMenores!C26</f>
        <v>0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21" x14ac:dyDescent="0.2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25">
      <c r="C13" s="223"/>
      <c r="D13" s="155">
        <f>DatosMenores!C72</f>
        <v>102</v>
      </c>
      <c r="E13" s="156">
        <f>DatosMenores!C73</f>
        <v>5</v>
      </c>
      <c r="F13" s="122">
        <f>DatosMenores!C74</f>
        <v>18</v>
      </c>
      <c r="G13" s="122">
        <f>DatosMenores!C75</f>
        <v>36</v>
      </c>
      <c r="H13" s="157">
        <f>DatosMenores!C76</f>
        <v>84</v>
      </c>
      <c r="AT13" s="148">
        <f>DatosMenores!C96</f>
        <v>0</v>
      </c>
      <c r="AU13" s="148">
        <f>DatosMenores!C97</f>
        <v>0</v>
      </c>
      <c r="AV13" s="148">
        <f>DatosMenores!C98</f>
        <v>0</v>
      </c>
      <c r="AW13" s="148">
        <f>DatosMenores!C99</f>
        <v>0</v>
      </c>
      <c r="AX13" s="148">
        <f>DatosMenores!C100</f>
        <v>6</v>
      </c>
      <c r="AY13" s="148">
        <f>DatosMenores!C101</f>
        <v>0</v>
      </c>
    </row>
  </sheetData>
  <sheetProtection algorithmName="SHA-512" hashValue="pgDtnVfaFMEUroRwaUnOVF2Aac5Vhm+Y8QWJEQk8aA+puTw9EtXQhBTiZYarcmkgxFlvqsluZIOHDAZEId8q0g==" saltValue="uyQwIx+5qjjPTcrZArwYP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8A78-0ECF-466A-BB05-28039B21543D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0</v>
      </c>
      <c r="F4" s="167" t="s">
        <v>1830</v>
      </c>
      <c r="G4" s="169">
        <f>DatosViolenciaDoméstica!E67</f>
        <v>0</v>
      </c>
      <c r="H4" s="170"/>
    </row>
    <row r="5" spans="1:30" x14ac:dyDescent="0.2">
      <c r="C5" s="167" t="s">
        <v>13</v>
      </c>
      <c r="D5" s="168">
        <f>DatosViolenciaDoméstica!C6</f>
        <v>53</v>
      </c>
      <c r="F5" s="167" t="s">
        <v>1831</v>
      </c>
      <c r="G5" s="171">
        <f>DatosViolenciaDoméstica!F67</f>
        <v>1</v>
      </c>
      <c r="H5" s="170"/>
    </row>
    <row r="6" spans="1:30" x14ac:dyDescent="0.2">
      <c r="C6" s="167" t="s">
        <v>1832</v>
      </c>
      <c r="D6" s="168">
        <f>DatosViolenciaDoméstica!C7</f>
        <v>7</v>
      </c>
    </row>
    <row r="7" spans="1:30" x14ac:dyDescent="0.2">
      <c r="C7" s="167" t="s">
        <v>60</v>
      </c>
      <c r="D7" s="168">
        <f>DatosViolenciaDoméstica!C8</f>
        <v>0</v>
      </c>
    </row>
    <row r="8" spans="1:30" x14ac:dyDescent="0.2">
      <c r="C8" s="167" t="s">
        <v>1833</v>
      </c>
      <c r="D8" s="168">
        <f>DatosViolenciaDoméstica!C9</f>
        <v>0</v>
      </c>
    </row>
    <row r="9" spans="1:30" x14ac:dyDescent="0.2">
      <c r="C9" s="167" t="s">
        <v>1834</v>
      </c>
      <c r="D9" s="172">
        <f>SUM(DatosViolenciaDoméstica!C10:C11)</f>
        <v>0</v>
      </c>
    </row>
    <row r="21" spans="6:32" x14ac:dyDescent="0.2">
      <c r="F21" s="173"/>
      <c r="G21" s="173"/>
    </row>
    <row r="22" spans="6:32" s="173" customFormat="1" ht="12.75" customHeight="1" x14ac:dyDescent="0.2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oEGO7KlA3gaZtx80l4oYSa188Eqs12RBIPKvDIfeQhYolsxwP+pjEwJFBX0G194KP2WBhEYyp+hyjASeSJvopw==" saltValue="t99TPDSbeAJQTl6FsAiRQ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21E9-956A-4037-843A-2100C60017D8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345</v>
      </c>
      <c r="F4" s="167" t="s">
        <v>1830</v>
      </c>
      <c r="G4" s="169">
        <f>DatosViolenciaGénero!E82</f>
        <v>66</v>
      </c>
      <c r="H4" s="170"/>
    </row>
    <row r="5" spans="1:30" x14ac:dyDescent="0.2">
      <c r="C5" s="167" t="s">
        <v>40</v>
      </c>
      <c r="D5" s="168">
        <f>DatosViolenciaGénero!C5</f>
        <v>114</v>
      </c>
      <c r="F5" s="167" t="s">
        <v>1831</v>
      </c>
      <c r="G5" s="169">
        <f>DatosViolenciaGénero!F82</f>
        <v>12</v>
      </c>
      <c r="H5" s="170"/>
    </row>
    <row r="6" spans="1:30" x14ac:dyDescent="0.2">
      <c r="C6" s="167" t="s">
        <v>1832</v>
      </c>
      <c r="D6" s="178">
        <f>DatosViolenciaGénero!C8</f>
        <v>37</v>
      </c>
    </row>
    <row r="7" spans="1:30" x14ac:dyDescent="0.2">
      <c r="C7" s="167" t="s">
        <v>60</v>
      </c>
      <c r="D7" s="178">
        <f>DatosViolenciaGénero!C9</f>
        <v>0</v>
      </c>
    </row>
    <row r="8" spans="1:30" x14ac:dyDescent="0.2">
      <c r="C8" s="167" t="s">
        <v>1836</v>
      </c>
      <c r="D8" s="168">
        <f>DatosViolenciaGénero!C11</f>
        <v>0</v>
      </c>
    </row>
    <row r="9" spans="1:30" x14ac:dyDescent="0.2">
      <c r="C9" s="167" t="s">
        <v>1837</v>
      </c>
      <c r="D9" s="168">
        <f>DatosViolenciaGénero!C12</f>
        <v>0</v>
      </c>
    </row>
    <row r="10" spans="1:30" x14ac:dyDescent="0.2">
      <c r="C10" s="167" t="s">
        <v>1829</v>
      </c>
      <c r="D10" s="178">
        <f>DatosViolenciaGénero!C6</f>
        <v>20</v>
      </c>
    </row>
    <row r="11" spans="1:30" x14ac:dyDescent="0.2">
      <c r="C11" s="167" t="s">
        <v>1833</v>
      </c>
      <c r="D11" s="178">
        <f>DatosViolenciaGénero!C10</f>
        <v>0</v>
      </c>
    </row>
    <row r="20" spans="3:32" x14ac:dyDescent="0.2">
      <c r="C20" s="173"/>
      <c r="D20" s="173"/>
    </row>
    <row r="21" spans="3:32" x14ac:dyDescent="0.2">
      <c r="C21" s="174"/>
      <c r="D21" s="174"/>
    </row>
    <row r="22" spans="3:32" s="173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alyvyfCCjrLaPTB/XrFawqAHB7uM5szmW1GdmwgjLcL2oRpQhJ3u8F4ySJyE7aL2cyd3VgNLV98ciMPKJcuFIA==" saltValue="4qUdpJUw18tX1gcE16/NE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2" t="s">
        <v>18</v>
      </c>
      <c r="B7" s="11" t="s">
        <v>19</v>
      </c>
      <c r="C7" s="12">
        <v>3384</v>
      </c>
      <c r="D7" s="12">
        <v>3501</v>
      </c>
      <c r="E7" s="13">
        <v>-3.3419023136246798E-2</v>
      </c>
    </row>
    <row r="8" spans="1:5" x14ac:dyDescent="0.25">
      <c r="A8" s="193"/>
      <c r="B8" s="11" t="s">
        <v>20</v>
      </c>
      <c r="C8" s="12">
        <v>5590</v>
      </c>
      <c r="D8" s="12">
        <v>6215</v>
      </c>
      <c r="E8" s="13">
        <v>-0.10056315366049901</v>
      </c>
    </row>
    <row r="9" spans="1:5" x14ac:dyDescent="0.25">
      <c r="A9" s="193"/>
      <c r="B9" s="11" t="s">
        <v>21</v>
      </c>
      <c r="C9" s="12">
        <v>5136</v>
      </c>
      <c r="D9" s="12">
        <v>5857</v>
      </c>
      <c r="E9" s="13">
        <v>-0.123100563428376</v>
      </c>
    </row>
    <row r="10" spans="1:5" x14ac:dyDescent="0.25">
      <c r="A10" s="193"/>
      <c r="B10" s="11" t="s">
        <v>22</v>
      </c>
      <c r="C10" s="12">
        <v>79</v>
      </c>
      <c r="D10" s="12">
        <v>86</v>
      </c>
      <c r="E10" s="13">
        <v>-8.1395348837209294E-2</v>
      </c>
    </row>
    <row r="11" spans="1:5" x14ac:dyDescent="0.25">
      <c r="A11" s="194"/>
      <c r="B11" s="11" t="s">
        <v>23</v>
      </c>
      <c r="C11" s="12">
        <v>3084</v>
      </c>
      <c r="D11" s="12">
        <v>3384</v>
      </c>
      <c r="E11" s="13">
        <v>-8.8652482269503494E-2</v>
      </c>
    </row>
    <row r="12" spans="1:5" x14ac:dyDescent="0.25">
      <c r="A12" s="192" t="s">
        <v>24</v>
      </c>
      <c r="B12" s="11" t="s">
        <v>25</v>
      </c>
      <c r="C12" s="12">
        <v>1037</v>
      </c>
      <c r="D12" s="12">
        <v>1070</v>
      </c>
      <c r="E12" s="13">
        <v>-3.0841121495327101E-2</v>
      </c>
    </row>
    <row r="13" spans="1:5" x14ac:dyDescent="0.25">
      <c r="A13" s="193"/>
      <c r="B13" s="11" t="s">
        <v>26</v>
      </c>
      <c r="C13" s="12">
        <v>312</v>
      </c>
      <c r="D13" s="12">
        <v>200</v>
      </c>
      <c r="E13" s="13">
        <v>0.56000000000000005</v>
      </c>
    </row>
    <row r="14" spans="1:5" x14ac:dyDescent="0.25">
      <c r="A14" s="194"/>
      <c r="B14" s="11" t="s">
        <v>27</v>
      </c>
      <c r="C14" s="12">
        <v>3660</v>
      </c>
      <c r="D14" s="12">
        <v>4141</v>
      </c>
      <c r="E14" s="13">
        <v>-0.11615551799082301</v>
      </c>
    </row>
    <row r="15" spans="1:5" x14ac:dyDescent="0.25">
      <c r="A15" s="192" t="s">
        <v>28</v>
      </c>
      <c r="B15" s="11" t="s">
        <v>29</v>
      </c>
      <c r="C15" s="12">
        <v>134</v>
      </c>
      <c r="D15" s="12">
        <v>130</v>
      </c>
      <c r="E15" s="13">
        <v>3.0769230769230799E-2</v>
      </c>
    </row>
    <row r="16" spans="1:5" x14ac:dyDescent="0.25">
      <c r="A16" s="193"/>
      <c r="B16" s="11" t="s">
        <v>30</v>
      </c>
      <c r="C16" s="12">
        <v>754</v>
      </c>
      <c r="D16" s="12">
        <v>804</v>
      </c>
      <c r="E16" s="13">
        <v>-6.2189054726368202E-2</v>
      </c>
    </row>
    <row r="17" spans="1:5" x14ac:dyDescent="0.25">
      <c r="A17" s="193"/>
      <c r="B17" s="11" t="s">
        <v>31</v>
      </c>
      <c r="C17" s="12">
        <v>4</v>
      </c>
      <c r="D17" s="12">
        <v>18</v>
      </c>
      <c r="E17" s="13">
        <v>-0.77777777777777801</v>
      </c>
    </row>
    <row r="18" spans="1:5" x14ac:dyDescent="0.25">
      <c r="A18" s="193"/>
      <c r="B18" s="11" t="s">
        <v>32</v>
      </c>
      <c r="C18" s="12">
        <v>1</v>
      </c>
      <c r="D18" s="12">
        <v>1</v>
      </c>
      <c r="E18" s="13">
        <v>0</v>
      </c>
    </row>
    <row r="19" spans="1:5" x14ac:dyDescent="0.25">
      <c r="A19" s="194"/>
      <c r="B19" s="11" t="s">
        <v>33</v>
      </c>
      <c r="C19" s="12">
        <v>67</v>
      </c>
      <c r="D19" s="12">
        <v>54</v>
      </c>
      <c r="E19" s="13">
        <v>0.240740740740741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6"/>
      <c r="E23" s="13">
        <v>0</v>
      </c>
    </row>
    <row r="24" spans="1:5" x14ac:dyDescent="0.25">
      <c r="A24" s="10" t="s">
        <v>36</v>
      </c>
      <c r="B24" s="15"/>
      <c r="C24" s="12">
        <v>0</v>
      </c>
      <c r="D24" s="16"/>
      <c r="E24" s="13">
        <v>0</v>
      </c>
    </row>
    <row r="25" spans="1:5" x14ac:dyDescent="0.25">
      <c r="A25" s="10" t="s">
        <v>37</v>
      </c>
      <c r="B25" s="15"/>
      <c r="C25" s="12">
        <v>299</v>
      </c>
      <c r="D25" s="12">
        <v>337</v>
      </c>
      <c r="E25" s="13">
        <v>-0.112759643916914</v>
      </c>
    </row>
    <row r="26" spans="1:5" x14ac:dyDescent="0.25">
      <c r="A26" s="10" t="s">
        <v>38</v>
      </c>
      <c r="B26" s="15"/>
      <c r="C26" s="12">
        <v>390</v>
      </c>
      <c r="D26" s="12">
        <v>410</v>
      </c>
      <c r="E26" s="13">
        <v>-4.8780487804878002E-2</v>
      </c>
    </row>
    <row r="27" spans="1:5" x14ac:dyDescent="0.25">
      <c r="A27" s="10" t="s">
        <v>39</v>
      </c>
      <c r="B27" s="15"/>
      <c r="C27" s="12">
        <v>15</v>
      </c>
      <c r="D27" s="12">
        <v>12</v>
      </c>
      <c r="E27" s="13">
        <v>0.25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681</v>
      </c>
      <c r="D31" s="12">
        <v>588</v>
      </c>
      <c r="E31" s="13">
        <v>0.15816326530612199</v>
      </c>
    </row>
    <row r="32" spans="1:5" x14ac:dyDescent="0.25">
      <c r="A32" s="192" t="s">
        <v>42</v>
      </c>
      <c r="B32" s="11" t="s">
        <v>43</v>
      </c>
      <c r="C32" s="12">
        <v>17</v>
      </c>
      <c r="D32" s="12">
        <v>28</v>
      </c>
      <c r="E32" s="13">
        <v>-0.39285714285714302</v>
      </c>
    </row>
    <row r="33" spans="1:5" x14ac:dyDescent="0.25">
      <c r="A33" s="193"/>
      <c r="B33" s="11" t="s">
        <v>44</v>
      </c>
      <c r="C33" s="12">
        <v>56</v>
      </c>
      <c r="D33" s="12">
        <v>23</v>
      </c>
      <c r="E33" s="13">
        <v>1.4347826086956501</v>
      </c>
    </row>
    <row r="34" spans="1:5" x14ac:dyDescent="0.25">
      <c r="A34" s="193"/>
      <c r="B34" s="11" t="s">
        <v>45</v>
      </c>
      <c r="C34" s="12">
        <v>3</v>
      </c>
      <c r="D34" s="12">
        <v>0</v>
      </c>
      <c r="E34" s="13">
        <v>0</v>
      </c>
    </row>
    <row r="35" spans="1:5" x14ac:dyDescent="0.25">
      <c r="A35" s="193"/>
      <c r="B35" s="11" t="s">
        <v>46</v>
      </c>
      <c r="C35" s="12">
        <v>37</v>
      </c>
      <c r="D35" s="12">
        <v>37</v>
      </c>
      <c r="E35" s="13">
        <v>0</v>
      </c>
    </row>
    <row r="36" spans="1:5" x14ac:dyDescent="0.25">
      <c r="A36" s="194"/>
      <c r="B36" s="11" t="s">
        <v>47</v>
      </c>
      <c r="C36" s="12">
        <v>451</v>
      </c>
      <c r="D36" s="12">
        <v>394</v>
      </c>
      <c r="E36" s="13">
        <v>0.144670050761421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1201</v>
      </c>
      <c r="D40" s="12">
        <v>1146</v>
      </c>
      <c r="E40" s="13">
        <v>4.7993019197207699E-2</v>
      </c>
    </row>
    <row r="41" spans="1:5" x14ac:dyDescent="0.25">
      <c r="A41" s="10" t="s">
        <v>50</v>
      </c>
      <c r="B41" s="15"/>
      <c r="C41" s="12">
        <v>637</v>
      </c>
      <c r="D41" s="12">
        <v>428</v>
      </c>
      <c r="E41" s="13">
        <v>0.48831775700934599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2" t="s">
        <v>52</v>
      </c>
      <c r="B45" s="11" t="s">
        <v>19</v>
      </c>
      <c r="C45" s="12">
        <v>506</v>
      </c>
      <c r="D45" s="12">
        <v>558</v>
      </c>
      <c r="E45" s="13">
        <v>-9.3189964157706098E-2</v>
      </c>
    </row>
    <row r="46" spans="1:5" x14ac:dyDescent="0.25">
      <c r="A46" s="193"/>
      <c r="B46" s="11" t="s">
        <v>53</v>
      </c>
      <c r="C46" s="12">
        <v>22</v>
      </c>
      <c r="D46" s="12">
        <v>26</v>
      </c>
      <c r="E46" s="13">
        <v>-0.15384615384615399</v>
      </c>
    </row>
    <row r="47" spans="1:5" x14ac:dyDescent="0.25">
      <c r="A47" s="193"/>
      <c r="B47" s="11" t="s">
        <v>54</v>
      </c>
      <c r="C47" s="12">
        <v>754</v>
      </c>
      <c r="D47" s="12">
        <v>804</v>
      </c>
      <c r="E47" s="13">
        <v>-6.2189054726368202E-2</v>
      </c>
    </row>
    <row r="48" spans="1:5" x14ac:dyDescent="0.25">
      <c r="A48" s="194"/>
      <c r="B48" s="11" t="s">
        <v>23</v>
      </c>
      <c r="C48" s="12">
        <v>688</v>
      </c>
      <c r="D48" s="12">
        <v>506</v>
      </c>
      <c r="E48" s="13">
        <v>0.35968379446640297</v>
      </c>
    </row>
    <row r="49" spans="1:5" x14ac:dyDescent="0.25">
      <c r="A49" s="192" t="s">
        <v>55</v>
      </c>
      <c r="B49" s="11" t="s">
        <v>56</v>
      </c>
      <c r="C49" s="12">
        <v>503</v>
      </c>
      <c r="D49" s="12">
        <v>543</v>
      </c>
      <c r="E49" s="13">
        <v>-7.3664825046040494E-2</v>
      </c>
    </row>
    <row r="50" spans="1:5" x14ac:dyDescent="0.25">
      <c r="A50" s="193"/>
      <c r="B50" s="11" t="s">
        <v>57</v>
      </c>
      <c r="C50" s="12">
        <v>10</v>
      </c>
      <c r="D50" s="12">
        <v>23</v>
      </c>
      <c r="E50" s="13">
        <v>-0.565217391304348</v>
      </c>
    </row>
    <row r="51" spans="1:5" x14ac:dyDescent="0.25">
      <c r="A51" s="193"/>
      <c r="B51" s="11" t="s">
        <v>58</v>
      </c>
      <c r="C51" s="12">
        <v>65</v>
      </c>
      <c r="D51" s="12">
        <v>67</v>
      </c>
      <c r="E51" s="13">
        <v>-2.9850746268656699E-2</v>
      </c>
    </row>
    <row r="52" spans="1:5" x14ac:dyDescent="0.25">
      <c r="A52" s="194"/>
      <c r="B52" s="11" t="s">
        <v>59</v>
      </c>
      <c r="C52" s="12">
        <v>16</v>
      </c>
      <c r="D52" s="12">
        <v>11</v>
      </c>
      <c r="E52" s="13">
        <v>0.45454545454545398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2" t="s">
        <v>61</v>
      </c>
      <c r="B56" s="11" t="s">
        <v>54</v>
      </c>
      <c r="C56" s="12">
        <v>11</v>
      </c>
      <c r="D56" s="12">
        <v>17</v>
      </c>
      <c r="E56" s="13">
        <v>-0.35294117647058798</v>
      </c>
    </row>
    <row r="57" spans="1:5" x14ac:dyDescent="0.25">
      <c r="A57" s="193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193"/>
      <c r="B58" s="11" t="s">
        <v>19</v>
      </c>
      <c r="C58" s="12">
        <v>29</v>
      </c>
      <c r="D58" s="12">
        <v>25</v>
      </c>
      <c r="E58" s="13">
        <v>0.16</v>
      </c>
    </row>
    <row r="59" spans="1:5" x14ac:dyDescent="0.25">
      <c r="A59" s="193"/>
      <c r="B59" s="11" t="s">
        <v>23</v>
      </c>
      <c r="C59" s="12">
        <v>28</v>
      </c>
      <c r="D59" s="12">
        <v>29</v>
      </c>
      <c r="E59" s="13">
        <v>-3.4482758620689703E-2</v>
      </c>
    </row>
    <row r="60" spans="1:5" x14ac:dyDescent="0.25">
      <c r="A60" s="193"/>
      <c r="B60" s="11" t="s">
        <v>62</v>
      </c>
      <c r="C60" s="12">
        <v>12</v>
      </c>
      <c r="D60" s="12">
        <v>4</v>
      </c>
      <c r="E60" s="13">
        <v>2</v>
      </c>
    </row>
    <row r="61" spans="1:5" x14ac:dyDescent="0.25">
      <c r="A61" s="194"/>
      <c r="B61" s="11" t="s">
        <v>63</v>
      </c>
      <c r="C61" s="12">
        <v>0</v>
      </c>
      <c r="D61" s="12">
        <v>0</v>
      </c>
      <c r="E61" s="13">
        <v>0</v>
      </c>
    </row>
    <row r="62" spans="1:5" x14ac:dyDescent="0.25">
      <c r="A62" s="192" t="s">
        <v>64</v>
      </c>
      <c r="B62" s="11" t="s">
        <v>65</v>
      </c>
      <c r="C62" s="12">
        <v>17</v>
      </c>
      <c r="D62" s="12">
        <v>11</v>
      </c>
      <c r="E62" s="13">
        <v>0.54545454545454497</v>
      </c>
    </row>
    <row r="63" spans="1:5" x14ac:dyDescent="0.25">
      <c r="A63" s="193"/>
      <c r="B63" s="11" t="s">
        <v>58</v>
      </c>
      <c r="C63" s="12">
        <v>0</v>
      </c>
      <c r="D63" s="12">
        <v>0</v>
      </c>
      <c r="E63" s="13">
        <v>0</v>
      </c>
    </row>
    <row r="64" spans="1:5" x14ac:dyDescent="0.25">
      <c r="A64" s="194"/>
      <c r="B64" s="11" t="s">
        <v>66</v>
      </c>
      <c r="C64" s="12">
        <v>0</v>
      </c>
      <c r="D64" s="12">
        <v>0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6"/>
      <c r="E68" s="13">
        <v>0</v>
      </c>
    </row>
    <row r="69" spans="1:5" x14ac:dyDescent="0.25">
      <c r="A69" s="10" t="s">
        <v>36</v>
      </c>
      <c r="B69" s="15"/>
      <c r="C69" s="12">
        <v>0</v>
      </c>
      <c r="D69" s="16"/>
      <c r="E69" s="13">
        <v>0</v>
      </c>
    </row>
    <row r="70" spans="1:5" x14ac:dyDescent="0.25">
      <c r="A70" s="10" t="s">
        <v>37</v>
      </c>
      <c r="B70" s="15"/>
      <c r="C70" s="12">
        <v>1</v>
      </c>
      <c r="D70" s="12">
        <v>6</v>
      </c>
      <c r="E70" s="13">
        <v>-0.83333333333333304</v>
      </c>
    </row>
    <row r="71" spans="1:5" x14ac:dyDescent="0.25">
      <c r="A71" s="10" t="s">
        <v>38</v>
      </c>
      <c r="B71" s="15"/>
      <c r="C71" s="12">
        <v>0</v>
      </c>
      <c r="D71" s="12">
        <v>7</v>
      </c>
      <c r="E71" s="13">
        <v>-1</v>
      </c>
    </row>
    <row r="72" spans="1:5" x14ac:dyDescent="0.25">
      <c r="A72" s="10" t="s">
        <v>39</v>
      </c>
      <c r="B72" s="15"/>
      <c r="C72" s="12">
        <v>1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6"/>
      <c r="B76" s="11" t="s">
        <v>49</v>
      </c>
      <c r="C76" s="12">
        <v>2</v>
      </c>
      <c r="D76" s="12">
        <v>1</v>
      </c>
      <c r="E76" s="13">
        <v>1</v>
      </c>
    </row>
    <row r="77" spans="1:5" x14ac:dyDescent="0.25">
      <c r="A77" s="197"/>
      <c r="B77" s="11" t="s">
        <v>58</v>
      </c>
      <c r="C77" s="12">
        <v>0</v>
      </c>
      <c r="D77" s="12">
        <v>0</v>
      </c>
      <c r="E77" s="13">
        <v>0</v>
      </c>
    </row>
    <row r="78" spans="1:5" x14ac:dyDescent="0.25">
      <c r="A78" s="197"/>
      <c r="B78" s="11" t="s">
        <v>65</v>
      </c>
      <c r="C78" s="12">
        <v>0</v>
      </c>
      <c r="D78" s="12">
        <v>1</v>
      </c>
      <c r="E78" s="13">
        <v>-1</v>
      </c>
    </row>
    <row r="79" spans="1:5" x14ac:dyDescent="0.25">
      <c r="A79" s="197"/>
      <c r="B79" s="11" t="s">
        <v>69</v>
      </c>
      <c r="C79" s="12">
        <v>1</v>
      </c>
      <c r="D79" s="12">
        <v>1</v>
      </c>
      <c r="E79" s="13">
        <v>0</v>
      </c>
    </row>
    <row r="80" spans="1:5" x14ac:dyDescent="0.25">
      <c r="A80" s="198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2" t="s">
        <v>72</v>
      </c>
      <c r="B84" s="11" t="s">
        <v>73</v>
      </c>
      <c r="C84" s="12">
        <v>637</v>
      </c>
      <c r="D84" s="12">
        <v>428</v>
      </c>
      <c r="E84" s="13">
        <v>0.48831775700934599</v>
      </c>
    </row>
    <row r="85" spans="1:5" x14ac:dyDescent="0.25">
      <c r="A85" s="194"/>
      <c r="B85" s="11" t="s">
        <v>74</v>
      </c>
      <c r="C85" s="12">
        <v>317</v>
      </c>
      <c r="D85" s="12">
        <v>422</v>
      </c>
      <c r="E85" s="13">
        <v>-0.24881516587677699</v>
      </c>
    </row>
    <row r="86" spans="1:5" x14ac:dyDescent="0.25">
      <c r="A86" s="192" t="s">
        <v>75</v>
      </c>
      <c r="B86" s="11" t="s">
        <v>73</v>
      </c>
      <c r="C86" s="12">
        <v>637</v>
      </c>
      <c r="D86" s="12">
        <v>461</v>
      </c>
      <c r="E86" s="13">
        <v>0.38177874186550997</v>
      </c>
    </row>
    <row r="87" spans="1:5" x14ac:dyDescent="0.25">
      <c r="A87" s="194"/>
      <c r="B87" s="11" t="s">
        <v>74</v>
      </c>
      <c r="C87" s="12">
        <v>282</v>
      </c>
      <c r="D87" s="12">
        <v>405</v>
      </c>
      <c r="E87" s="13">
        <v>-0.30370370370370398</v>
      </c>
    </row>
    <row r="88" spans="1:5" x14ac:dyDescent="0.25">
      <c r="A88" s="192" t="s">
        <v>76</v>
      </c>
      <c r="B88" s="11" t="s">
        <v>73</v>
      </c>
      <c r="C88" s="12">
        <v>38</v>
      </c>
      <c r="D88" s="12">
        <v>16</v>
      </c>
      <c r="E88" s="13">
        <v>1.375</v>
      </c>
    </row>
    <row r="89" spans="1:5" x14ac:dyDescent="0.25">
      <c r="A89" s="194"/>
      <c r="B89" s="11" t="s">
        <v>74</v>
      </c>
      <c r="C89" s="12">
        <v>33</v>
      </c>
      <c r="D89" s="12">
        <v>44</v>
      </c>
      <c r="E89" s="13">
        <v>-0.25</v>
      </c>
    </row>
    <row r="90" spans="1:5" x14ac:dyDescent="0.25">
      <c r="A90" s="192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4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5" t="s">
        <v>78</v>
      </c>
      <c r="B93" s="195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308</v>
      </c>
      <c r="D95" s="12">
        <v>288</v>
      </c>
      <c r="E95" s="13">
        <v>6.9444444444444406E-2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189</v>
      </c>
      <c r="D100" s="12">
        <v>158</v>
      </c>
      <c r="E100" s="13">
        <v>0.19620253164557</v>
      </c>
    </row>
    <row r="101" spans="1:5" x14ac:dyDescent="0.25">
      <c r="A101" s="10" t="s">
        <v>82</v>
      </c>
      <c r="B101" s="15"/>
      <c r="C101" s="12">
        <v>443</v>
      </c>
      <c r="D101" s="12">
        <v>287</v>
      </c>
      <c r="E101" s="13">
        <v>0.54355400696864098</v>
      </c>
    </row>
    <row r="102" spans="1:5" x14ac:dyDescent="0.25">
      <c r="A102" s="10" t="s">
        <v>80</v>
      </c>
      <c r="B102" s="15"/>
      <c r="C102" s="12">
        <v>4</v>
      </c>
      <c r="D102" s="12">
        <v>2</v>
      </c>
      <c r="E102" s="13">
        <v>1</v>
      </c>
    </row>
    <row r="103" spans="1:5" x14ac:dyDescent="0.25">
      <c r="A103" s="14"/>
    </row>
    <row r="104" spans="1:5" x14ac:dyDescent="0.25">
      <c r="A104" s="195" t="s">
        <v>83</v>
      </c>
      <c r="B104" s="195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2" t="s">
        <v>79</v>
      </c>
      <c r="B106" s="11" t="s">
        <v>84</v>
      </c>
      <c r="C106" s="12">
        <v>136</v>
      </c>
      <c r="D106" s="12">
        <v>94</v>
      </c>
      <c r="E106" s="13">
        <v>0.44680851063829802</v>
      </c>
    </row>
    <row r="107" spans="1:5" x14ac:dyDescent="0.25">
      <c r="A107" s="193"/>
      <c r="B107" s="11" t="s">
        <v>85</v>
      </c>
      <c r="C107" s="12">
        <v>290</v>
      </c>
      <c r="D107" s="12">
        <v>207</v>
      </c>
      <c r="E107" s="13">
        <v>0.40096618357487901</v>
      </c>
    </row>
    <row r="108" spans="1:5" x14ac:dyDescent="0.25">
      <c r="A108" s="194"/>
      <c r="B108" s="11" t="s">
        <v>86</v>
      </c>
      <c r="C108" s="12">
        <v>13</v>
      </c>
      <c r="D108" s="12">
        <v>7</v>
      </c>
      <c r="E108" s="13">
        <v>0.85714285714285698</v>
      </c>
    </row>
    <row r="109" spans="1:5" x14ac:dyDescent="0.25">
      <c r="A109" s="192" t="s">
        <v>82</v>
      </c>
      <c r="B109" s="11" t="s">
        <v>87</v>
      </c>
      <c r="C109" s="12">
        <v>93</v>
      </c>
      <c r="D109" s="12">
        <v>83</v>
      </c>
      <c r="E109" s="13">
        <v>0.120481927710843</v>
      </c>
    </row>
    <row r="110" spans="1:5" x14ac:dyDescent="0.25">
      <c r="A110" s="194"/>
      <c r="B110" s="11" t="s">
        <v>86</v>
      </c>
      <c r="C110" s="12">
        <v>109</v>
      </c>
      <c r="D110" s="12">
        <v>67</v>
      </c>
      <c r="E110" s="13">
        <v>0.62686567164179097</v>
      </c>
    </row>
    <row r="111" spans="1:5" x14ac:dyDescent="0.25">
      <c r="A111" s="10" t="s">
        <v>80</v>
      </c>
      <c r="B111" s="15"/>
      <c r="C111" s="12">
        <v>27</v>
      </c>
      <c r="D111" s="12">
        <v>24</v>
      </c>
      <c r="E111" s="13">
        <v>0.125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2" t="s">
        <v>79</v>
      </c>
      <c r="B115" s="11" t="s">
        <v>84</v>
      </c>
      <c r="C115" s="12">
        <v>11</v>
      </c>
      <c r="D115" s="12">
        <v>6</v>
      </c>
      <c r="E115" s="13">
        <v>0.83333333333333304</v>
      </c>
    </row>
    <row r="116" spans="1:5" x14ac:dyDescent="0.25">
      <c r="A116" s="193"/>
      <c r="B116" s="11" t="s">
        <v>85</v>
      </c>
      <c r="C116" s="12">
        <v>19</v>
      </c>
      <c r="D116" s="12">
        <v>9</v>
      </c>
      <c r="E116" s="13">
        <v>1.1111111111111101</v>
      </c>
    </row>
    <row r="117" spans="1:5" x14ac:dyDescent="0.25">
      <c r="A117" s="194"/>
      <c r="B117" s="11" t="s">
        <v>86</v>
      </c>
      <c r="C117" s="12">
        <v>0</v>
      </c>
      <c r="D117" s="12">
        <v>0</v>
      </c>
      <c r="E117" s="13">
        <v>0</v>
      </c>
    </row>
    <row r="118" spans="1:5" x14ac:dyDescent="0.25">
      <c r="A118" s="192" t="s">
        <v>82</v>
      </c>
      <c r="B118" s="11" t="s">
        <v>87</v>
      </c>
      <c r="C118" s="12">
        <v>1</v>
      </c>
      <c r="D118" s="12">
        <v>2</v>
      </c>
      <c r="E118" s="13">
        <v>-0.5</v>
      </c>
    </row>
    <row r="119" spans="1:5" x14ac:dyDescent="0.25">
      <c r="A119" s="194"/>
      <c r="B119" s="11" t="s">
        <v>86</v>
      </c>
      <c r="C119" s="12">
        <v>6</v>
      </c>
      <c r="D119" s="12">
        <v>2</v>
      </c>
      <c r="E119" s="13">
        <v>2</v>
      </c>
    </row>
    <row r="120" spans="1:5" x14ac:dyDescent="0.25">
      <c r="A120" s="10" t="s">
        <v>80</v>
      </c>
      <c r="B120" s="15"/>
      <c r="C120" s="12">
        <v>2</v>
      </c>
      <c r="D120" s="12">
        <v>2</v>
      </c>
      <c r="E120" s="13">
        <v>0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2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4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92" t="s">
        <v>93</v>
      </c>
      <c r="B126" s="11" t="s">
        <v>91</v>
      </c>
      <c r="C126" s="12">
        <v>305</v>
      </c>
      <c r="D126" s="12">
        <v>261</v>
      </c>
      <c r="E126" s="13">
        <v>0.16858237547892699</v>
      </c>
    </row>
    <row r="127" spans="1:5" x14ac:dyDescent="0.25">
      <c r="A127" s="194"/>
      <c r="B127" s="11" t="s">
        <v>92</v>
      </c>
      <c r="C127" s="12">
        <v>424</v>
      </c>
      <c r="D127" s="12">
        <v>344</v>
      </c>
      <c r="E127" s="13">
        <v>0.232558139534884</v>
      </c>
    </row>
    <row r="128" spans="1:5" x14ac:dyDescent="0.25">
      <c r="A128" s="192" t="s">
        <v>94</v>
      </c>
      <c r="B128" s="11" t="s">
        <v>91</v>
      </c>
      <c r="C128" s="12">
        <v>1896</v>
      </c>
      <c r="D128" s="12">
        <v>1559</v>
      </c>
      <c r="E128" s="13">
        <v>0.216164207825529</v>
      </c>
    </row>
    <row r="129" spans="1:5" x14ac:dyDescent="0.25">
      <c r="A129" s="194"/>
      <c r="B129" s="11" t="s">
        <v>92</v>
      </c>
      <c r="C129" s="12">
        <v>3738</v>
      </c>
      <c r="D129" s="12">
        <v>2859</v>
      </c>
      <c r="E129" s="13">
        <v>0.30745015739769099</v>
      </c>
    </row>
    <row r="130" spans="1:5" x14ac:dyDescent="0.25">
      <c r="A130" s="192" t="s">
        <v>95</v>
      </c>
      <c r="B130" s="11" t="s">
        <v>91</v>
      </c>
      <c r="C130" s="12">
        <v>139</v>
      </c>
      <c r="D130" s="12">
        <v>261</v>
      </c>
      <c r="E130" s="13">
        <v>-0.467432950191571</v>
      </c>
    </row>
    <row r="131" spans="1:5" x14ac:dyDescent="0.25">
      <c r="A131" s="194"/>
      <c r="B131" s="11" t="s">
        <v>92</v>
      </c>
      <c r="C131" s="12">
        <v>183</v>
      </c>
      <c r="D131" s="12">
        <v>344</v>
      </c>
      <c r="E131" s="13">
        <v>-0.46802325581395299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2" t="s">
        <v>97</v>
      </c>
      <c r="B135" s="11" t="s">
        <v>98</v>
      </c>
      <c r="C135" s="12">
        <v>17</v>
      </c>
      <c r="D135" s="12">
        <v>26</v>
      </c>
      <c r="E135" s="13">
        <v>-0.34615384615384598</v>
      </c>
    </row>
    <row r="136" spans="1:5" x14ac:dyDescent="0.25">
      <c r="A136" s="194"/>
      <c r="B136" s="11" t="s">
        <v>99</v>
      </c>
      <c r="C136" s="12">
        <v>0</v>
      </c>
      <c r="D136" s="12">
        <v>0</v>
      </c>
      <c r="E136" s="13">
        <v>0</v>
      </c>
    </row>
    <row r="137" spans="1:5" x14ac:dyDescent="0.25">
      <c r="A137" s="192" t="s">
        <v>100</v>
      </c>
      <c r="B137" s="11" t="s">
        <v>98</v>
      </c>
      <c r="C137" s="12">
        <v>0</v>
      </c>
      <c r="D137" s="16"/>
      <c r="E137" s="13">
        <v>0</v>
      </c>
    </row>
    <row r="138" spans="1:5" x14ac:dyDescent="0.25">
      <c r="A138" s="194"/>
      <c r="B138" s="11" t="s">
        <v>99</v>
      </c>
      <c r="C138" s="12">
        <v>0</v>
      </c>
      <c r="D138" s="16"/>
      <c r="E138" s="13">
        <v>0</v>
      </c>
    </row>
    <row r="139" spans="1:5" x14ac:dyDescent="0.25">
      <c r="A139" s="192" t="s">
        <v>101</v>
      </c>
      <c r="B139" s="11" t="s">
        <v>98</v>
      </c>
      <c r="C139" s="12">
        <v>7</v>
      </c>
      <c r="D139" s="16"/>
      <c r="E139" s="13">
        <v>0</v>
      </c>
    </row>
    <row r="140" spans="1:5" x14ac:dyDescent="0.25">
      <c r="A140" s="194"/>
      <c r="B140" s="11" t="s">
        <v>102</v>
      </c>
      <c r="C140" s="12">
        <v>0</v>
      </c>
      <c r="D140" s="16"/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79</v>
      </c>
      <c r="D144" s="12">
        <v>77</v>
      </c>
      <c r="E144" s="13">
        <v>2.5974025974026E-2</v>
      </c>
    </row>
    <row r="145" spans="1:5" x14ac:dyDescent="0.25">
      <c r="A145" s="192" t="s">
        <v>105</v>
      </c>
      <c r="B145" s="11" t="s">
        <v>106</v>
      </c>
      <c r="C145" s="12">
        <v>1</v>
      </c>
      <c r="D145" s="12">
        <v>2</v>
      </c>
      <c r="E145" s="13">
        <v>-0.5</v>
      </c>
    </row>
    <row r="146" spans="1:5" x14ac:dyDescent="0.25">
      <c r="A146" s="193"/>
      <c r="B146" s="11" t="s">
        <v>107</v>
      </c>
      <c r="C146" s="12">
        <v>28</v>
      </c>
      <c r="D146" s="12">
        <v>33</v>
      </c>
      <c r="E146" s="13">
        <v>-0.15151515151515199</v>
      </c>
    </row>
    <row r="147" spans="1:5" x14ac:dyDescent="0.25">
      <c r="A147" s="193"/>
      <c r="B147" s="11" t="s">
        <v>108</v>
      </c>
      <c r="C147" s="12">
        <v>14</v>
      </c>
      <c r="D147" s="12">
        <v>19</v>
      </c>
      <c r="E147" s="13">
        <v>-0.26315789473684198</v>
      </c>
    </row>
    <row r="148" spans="1:5" x14ac:dyDescent="0.25">
      <c r="A148" s="193"/>
      <c r="B148" s="11" t="s">
        <v>109</v>
      </c>
      <c r="C148" s="12">
        <v>1</v>
      </c>
      <c r="D148" s="12">
        <v>0</v>
      </c>
      <c r="E148" s="13">
        <v>0</v>
      </c>
    </row>
    <row r="149" spans="1:5" x14ac:dyDescent="0.25">
      <c r="A149" s="193"/>
      <c r="B149" s="11" t="s">
        <v>110</v>
      </c>
      <c r="C149" s="12">
        <v>35</v>
      </c>
      <c r="D149" s="12">
        <v>23</v>
      </c>
      <c r="E149" s="13">
        <v>0.52173913043478304</v>
      </c>
    </row>
    <row r="150" spans="1:5" x14ac:dyDescent="0.25">
      <c r="A150" s="194"/>
      <c r="B150" s="11" t="s">
        <v>111</v>
      </c>
      <c r="C150" s="16"/>
      <c r="D150" s="12">
        <v>0</v>
      </c>
      <c r="E150" s="13">
        <v>0</v>
      </c>
    </row>
    <row r="151" spans="1:5" x14ac:dyDescent="0.25">
      <c r="A151" s="192" t="s">
        <v>112</v>
      </c>
      <c r="B151" s="11" t="s">
        <v>113</v>
      </c>
      <c r="C151" s="12">
        <v>38</v>
      </c>
      <c r="D151" s="12">
        <v>35</v>
      </c>
      <c r="E151" s="13">
        <v>8.5714285714285701E-2</v>
      </c>
    </row>
    <row r="152" spans="1:5" x14ac:dyDescent="0.25">
      <c r="A152" s="194"/>
      <c r="B152" s="11" t="s">
        <v>114</v>
      </c>
      <c r="C152" s="12">
        <v>45</v>
      </c>
      <c r="D152" s="12">
        <v>42</v>
      </c>
      <c r="E152" s="13">
        <v>7.1428571428571397E-2</v>
      </c>
    </row>
    <row r="153" spans="1:5" x14ac:dyDescent="0.25">
      <c r="A153" s="192" t="s">
        <v>115</v>
      </c>
      <c r="B153" s="11" t="s">
        <v>19</v>
      </c>
      <c r="C153" s="12">
        <v>9</v>
      </c>
      <c r="D153" s="12">
        <v>9</v>
      </c>
      <c r="E153" s="13">
        <v>0</v>
      </c>
    </row>
    <row r="154" spans="1:5" x14ac:dyDescent="0.25">
      <c r="A154" s="194"/>
      <c r="B154" s="11" t="s">
        <v>23</v>
      </c>
      <c r="C154" s="12">
        <v>5</v>
      </c>
      <c r="D154" s="12">
        <v>9</v>
      </c>
      <c r="E154" s="13">
        <v>-0.44444444444444398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2" t="s">
        <v>118</v>
      </c>
      <c r="B159" s="11" t="s">
        <v>119</v>
      </c>
      <c r="C159" s="12">
        <v>0</v>
      </c>
      <c r="D159" s="12">
        <v>0</v>
      </c>
      <c r="E159" s="13">
        <v>0</v>
      </c>
    </row>
    <row r="160" spans="1:5" x14ac:dyDescent="0.25">
      <c r="A160" s="193"/>
      <c r="B160" s="11" t="s">
        <v>120</v>
      </c>
      <c r="C160" s="12">
        <v>0</v>
      </c>
      <c r="D160" s="12">
        <v>0</v>
      </c>
      <c r="E160" s="13">
        <v>0</v>
      </c>
    </row>
    <row r="161" spans="1:5" x14ac:dyDescent="0.25">
      <c r="A161" s="193"/>
      <c r="B161" s="11" t="s">
        <v>121</v>
      </c>
      <c r="C161" s="12">
        <v>0</v>
      </c>
      <c r="D161" s="12">
        <v>0</v>
      </c>
      <c r="E161" s="13">
        <v>0</v>
      </c>
    </row>
    <row r="162" spans="1:5" x14ac:dyDescent="0.25">
      <c r="A162" s="193"/>
      <c r="B162" s="11" t="s">
        <v>122</v>
      </c>
      <c r="C162" s="12">
        <v>0</v>
      </c>
      <c r="D162" s="12">
        <v>0</v>
      </c>
      <c r="E162" s="13">
        <v>0</v>
      </c>
    </row>
    <row r="163" spans="1:5" x14ac:dyDescent="0.25">
      <c r="A163" s="193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3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193"/>
      <c r="B165" s="11" t="s">
        <v>125</v>
      </c>
      <c r="C165" s="12">
        <v>0</v>
      </c>
      <c r="D165" s="12">
        <v>0</v>
      </c>
      <c r="E165" s="13">
        <v>0</v>
      </c>
    </row>
    <row r="166" spans="1:5" x14ac:dyDescent="0.25">
      <c r="A166" s="193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93"/>
      <c r="B167" s="11" t="s">
        <v>127</v>
      </c>
      <c r="C167" s="12">
        <v>0</v>
      </c>
      <c r="D167" s="12">
        <v>0</v>
      </c>
      <c r="E167" s="13">
        <v>0</v>
      </c>
    </row>
    <row r="168" spans="1:5" x14ac:dyDescent="0.25">
      <c r="A168" s="193"/>
      <c r="B168" s="11" t="s">
        <v>128</v>
      </c>
      <c r="C168" s="12">
        <v>0</v>
      </c>
      <c r="D168" s="12">
        <v>0</v>
      </c>
      <c r="E168" s="13">
        <v>0</v>
      </c>
    </row>
    <row r="169" spans="1:5" x14ac:dyDescent="0.25">
      <c r="A169" s="193"/>
      <c r="B169" s="11" t="s">
        <v>129</v>
      </c>
      <c r="C169" s="12">
        <v>0</v>
      </c>
      <c r="D169" s="12">
        <v>0</v>
      </c>
      <c r="E169" s="13">
        <v>0</v>
      </c>
    </row>
    <row r="170" spans="1:5" x14ac:dyDescent="0.25">
      <c r="A170" s="193"/>
      <c r="B170" s="11" t="s">
        <v>130</v>
      </c>
      <c r="C170" s="12">
        <v>0</v>
      </c>
      <c r="D170" s="12">
        <v>0</v>
      </c>
      <c r="E170" s="13">
        <v>0</v>
      </c>
    </row>
    <row r="171" spans="1:5" x14ac:dyDescent="0.25">
      <c r="A171" s="193"/>
      <c r="B171" s="11" t="s">
        <v>131</v>
      </c>
      <c r="C171" s="12">
        <v>0</v>
      </c>
      <c r="D171" s="12">
        <v>0</v>
      </c>
      <c r="E171" s="13">
        <v>0</v>
      </c>
    </row>
    <row r="172" spans="1:5" x14ac:dyDescent="0.25">
      <c r="A172" s="193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93"/>
      <c r="B173" s="11" t="s">
        <v>133</v>
      </c>
      <c r="C173" s="12">
        <v>0</v>
      </c>
      <c r="D173" s="12">
        <v>0</v>
      </c>
      <c r="E173" s="13">
        <v>0</v>
      </c>
    </row>
    <row r="174" spans="1:5" x14ac:dyDescent="0.25">
      <c r="A174" s="193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93"/>
      <c r="B175" s="11" t="s">
        <v>135</v>
      </c>
      <c r="C175" s="12">
        <v>0</v>
      </c>
      <c r="D175" s="12">
        <v>0</v>
      </c>
      <c r="E175" s="13">
        <v>0</v>
      </c>
    </row>
    <row r="176" spans="1:5" x14ac:dyDescent="0.25">
      <c r="A176" s="193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93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25">
      <c r="A178" s="193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93"/>
      <c r="B179" s="11" t="s">
        <v>139</v>
      </c>
      <c r="C179" s="12">
        <v>0</v>
      </c>
      <c r="D179" s="12">
        <v>0</v>
      </c>
      <c r="E179" s="13">
        <v>0</v>
      </c>
    </row>
    <row r="180" spans="1:5" x14ac:dyDescent="0.25">
      <c r="A180" s="193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25">
      <c r="A181" s="193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25">
      <c r="A182" s="193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93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93"/>
      <c r="B184" s="11" t="s">
        <v>144</v>
      </c>
      <c r="C184" s="12">
        <v>0</v>
      </c>
      <c r="D184" s="12">
        <v>0</v>
      </c>
      <c r="E184" s="13">
        <v>0</v>
      </c>
    </row>
    <row r="185" spans="1:5" x14ac:dyDescent="0.25">
      <c r="A185" s="193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93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25">
      <c r="A187" s="193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193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193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193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25">
      <c r="A191" s="193"/>
      <c r="B191" s="11" t="s">
        <v>151</v>
      </c>
      <c r="C191" s="12">
        <v>0</v>
      </c>
      <c r="D191" s="12">
        <v>0</v>
      </c>
      <c r="E191" s="13">
        <v>0</v>
      </c>
    </row>
    <row r="192" spans="1:5" x14ac:dyDescent="0.25">
      <c r="A192" s="193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93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25">
      <c r="A194" s="193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93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93"/>
      <c r="B196" s="11" t="s">
        <v>156</v>
      </c>
      <c r="C196" s="12">
        <v>0</v>
      </c>
      <c r="D196" s="12">
        <v>0</v>
      </c>
      <c r="E196" s="13">
        <v>0</v>
      </c>
    </row>
    <row r="197" spans="1:5" x14ac:dyDescent="0.25">
      <c r="A197" s="193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193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25">
      <c r="A199" s="193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4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92" t="s">
        <v>161</v>
      </c>
      <c r="B201" s="11" t="s">
        <v>162</v>
      </c>
      <c r="C201" s="12">
        <v>0</v>
      </c>
      <c r="D201" s="12">
        <v>0</v>
      </c>
      <c r="E201" s="13">
        <v>0</v>
      </c>
    </row>
    <row r="202" spans="1:5" x14ac:dyDescent="0.25">
      <c r="A202" s="193"/>
      <c r="B202" s="11" t="s">
        <v>120</v>
      </c>
      <c r="C202" s="12">
        <v>0</v>
      </c>
      <c r="D202" s="12">
        <v>0</v>
      </c>
      <c r="E202" s="13">
        <v>0</v>
      </c>
    </row>
    <row r="203" spans="1:5" x14ac:dyDescent="0.25">
      <c r="A203" s="193"/>
      <c r="B203" s="11" t="s">
        <v>163</v>
      </c>
      <c r="C203" s="12">
        <v>0</v>
      </c>
      <c r="D203" s="12">
        <v>0</v>
      </c>
      <c r="E203" s="13">
        <v>0</v>
      </c>
    </row>
    <row r="204" spans="1:5" x14ac:dyDescent="0.25">
      <c r="A204" s="193"/>
      <c r="B204" s="11" t="s">
        <v>122</v>
      </c>
      <c r="C204" s="12">
        <v>0</v>
      </c>
      <c r="D204" s="12">
        <v>0</v>
      </c>
      <c r="E204" s="13">
        <v>0</v>
      </c>
    </row>
    <row r="205" spans="1:5" x14ac:dyDescent="0.25">
      <c r="A205" s="193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93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25">
      <c r="A207" s="193"/>
      <c r="B207" s="11" t="s">
        <v>125</v>
      </c>
      <c r="C207" s="12">
        <v>0</v>
      </c>
      <c r="D207" s="12">
        <v>0</v>
      </c>
      <c r="E207" s="13">
        <v>0</v>
      </c>
    </row>
    <row r="208" spans="1:5" x14ac:dyDescent="0.25">
      <c r="A208" s="193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93"/>
      <c r="B209" s="11" t="s">
        <v>127</v>
      </c>
      <c r="C209" s="12">
        <v>0</v>
      </c>
      <c r="D209" s="12">
        <v>0</v>
      </c>
      <c r="E209" s="13">
        <v>0</v>
      </c>
    </row>
    <row r="210" spans="1:5" x14ac:dyDescent="0.25">
      <c r="A210" s="193"/>
      <c r="B210" s="11" t="s">
        <v>165</v>
      </c>
      <c r="C210" s="12">
        <v>0</v>
      </c>
      <c r="D210" s="12">
        <v>0</v>
      </c>
      <c r="E210" s="13">
        <v>0</v>
      </c>
    </row>
    <row r="211" spans="1:5" x14ac:dyDescent="0.25">
      <c r="A211" s="193"/>
      <c r="B211" s="11" t="s">
        <v>129</v>
      </c>
      <c r="C211" s="12">
        <v>0</v>
      </c>
      <c r="D211" s="12">
        <v>0</v>
      </c>
      <c r="E211" s="13">
        <v>0</v>
      </c>
    </row>
    <row r="212" spans="1:5" x14ac:dyDescent="0.25">
      <c r="A212" s="193"/>
      <c r="B212" s="11" t="s">
        <v>130</v>
      </c>
      <c r="C212" s="12">
        <v>0</v>
      </c>
      <c r="D212" s="12">
        <v>0</v>
      </c>
      <c r="E212" s="13">
        <v>0</v>
      </c>
    </row>
    <row r="213" spans="1:5" x14ac:dyDescent="0.25">
      <c r="A213" s="193"/>
      <c r="B213" s="11" t="s">
        <v>131</v>
      </c>
      <c r="C213" s="12">
        <v>0</v>
      </c>
      <c r="D213" s="12">
        <v>0</v>
      </c>
      <c r="E213" s="13">
        <v>0</v>
      </c>
    </row>
    <row r="214" spans="1:5" x14ac:dyDescent="0.25">
      <c r="A214" s="193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193"/>
      <c r="B215" s="11" t="s">
        <v>133</v>
      </c>
      <c r="C215" s="12">
        <v>0</v>
      </c>
      <c r="D215" s="12">
        <v>0</v>
      </c>
      <c r="E215" s="13">
        <v>0</v>
      </c>
    </row>
    <row r="216" spans="1:5" x14ac:dyDescent="0.25">
      <c r="A216" s="193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93"/>
      <c r="B217" s="11" t="s">
        <v>135</v>
      </c>
      <c r="C217" s="12">
        <v>0</v>
      </c>
      <c r="D217" s="12">
        <v>0</v>
      </c>
      <c r="E217" s="13">
        <v>0</v>
      </c>
    </row>
    <row r="218" spans="1:5" x14ac:dyDescent="0.25">
      <c r="A218" s="193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93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25">
      <c r="A220" s="193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193"/>
      <c r="B221" s="11" t="s">
        <v>139</v>
      </c>
      <c r="C221" s="12">
        <v>0</v>
      </c>
      <c r="D221" s="12">
        <v>0</v>
      </c>
      <c r="E221" s="13">
        <v>0</v>
      </c>
    </row>
    <row r="222" spans="1:5" x14ac:dyDescent="0.25">
      <c r="A222" s="193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193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25">
      <c r="A224" s="193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93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93"/>
      <c r="B226" s="11" t="s">
        <v>144</v>
      </c>
      <c r="C226" s="12">
        <v>0</v>
      </c>
      <c r="D226" s="12">
        <v>0</v>
      </c>
      <c r="E226" s="13">
        <v>0</v>
      </c>
    </row>
    <row r="227" spans="1:5" x14ac:dyDescent="0.25">
      <c r="A227" s="193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93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25">
      <c r="A229" s="193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193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93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93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25">
      <c r="A233" s="193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25">
      <c r="A234" s="193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93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93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93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93"/>
      <c r="B238" s="11" t="s">
        <v>156</v>
      </c>
      <c r="C238" s="12">
        <v>0</v>
      </c>
      <c r="D238" s="12">
        <v>0</v>
      </c>
      <c r="E238" s="13">
        <v>0</v>
      </c>
    </row>
    <row r="239" spans="1:5" x14ac:dyDescent="0.25">
      <c r="A239" s="193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193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193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4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0</v>
      </c>
      <c r="E246" s="13">
        <v>0</v>
      </c>
    </row>
    <row r="247" spans="1:5" x14ac:dyDescent="0.25">
      <c r="A247" s="10" t="s">
        <v>170</v>
      </c>
      <c r="B247" s="15"/>
      <c r="C247" s="12">
        <v>0</v>
      </c>
      <c r="D247" s="12">
        <v>0</v>
      </c>
      <c r="E247" s="13">
        <v>0</v>
      </c>
    </row>
    <row r="248" spans="1:5" x14ac:dyDescent="0.25">
      <c r="A248" s="10" t="s">
        <v>171</v>
      </c>
      <c r="B248" s="15"/>
      <c r="C248" s="12">
        <v>2</v>
      </c>
      <c r="D248" s="12">
        <v>0</v>
      </c>
      <c r="E248" s="13">
        <v>0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20</v>
      </c>
      <c r="D252" s="12">
        <v>21</v>
      </c>
      <c r="E252" s="13">
        <v>-4.7619047619047603E-2</v>
      </c>
    </row>
    <row r="253" spans="1:5" x14ac:dyDescent="0.25">
      <c r="A253" s="192" t="s">
        <v>174</v>
      </c>
      <c r="B253" s="11" t="s">
        <v>175</v>
      </c>
      <c r="C253" s="12">
        <v>6</v>
      </c>
      <c r="D253" s="12">
        <v>0</v>
      </c>
      <c r="E253" s="13">
        <v>0</v>
      </c>
    </row>
    <row r="254" spans="1:5" x14ac:dyDescent="0.25">
      <c r="A254" s="193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4"/>
      <c r="B255" s="11" t="s">
        <v>177</v>
      </c>
      <c r="C255" s="12">
        <v>2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4</v>
      </c>
      <c r="E256" s="13">
        <v>-1</v>
      </c>
    </row>
    <row r="257" spans="1:5" x14ac:dyDescent="0.25">
      <c r="A257" s="10" t="s">
        <v>179</v>
      </c>
      <c r="B257" s="15"/>
      <c r="C257" s="12">
        <v>2</v>
      </c>
      <c r="D257" s="12">
        <v>0</v>
      </c>
      <c r="E257" s="13">
        <v>0</v>
      </c>
    </row>
    <row r="258" spans="1:5" x14ac:dyDescent="0.25">
      <c r="A258" s="10" t="s">
        <v>111</v>
      </c>
      <c r="B258" s="15"/>
      <c r="C258" s="12">
        <v>80</v>
      </c>
      <c r="D258" s="12">
        <v>61</v>
      </c>
      <c r="E258" s="13">
        <v>0.31147540983606598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5</v>
      </c>
      <c r="D262" s="12">
        <v>7</v>
      </c>
      <c r="E262" s="13">
        <v>-0.28571428571428598</v>
      </c>
    </row>
    <row r="263" spans="1:5" x14ac:dyDescent="0.25">
      <c r="A263" s="192" t="s">
        <v>69</v>
      </c>
      <c r="B263" s="11" t="s">
        <v>182</v>
      </c>
      <c r="C263" s="12">
        <v>38</v>
      </c>
      <c r="D263" s="12">
        <v>23</v>
      </c>
      <c r="E263" s="13">
        <v>0.65217391304347805</v>
      </c>
    </row>
    <row r="264" spans="1:5" x14ac:dyDescent="0.25">
      <c r="A264" s="194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2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194"/>
      <c r="B272" s="11" t="s">
        <v>189</v>
      </c>
      <c r="C272" s="12">
        <v>8</v>
      </c>
      <c r="D272" s="12">
        <v>5</v>
      </c>
      <c r="E272" s="13">
        <v>0.6</v>
      </c>
    </row>
    <row r="273" spans="1:5" x14ac:dyDescent="0.25">
      <c r="A273" s="10" t="s">
        <v>190</v>
      </c>
      <c r="B273" s="15"/>
      <c r="C273" s="12">
        <v>1</v>
      </c>
      <c r="D273" s="12">
        <v>2</v>
      </c>
      <c r="E273" s="13">
        <v>-0.5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9" t="s">
        <v>198</v>
      </c>
      <c r="B283" s="11" t="s">
        <v>199</v>
      </c>
      <c r="C283" s="16"/>
      <c r="D283" s="16"/>
      <c r="E283" s="21"/>
    </row>
    <row r="284" spans="1:5" x14ac:dyDescent="0.25">
      <c r="A284" s="190"/>
      <c r="B284" s="11" t="s">
        <v>200</v>
      </c>
      <c r="C284" s="12">
        <v>306</v>
      </c>
      <c r="D284" s="12">
        <v>593</v>
      </c>
      <c r="E284" s="22">
        <v>0</v>
      </c>
    </row>
    <row r="285" spans="1:5" x14ac:dyDescent="0.25">
      <c r="A285" s="191"/>
      <c r="B285" s="11" t="s">
        <v>201</v>
      </c>
      <c r="C285" s="12">
        <v>5</v>
      </c>
      <c r="D285" s="12">
        <v>12</v>
      </c>
      <c r="E285" s="22">
        <v>0</v>
      </c>
    </row>
    <row r="286" spans="1:5" x14ac:dyDescent="0.25">
      <c r="A286" s="189" t="s">
        <v>202</v>
      </c>
      <c r="B286" s="11" t="s">
        <v>203</v>
      </c>
      <c r="C286" s="16"/>
      <c r="D286" s="16"/>
      <c r="E286" s="21"/>
    </row>
    <row r="287" spans="1:5" x14ac:dyDescent="0.25">
      <c r="A287" s="190"/>
      <c r="B287" s="11" t="s">
        <v>204</v>
      </c>
      <c r="C287" s="16"/>
      <c r="D287" s="16"/>
      <c r="E287" s="21"/>
    </row>
    <row r="288" spans="1:5" x14ac:dyDescent="0.25">
      <c r="A288" s="191"/>
      <c r="B288" s="11" t="s">
        <v>205</v>
      </c>
      <c r="C288" s="16"/>
      <c r="D288" s="16"/>
      <c r="E288" s="21"/>
    </row>
    <row r="289" spans="1:5" x14ac:dyDescent="0.25">
      <c r="A289" s="20" t="s">
        <v>206</v>
      </c>
      <c r="B289" s="11" t="s">
        <v>207</v>
      </c>
      <c r="C289" s="12">
        <v>12</v>
      </c>
      <c r="D289" s="12">
        <v>8</v>
      </c>
      <c r="E289" s="22">
        <v>10</v>
      </c>
    </row>
    <row r="290" spans="1:5" x14ac:dyDescent="0.25">
      <c r="A290" s="189" t="s">
        <v>208</v>
      </c>
      <c r="B290" s="11" t="s">
        <v>209</v>
      </c>
      <c r="C290" s="12">
        <v>23</v>
      </c>
      <c r="D290" s="12">
        <v>12</v>
      </c>
      <c r="E290" s="22">
        <v>6</v>
      </c>
    </row>
    <row r="291" spans="1:5" x14ac:dyDescent="0.25">
      <c r="A291" s="190"/>
      <c r="B291" s="11" t="s">
        <v>210</v>
      </c>
      <c r="C291" s="16"/>
      <c r="D291" s="16"/>
      <c r="E291" s="21"/>
    </row>
    <row r="292" spans="1:5" x14ac:dyDescent="0.25">
      <c r="A292" s="191"/>
      <c r="B292" s="11" t="s">
        <v>211</v>
      </c>
      <c r="C292" s="12">
        <v>3</v>
      </c>
      <c r="D292" s="12">
        <v>6</v>
      </c>
      <c r="E292" s="22">
        <v>0</v>
      </c>
    </row>
    <row r="293" spans="1:5" x14ac:dyDescent="0.25">
      <c r="A293" s="20" t="s">
        <v>212</v>
      </c>
      <c r="B293" s="11" t="s">
        <v>213</v>
      </c>
      <c r="C293" s="16"/>
      <c r="D293" s="16"/>
      <c r="E293" s="21"/>
    </row>
    <row r="294" spans="1:5" x14ac:dyDescent="0.25">
      <c r="A294" s="189" t="s">
        <v>214</v>
      </c>
      <c r="B294" s="11" t="s">
        <v>205</v>
      </c>
      <c r="C294" s="16"/>
      <c r="D294" s="16"/>
      <c r="E294" s="21"/>
    </row>
    <row r="295" spans="1:5" x14ac:dyDescent="0.25">
      <c r="A295" s="190"/>
      <c r="B295" s="11" t="s">
        <v>215</v>
      </c>
      <c r="C295" s="12">
        <v>7</v>
      </c>
      <c r="D295" s="12">
        <v>13</v>
      </c>
      <c r="E295" s="22">
        <v>5</v>
      </c>
    </row>
    <row r="296" spans="1:5" x14ac:dyDescent="0.25">
      <c r="A296" s="191"/>
      <c r="B296" s="11" t="s">
        <v>216</v>
      </c>
      <c r="C296" s="16"/>
      <c r="D296" s="16"/>
      <c r="E296" s="21"/>
    </row>
    <row r="297" spans="1:5" x14ac:dyDescent="0.25">
      <c r="A297" s="189" t="s">
        <v>217</v>
      </c>
      <c r="B297" s="11" t="s">
        <v>218</v>
      </c>
      <c r="C297" s="16"/>
      <c r="D297" s="16"/>
      <c r="E297" s="21"/>
    </row>
    <row r="298" spans="1:5" x14ac:dyDescent="0.25">
      <c r="A298" s="190"/>
      <c r="B298" s="11" t="s">
        <v>219</v>
      </c>
      <c r="C298" s="16"/>
      <c r="D298" s="16"/>
      <c r="E298" s="21"/>
    </row>
    <row r="299" spans="1:5" x14ac:dyDescent="0.25">
      <c r="A299" s="190"/>
      <c r="B299" s="11" t="s">
        <v>220</v>
      </c>
      <c r="C299" s="12">
        <v>52</v>
      </c>
      <c r="D299" s="12">
        <v>95</v>
      </c>
      <c r="E299" s="22">
        <v>34</v>
      </c>
    </row>
    <row r="300" spans="1:5" x14ac:dyDescent="0.25">
      <c r="A300" s="190"/>
      <c r="B300" s="11" t="s">
        <v>221</v>
      </c>
      <c r="C300" s="12">
        <v>106</v>
      </c>
      <c r="D300" s="12">
        <v>178</v>
      </c>
      <c r="E300" s="22">
        <v>0</v>
      </c>
    </row>
    <row r="301" spans="1:5" x14ac:dyDescent="0.25">
      <c r="A301" s="190"/>
      <c r="B301" s="11" t="s">
        <v>222</v>
      </c>
      <c r="C301" s="12">
        <v>2</v>
      </c>
      <c r="D301" s="12">
        <v>2</v>
      </c>
      <c r="E301" s="22">
        <v>0</v>
      </c>
    </row>
    <row r="302" spans="1:5" x14ac:dyDescent="0.25">
      <c r="A302" s="190"/>
      <c r="B302" s="11" t="s">
        <v>223</v>
      </c>
      <c r="C302" s="12">
        <v>50</v>
      </c>
      <c r="D302" s="12">
        <v>102</v>
      </c>
      <c r="E302" s="22">
        <v>40</v>
      </c>
    </row>
    <row r="303" spans="1:5" x14ac:dyDescent="0.25">
      <c r="A303" s="190"/>
      <c r="B303" s="11" t="s">
        <v>224</v>
      </c>
      <c r="C303" s="12">
        <v>4</v>
      </c>
      <c r="D303" s="12">
        <v>7</v>
      </c>
      <c r="E303" s="22">
        <v>0</v>
      </c>
    </row>
    <row r="304" spans="1:5" x14ac:dyDescent="0.25">
      <c r="A304" s="190"/>
      <c r="B304" s="11" t="s">
        <v>225</v>
      </c>
      <c r="C304" s="16"/>
      <c r="D304" s="16"/>
      <c r="E304" s="21"/>
    </row>
    <row r="305" spans="1:5" x14ac:dyDescent="0.25">
      <c r="A305" s="190"/>
      <c r="B305" s="11" t="s">
        <v>226</v>
      </c>
      <c r="C305" s="12">
        <v>78</v>
      </c>
      <c r="D305" s="12">
        <v>13</v>
      </c>
      <c r="E305" s="22">
        <v>39</v>
      </c>
    </row>
    <row r="306" spans="1:5" x14ac:dyDescent="0.25">
      <c r="A306" s="190"/>
      <c r="B306" s="11" t="s">
        <v>227</v>
      </c>
      <c r="C306" s="16"/>
      <c r="D306" s="16"/>
      <c r="E306" s="21"/>
    </row>
    <row r="307" spans="1:5" x14ac:dyDescent="0.25">
      <c r="A307" s="190"/>
      <c r="B307" s="11" t="s">
        <v>228</v>
      </c>
      <c r="C307" s="16"/>
      <c r="D307" s="16"/>
      <c r="E307" s="21"/>
    </row>
    <row r="308" spans="1:5" x14ac:dyDescent="0.25">
      <c r="A308" s="190"/>
      <c r="B308" s="11" t="s">
        <v>229</v>
      </c>
      <c r="C308" s="12">
        <v>86</v>
      </c>
      <c r="D308" s="12">
        <v>135</v>
      </c>
      <c r="E308" s="22">
        <v>35</v>
      </c>
    </row>
    <row r="309" spans="1:5" x14ac:dyDescent="0.25">
      <c r="A309" s="190"/>
      <c r="B309" s="11" t="s">
        <v>230</v>
      </c>
      <c r="C309" s="12">
        <v>40</v>
      </c>
      <c r="D309" s="12">
        <v>71</v>
      </c>
      <c r="E309" s="22">
        <v>0</v>
      </c>
    </row>
    <row r="310" spans="1:5" x14ac:dyDescent="0.25">
      <c r="A310" s="190"/>
      <c r="B310" s="11" t="s">
        <v>231</v>
      </c>
      <c r="C310" s="16"/>
      <c r="D310" s="16"/>
      <c r="E310" s="21"/>
    </row>
    <row r="311" spans="1:5" x14ac:dyDescent="0.25">
      <c r="A311" s="191"/>
      <c r="B311" s="11" t="s">
        <v>232</v>
      </c>
      <c r="C311" s="12">
        <v>2</v>
      </c>
      <c r="D311" s="12">
        <v>3</v>
      </c>
      <c r="E311" s="22">
        <v>0</v>
      </c>
    </row>
    <row r="312" spans="1:5" x14ac:dyDescent="0.25">
      <c r="A312" s="189" t="s">
        <v>233</v>
      </c>
      <c r="B312" s="11" t="s">
        <v>234</v>
      </c>
      <c r="C312" s="16"/>
      <c r="D312" s="16"/>
      <c r="E312" s="21"/>
    </row>
    <row r="313" spans="1:5" x14ac:dyDescent="0.25">
      <c r="A313" s="190"/>
      <c r="B313" s="11" t="s">
        <v>235</v>
      </c>
      <c r="C313" s="16"/>
      <c r="D313" s="16"/>
      <c r="E313" s="21"/>
    </row>
    <row r="314" spans="1:5" x14ac:dyDescent="0.25">
      <c r="A314" s="190"/>
      <c r="B314" s="11" t="s">
        <v>236</v>
      </c>
      <c r="C314" s="16"/>
      <c r="D314" s="16"/>
      <c r="E314" s="21"/>
    </row>
    <row r="315" spans="1:5" x14ac:dyDescent="0.25">
      <c r="A315" s="190"/>
      <c r="B315" s="11" t="s">
        <v>237</v>
      </c>
      <c r="C315" s="16"/>
      <c r="D315" s="16"/>
      <c r="E315" s="21"/>
    </row>
    <row r="316" spans="1:5" x14ac:dyDescent="0.25">
      <c r="A316" s="190"/>
      <c r="B316" s="11" t="s">
        <v>238</v>
      </c>
      <c r="C316" s="12">
        <v>6</v>
      </c>
      <c r="D316" s="12">
        <v>12</v>
      </c>
      <c r="E316" s="22">
        <v>2</v>
      </c>
    </row>
    <row r="317" spans="1:5" x14ac:dyDescent="0.25">
      <c r="A317" s="190"/>
      <c r="B317" s="11" t="s">
        <v>239</v>
      </c>
      <c r="C317" s="16"/>
      <c r="D317" s="16"/>
      <c r="E317" s="21"/>
    </row>
    <row r="318" spans="1:5" x14ac:dyDescent="0.25">
      <c r="A318" s="190"/>
      <c r="B318" s="11" t="s">
        <v>240</v>
      </c>
      <c r="C318" s="16"/>
      <c r="D318" s="16"/>
      <c r="E318" s="21"/>
    </row>
    <row r="319" spans="1:5" x14ac:dyDescent="0.25">
      <c r="A319" s="190"/>
      <c r="B319" s="11" t="s">
        <v>241</v>
      </c>
      <c r="C319" s="12">
        <v>9</v>
      </c>
      <c r="D319" s="12">
        <v>8</v>
      </c>
      <c r="E319" s="22">
        <v>5</v>
      </c>
    </row>
    <row r="320" spans="1:5" x14ac:dyDescent="0.25">
      <c r="A320" s="190"/>
      <c r="B320" s="11" t="s">
        <v>242</v>
      </c>
      <c r="C320" s="12">
        <v>0</v>
      </c>
      <c r="D320" s="12">
        <v>4</v>
      </c>
      <c r="E320" s="22">
        <v>0</v>
      </c>
    </row>
    <row r="321" spans="1:5" x14ac:dyDescent="0.25">
      <c r="A321" s="190"/>
      <c r="B321" s="11" t="s">
        <v>243</v>
      </c>
      <c r="C321" s="12">
        <v>6</v>
      </c>
      <c r="D321" s="12">
        <v>5</v>
      </c>
      <c r="E321" s="22">
        <v>5</v>
      </c>
    </row>
    <row r="322" spans="1:5" x14ac:dyDescent="0.25">
      <c r="A322" s="190"/>
      <c r="B322" s="11" t="s">
        <v>244</v>
      </c>
      <c r="C322" s="12">
        <v>1</v>
      </c>
      <c r="D322" s="12">
        <v>3</v>
      </c>
      <c r="E322" s="22">
        <v>3</v>
      </c>
    </row>
    <row r="323" spans="1:5" x14ac:dyDescent="0.25">
      <c r="A323" s="190"/>
      <c r="B323" s="11" t="s">
        <v>245</v>
      </c>
      <c r="C323" s="16"/>
      <c r="D323" s="16"/>
      <c r="E323" s="21"/>
    </row>
    <row r="324" spans="1:5" x14ac:dyDescent="0.25">
      <c r="A324" s="190"/>
      <c r="B324" s="11" t="s">
        <v>246</v>
      </c>
      <c r="C324" s="16"/>
      <c r="D324" s="16"/>
      <c r="E324" s="21"/>
    </row>
    <row r="325" spans="1:5" x14ac:dyDescent="0.25">
      <c r="A325" s="190"/>
      <c r="B325" s="11" t="s">
        <v>247</v>
      </c>
      <c r="C325" s="16"/>
      <c r="D325" s="16"/>
      <c r="E325" s="21"/>
    </row>
    <row r="326" spans="1:5" x14ac:dyDescent="0.25">
      <c r="A326" s="190"/>
      <c r="B326" s="11" t="s">
        <v>248</v>
      </c>
      <c r="C326" s="16"/>
      <c r="D326" s="16"/>
      <c r="E326" s="21"/>
    </row>
    <row r="327" spans="1:5" x14ac:dyDescent="0.25">
      <c r="A327" s="190"/>
      <c r="B327" s="11" t="s">
        <v>249</v>
      </c>
      <c r="C327" s="12">
        <v>1</v>
      </c>
      <c r="D327" s="12">
        <v>1</v>
      </c>
      <c r="E327" s="22">
        <v>0</v>
      </c>
    </row>
    <row r="328" spans="1:5" x14ac:dyDescent="0.25">
      <c r="A328" s="190"/>
      <c r="B328" s="11" t="s">
        <v>250</v>
      </c>
      <c r="C328" s="16"/>
      <c r="D328" s="16"/>
      <c r="E328" s="21"/>
    </row>
    <row r="329" spans="1:5" x14ac:dyDescent="0.25">
      <c r="A329" s="190"/>
      <c r="B329" s="11" t="s">
        <v>251</v>
      </c>
      <c r="C329" s="12">
        <v>0</v>
      </c>
      <c r="D329" s="12">
        <v>1</v>
      </c>
      <c r="E329" s="22">
        <v>4</v>
      </c>
    </row>
    <row r="330" spans="1:5" x14ac:dyDescent="0.25">
      <c r="A330" s="190"/>
      <c r="B330" s="11" t="s">
        <v>252</v>
      </c>
      <c r="C330" s="12">
        <v>12</v>
      </c>
      <c r="D330" s="12">
        <v>7</v>
      </c>
      <c r="E330" s="22">
        <v>6</v>
      </c>
    </row>
    <row r="331" spans="1:5" x14ac:dyDescent="0.25">
      <c r="A331" s="190"/>
      <c r="B331" s="11" t="s">
        <v>253</v>
      </c>
      <c r="C331" s="16"/>
      <c r="D331" s="16"/>
      <c r="E331" s="21"/>
    </row>
    <row r="332" spans="1:5" x14ac:dyDescent="0.25">
      <c r="A332" s="190"/>
      <c r="B332" s="11" t="s">
        <v>254</v>
      </c>
      <c r="C332" s="16"/>
      <c r="D332" s="16"/>
      <c r="E332" s="21"/>
    </row>
    <row r="333" spans="1:5" x14ac:dyDescent="0.25">
      <c r="A333" s="190"/>
      <c r="B333" s="11" t="s">
        <v>255</v>
      </c>
      <c r="C333" s="16"/>
      <c r="D333" s="16"/>
      <c r="E333" s="21"/>
    </row>
    <row r="334" spans="1:5" x14ac:dyDescent="0.25">
      <c r="A334" s="190"/>
      <c r="B334" s="11" t="s">
        <v>256</v>
      </c>
      <c r="C334" s="16"/>
      <c r="D334" s="16"/>
      <c r="E334" s="21"/>
    </row>
    <row r="335" spans="1:5" x14ac:dyDescent="0.25">
      <c r="A335" s="190"/>
      <c r="B335" s="11" t="s">
        <v>257</v>
      </c>
      <c r="C335" s="12">
        <v>11</v>
      </c>
      <c r="D335" s="12">
        <v>26</v>
      </c>
      <c r="E335" s="22">
        <v>6</v>
      </c>
    </row>
    <row r="336" spans="1:5" x14ac:dyDescent="0.25">
      <c r="A336" s="190"/>
      <c r="B336" s="11" t="s">
        <v>258</v>
      </c>
      <c r="C336" s="12">
        <v>10</v>
      </c>
      <c r="D336" s="12">
        <v>5</v>
      </c>
      <c r="E336" s="22">
        <v>5</v>
      </c>
    </row>
    <row r="337" spans="1:5" x14ac:dyDescent="0.25">
      <c r="A337" s="190"/>
      <c r="B337" s="11" t="s">
        <v>259</v>
      </c>
      <c r="C337" s="16"/>
      <c r="D337" s="16"/>
      <c r="E337" s="21"/>
    </row>
    <row r="338" spans="1:5" x14ac:dyDescent="0.25">
      <c r="A338" s="190"/>
      <c r="B338" s="11" t="s">
        <v>260</v>
      </c>
      <c r="C338" s="16"/>
      <c r="D338" s="16"/>
      <c r="E338" s="21"/>
    </row>
    <row r="339" spans="1:5" x14ac:dyDescent="0.25">
      <c r="A339" s="190"/>
      <c r="B339" s="11" t="s">
        <v>261</v>
      </c>
      <c r="C339" s="16"/>
      <c r="D339" s="16"/>
      <c r="E339" s="21"/>
    </row>
    <row r="340" spans="1:5" x14ac:dyDescent="0.25">
      <c r="A340" s="190"/>
      <c r="B340" s="11" t="s">
        <v>262</v>
      </c>
      <c r="C340" s="16"/>
      <c r="D340" s="16"/>
      <c r="E340" s="21"/>
    </row>
    <row r="341" spans="1:5" x14ac:dyDescent="0.25">
      <c r="A341" s="190"/>
      <c r="B341" s="11" t="s">
        <v>263</v>
      </c>
      <c r="C341" s="16"/>
      <c r="D341" s="16"/>
      <c r="E341" s="21"/>
    </row>
    <row r="342" spans="1:5" x14ac:dyDescent="0.25">
      <c r="A342" s="190"/>
      <c r="B342" s="11" t="s">
        <v>264</v>
      </c>
      <c r="C342" s="16"/>
      <c r="D342" s="16"/>
      <c r="E342" s="21"/>
    </row>
    <row r="343" spans="1:5" x14ac:dyDescent="0.25">
      <c r="A343" s="190"/>
      <c r="B343" s="11" t="s">
        <v>265</v>
      </c>
      <c r="C343" s="16"/>
      <c r="D343" s="16"/>
      <c r="E343" s="21"/>
    </row>
    <row r="344" spans="1:5" x14ac:dyDescent="0.25">
      <c r="A344" s="191"/>
      <c r="B344" s="11" t="s">
        <v>266</v>
      </c>
      <c r="C344" s="12">
        <v>1</v>
      </c>
      <c r="D344" s="12">
        <v>0</v>
      </c>
      <c r="E344" s="22">
        <v>0</v>
      </c>
    </row>
    <row r="345" spans="1:5" x14ac:dyDescent="0.25">
      <c r="A345" s="189" t="s">
        <v>267</v>
      </c>
      <c r="B345" s="11" t="s">
        <v>268</v>
      </c>
      <c r="C345" s="16"/>
      <c r="D345" s="16"/>
      <c r="E345" s="21"/>
    </row>
    <row r="346" spans="1:5" x14ac:dyDescent="0.25">
      <c r="A346" s="190"/>
      <c r="B346" s="11" t="s">
        <v>269</v>
      </c>
      <c r="C346" s="12">
        <v>1</v>
      </c>
      <c r="D346" s="12">
        <v>1</v>
      </c>
      <c r="E346" s="22">
        <v>1</v>
      </c>
    </row>
    <row r="347" spans="1:5" x14ac:dyDescent="0.25">
      <c r="A347" s="190"/>
      <c r="B347" s="11" t="s">
        <v>270</v>
      </c>
      <c r="C347" s="16"/>
      <c r="D347" s="16"/>
      <c r="E347" s="21"/>
    </row>
    <row r="348" spans="1:5" x14ac:dyDescent="0.25">
      <c r="A348" s="190"/>
      <c r="B348" s="11" t="s">
        <v>271</v>
      </c>
      <c r="C348" s="16"/>
      <c r="D348" s="16"/>
      <c r="E348" s="21"/>
    </row>
    <row r="349" spans="1:5" x14ac:dyDescent="0.25">
      <c r="A349" s="190"/>
      <c r="B349" s="11" t="s">
        <v>272</v>
      </c>
      <c r="C349" s="16"/>
      <c r="D349" s="16"/>
      <c r="E349" s="21"/>
    </row>
    <row r="350" spans="1:5" x14ac:dyDescent="0.25">
      <c r="A350" s="190"/>
      <c r="B350" s="11" t="s">
        <v>273</v>
      </c>
      <c r="C350" s="12">
        <v>1</v>
      </c>
      <c r="D350" s="12">
        <v>1</v>
      </c>
      <c r="E350" s="22">
        <v>0</v>
      </c>
    </row>
    <row r="351" spans="1:5" x14ac:dyDescent="0.25">
      <c r="A351" s="190"/>
      <c r="B351" s="11" t="s">
        <v>274</v>
      </c>
      <c r="C351" s="16"/>
      <c r="D351" s="16"/>
      <c r="E351" s="21"/>
    </row>
    <row r="352" spans="1:5" x14ac:dyDescent="0.25">
      <c r="A352" s="190"/>
      <c r="B352" s="11" t="s">
        <v>275</v>
      </c>
      <c r="C352" s="16"/>
      <c r="D352" s="16"/>
      <c r="E352" s="21"/>
    </row>
    <row r="353" spans="1:5" x14ac:dyDescent="0.25">
      <c r="A353" s="190"/>
      <c r="B353" s="11" t="s">
        <v>276</v>
      </c>
      <c r="C353" s="16"/>
      <c r="D353" s="16"/>
      <c r="E353" s="21"/>
    </row>
    <row r="354" spans="1:5" x14ac:dyDescent="0.25">
      <c r="A354" s="190"/>
      <c r="B354" s="11" t="s">
        <v>277</v>
      </c>
      <c r="C354" s="16"/>
      <c r="D354" s="16"/>
      <c r="E354" s="21"/>
    </row>
    <row r="355" spans="1:5" x14ac:dyDescent="0.25">
      <c r="A355" s="191"/>
      <c r="B355" s="11" t="s">
        <v>278</v>
      </c>
      <c r="C355" s="16"/>
      <c r="D355" s="16"/>
      <c r="E355" s="21"/>
    </row>
    <row r="356" spans="1:5" x14ac:dyDescent="0.25">
      <c r="A356" s="189" t="s">
        <v>279</v>
      </c>
      <c r="B356" s="11" t="s">
        <v>280</v>
      </c>
      <c r="C356" s="12">
        <v>1</v>
      </c>
      <c r="D356" s="12">
        <v>1</v>
      </c>
      <c r="E356" s="22">
        <v>0</v>
      </c>
    </row>
    <row r="357" spans="1:5" x14ac:dyDescent="0.25">
      <c r="A357" s="190"/>
      <c r="B357" s="11" t="s">
        <v>281</v>
      </c>
      <c r="C357" s="16"/>
      <c r="D357" s="16"/>
      <c r="E357" s="21"/>
    </row>
    <row r="358" spans="1:5" x14ac:dyDescent="0.25">
      <c r="A358" s="190"/>
      <c r="B358" s="11" t="s">
        <v>282</v>
      </c>
      <c r="C358" s="16"/>
      <c r="D358" s="16"/>
      <c r="E358" s="21"/>
    </row>
    <row r="359" spans="1:5" x14ac:dyDescent="0.25">
      <c r="A359" s="190"/>
      <c r="B359" s="11" t="s">
        <v>283</v>
      </c>
      <c r="C359" s="12">
        <v>2</v>
      </c>
      <c r="D359" s="12">
        <v>6</v>
      </c>
      <c r="E359" s="22">
        <v>2</v>
      </c>
    </row>
    <row r="360" spans="1:5" x14ac:dyDescent="0.25">
      <c r="A360" s="190"/>
      <c r="B360" s="11" t="s">
        <v>284</v>
      </c>
      <c r="C360" s="16"/>
      <c r="D360" s="16"/>
      <c r="E360" s="21"/>
    </row>
    <row r="361" spans="1:5" x14ac:dyDescent="0.25">
      <c r="A361" s="190"/>
      <c r="B361" s="11" t="s">
        <v>285</v>
      </c>
      <c r="C361" s="16"/>
      <c r="D361" s="16"/>
      <c r="E361" s="21"/>
    </row>
    <row r="362" spans="1:5" x14ac:dyDescent="0.25">
      <c r="A362" s="190"/>
      <c r="B362" s="11" t="s">
        <v>286</v>
      </c>
      <c r="C362" s="16"/>
      <c r="D362" s="16"/>
      <c r="E362" s="21"/>
    </row>
    <row r="363" spans="1:5" x14ac:dyDescent="0.25">
      <c r="A363" s="190"/>
      <c r="B363" s="11" t="s">
        <v>287</v>
      </c>
      <c r="C363" s="16"/>
      <c r="D363" s="16"/>
      <c r="E363" s="21"/>
    </row>
    <row r="364" spans="1:5" x14ac:dyDescent="0.25">
      <c r="A364" s="191"/>
      <c r="B364" s="11" t="s">
        <v>288</v>
      </c>
      <c r="C364" s="16"/>
      <c r="D364" s="16"/>
      <c r="E364" s="21"/>
    </row>
    <row r="365" spans="1:5" x14ac:dyDescent="0.25">
      <c r="A365" s="189" t="s">
        <v>289</v>
      </c>
      <c r="B365" s="11" t="s">
        <v>290</v>
      </c>
      <c r="C365" s="16"/>
      <c r="D365" s="16"/>
      <c r="E365" s="21"/>
    </row>
    <row r="366" spans="1:5" x14ac:dyDescent="0.25">
      <c r="A366" s="190"/>
      <c r="B366" s="11" t="s">
        <v>291</v>
      </c>
      <c r="C366" s="16"/>
      <c r="D366" s="16"/>
      <c r="E366" s="21"/>
    </row>
    <row r="367" spans="1:5" x14ac:dyDescent="0.25">
      <c r="A367" s="190"/>
      <c r="B367" s="11" t="s">
        <v>292</v>
      </c>
      <c r="C367" s="16"/>
      <c r="D367" s="16"/>
      <c r="E367" s="21"/>
    </row>
    <row r="368" spans="1:5" x14ac:dyDescent="0.25">
      <c r="A368" s="190"/>
      <c r="B368" s="11" t="s">
        <v>293</v>
      </c>
      <c r="C368" s="16"/>
      <c r="D368" s="16"/>
      <c r="E368" s="21"/>
    </row>
    <row r="369" spans="1:5" x14ac:dyDescent="0.25">
      <c r="A369" s="190"/>
      <c r="B369" s="11" t="s">
        <v>209</v>
      </c>
      <c r="C369" s="16"/>
      <c r="D369" s="16"/>
      <c r="E369" s="21"/>
    </row>
    <row r="370" spans="1:5" x14ac:dyDescent="0.25">
      <c r="A370" s="190"/>
      <c r="B370" s="11" t="s">
        <v>294</v>
      </c>
      <c r="C370" s="16"/>
      <c r="D370" s="16"/>
      <c r="E370" s="21"/>
    </row>
    <row r="371" spans="1:5" x14ac:dyDescent="0.25">
      <c r="A371" s="190"/>
      <c r="B371" s="11" t="s">
        <v>295</v>
      </c>
      <c r="C371" s="16"/>
      <c r="D371" s="16"/>
      <c r="E371" s="21"/>
    </row>
    <row r="372" spans="1:5" x14ac:dyDescent="0.25">
      <c r="A372" s="190"/>
      <c r="B372" s="11" t="s">
        <v>296</v>
      </c>
      <c r="C372" s="16"/>
      <c r="D372" s="16"/>
      <c r="E372" s="21"/>
    </row>
    <row r="373" spans="1:5" x14ac:dyDescent="0.25">
      <c r="A373" s="190"/>
      <c r="B373" s="11" t="s">
        <v>297</v>
      </c>
      <c r="C373" s="12">
        <v>3</v>
      </c>
      <c r="D373" s="12">
        <v>3</v>
      </c>
      <c r="E373" s="22">
        <v>1</v>
      </c>
    </row>
    <row r="374" spans="1:5" x14ac:dyDescent="0.25">
      <c r="A374" s="190"/>
      <c r="B374" s="11" t="s">
        <v>298</v>
      </c>
      <c r="C374" s="16"/>
      <c r="D374" s="16"/>
      <c r="E374" s="21"/>
    </row>
    <row r="375" spans="1:5" x14ac:dyDescent="0.25">
      <c r="A375" s="190"/>
      <c r="B375" s="11" t="s">
        <v>299</v>
      </c>
      <c r="C375" s="16"/>
      <c r="D375" s="16"/>
      <c r="E375" s="21"/>
    </row>
    <row r="376" spans="1:5" x14ac:dyDescent="0.25">
      <c r="A376" s="190"/>
      <c r="B376" s="11" t="s">
        <v>300</v>
      </c>
      <c r="C376" s="16"/>
      <c r="D376" s="16"/>
      <c r="E376" s="21"/>
    </row>
    <row r="377" spans="1:5" x14ac:dyDescent="0.25">
      <c r="A377" s="191"/>
      <c r="B377" s="11" t="s">
        <v>301</v>
      </c>
      <c r="C377" s="16"/>
      <c r="D377" s="16"/>
      <c r="E377" s="21"/>
    </row>
  </sheetData>
  <sheetProtection algorithmName="SHA-512" hashValue="+qlFwhWXhA7cDIcwRZWB3QVaw/QrgqH8WFLmGYRBJqPcEa+tK0LYkleXVn2DS1DWU5ew60rA1VbGzGzniJz4jQ==" saltValue="EZAdtMEggaNBemYtP3fK3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DA78-5F90-4F9D-B782-B5FE69C83124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VNK4v/VLUSf6+400mpc5Ii4iMkzg1l+gGwKns56+QP1eE7ZeCLin306pg1JbgCQbJPhj3EiERc4FiFEs3ULY5w==" saltValue="rXwgRaDmwiIofYKQ3JtSk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2C1D3-04AF-4F37-B9B9-EA2C1B361B91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D76V9osfhPI+KrLKvUKZiMTEAmQQpW8FfRpynb1Hxxrkhtd19az7A0blDPjPj1VFcWBwNb7snFLbjcBmijzkXg==" saltValue="ZAlsi+pG3onWSnfLUxCyb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C9B1-694C-4623-BA5B-D78CD7F14B66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">
      <c r="M6" s="183">
        <f>DatosMedioAmbiente!C53</f>
        <v>0</v>
      </c>
      <c r="N6" s="183">
        <f>DatosMedioAmbiente!C55</f>
        <v>0</v>
      </c>
      <c r="O6" s="183">
        <f>DatosMedioAmbiente!C57</f>
        <v>1</v>
      </c>
      <c r="P6" s="183">
        <f>DatosMedioAmbiente!C59</f>
        <v>1</v>
      </c>
      <c r="Q6" s="183">
        <f>DatosMedioAmbiente!C61</f>
        <v>0</v>
      </c>
      <c r="R6" s="183">
        <f>DatosMedioAmbiente!C63</f>
        <v>1</v>
      </c>
      <c r="S6" s="181"/>
      <c r="U6" s="184">
        <f>DatosMedioAmbiente!C54</f>
        <v>0</v>
      </c>
      <c r="V6" s="184">
        <f>DatosMedioAmbiente!C56</f>
        <v>0</v>
      </c>
      <c r="W6" s="184">
        <f>DatosMedioAmbiente!C58</f>
        <v>0</v>
      </c>
      <c r="X6" s="184">
        <f>DatosMedioAmbiente!C60</f>
        <v>0</v>
      </c>
      <c r="Y6" s="184">
        <f>DatosMedioAmbiente!C62</f>
        <v>0</v>
      </c>
      <c r="Z6" s="184">
        <f>DatosMedioAmbiente!C64</f>
        <v>0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AXjdZE/vMRxjL3j4EqN+69X6zZUN8t5TbsUCPK5rRIoLu0arOUety6Om6M5jIJdq1hbikZWvPhJZc6iIh76ZTw==" saltValue="xEMzHgEr4ZlqEutZYYUx3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C3AA-C7C8-4A17-9DC1-BD7FC4EBFCB9}">
  <sheetPr codeName="Hoja20"/>
  <dimension ref="A1:BI13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1638</v>
      </c>
      <c r="G2" s="76" t="s">
        <v>1629</v>
      </c>
      <c r="H2" s="76" t="s">
        <v>1629</v>
      </c>
      <c r="I2" s="76" t="s">
        <v>1628</v>
      </c>
      <c r="J2" s="76" t="s">
        <v>978</v>
      </c>
      <c r="K2" s="76" t="s">
        <v>1628</v>
      </c>
      <c r="L2" s="76" t="s">
        <v>1628</v>
      </c>
      <c r="M2" s="76" t="s">
        <v>1628</v>
      </c>
      <c r="O2" s="76" t="s">
        <v>1629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1214</v>
      </c>
      <c r="AI2" s="76" t="s">
        <v>229</v>
      </c>
      <c r="AL2" s="76" t="s">
        <v>647</v>
      </c>
      <c r="AM2" s="76" t="s">
        <v>647</v>
      </c>
      <c r="AN2" s="76" t="s">
        <v>647</v>
      </c>
      <c r="AO2" s="76" t="s">
        <v>647</v>
      </c>
      <c r="AT2" s="76" t="s">
        <v>657</v>
      </c>
      <c r="AV2" s="76" t="s">
        <v>647</v>
      </c>
      <c r="AW2" s="76" t="s">
        <v>1206</v>
      </c>
      <c r="BA2" s="76" t="s">
        <v>82</v>
      </c>
      <c r="BC2" s="76" t="s">
        <v>983</v>
      </c>
      <c r="BD2" s="76" t="s">
        <v>334</v>
      </c>
      <c r="BF2" s="76" t="s">
        <v>104</v>
      </c>
      <c r="BG2" s="76" t="s">
        <v>104</v>
      </c>
      <c r="BH2" s="76" t="s">
        <v>1163</v>
      </c>
      <c r="BI2" s="76" t="s">
        <v>1168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1643</v>
      </c>
      <c r="G3" s="76" t="s">
        <v>1643</v>
      </c>
      <c r="H3" s="76" t="s">
        <v>1630</v>
      </c>
      <c r="I3" s="76" t="s">
        <v>1629</v>
      </c>
      <c r="J3" s="76" t="s">
        <v>1643</v>
      </c>
      <c r="K3" s="76" t="s">
        <v>1632</v>
      </c>
      <c r="L3" s="76" t="s">
        <v>1632</v>
      </c>
      <c r="O3" s="76" t="s">
        <v>978</v>
      </c>
      <c r="P3" s="76" t="s">
        <v>1686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649</v>
      </c>
      <c r="AE3" s="76" t="s">
        <v>1205</v>
      </c>
      <c r="AF3" s="76" t="s">
        <v>1215</v>
      </c>
      <c r="AI3" s="76" t="s">
        <v>230</v>
      </c>
      <c r="AL3" s="76" t="s">
        <v>649</v>
      </c>
      <c r="AM3" s="76" t="s">
        <v>649</v>
      </c>
      <c r="AN3" s="76" t="s">
        <v>649</v>
      </c>
      <c r="AO3" s="76" t="s">
        <v>649</v>
      </c>
      <c r="AV3" s="76" t="s">
        <v>649</v>
      </c>
      <c r="AW3" s="76" t="s">
        <v>1207</v>
      </c>
      <c r="BA3" s="76" t="s">
        <v>1812</v>
      </c>
      <c r="BC3" s="76" t="s">
        <v>989</v>
      </c>
      <c r="BD3" s="76" t="s">
        <v>962</v>
      </c>
      <c r="BF3" s="76" t="s">
        <v>114</v>
      </c>
      <c r="BG3" s="76" t="s">
        <v>1080</v>
      </c>
      <c r="BH3" s="76" t="s">
        <v>1164</v>
      </c>
    </row>
    <row r="4" spans="1:61" x14ac:dyDescent="0.2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1632</v>
      </c>
      <c r="F4" s="76" t="s">
        <v>1652</v>
      </c>
      <c r="G4" s="76" t="s">
        <v>1646</v>
      </c>
      <c r="H4" s="76" t="s">
        <v>1642</v>
      </c>
      <c r="I4" s="76" t="s">
        <v>978</v>
      </c>
      <c r="J4" s="76" t="s">
        <v>111</v>
      </c>
      <c r="O4" s="76" t="s">
        <v>1643</v>
      </c>
      <c r="Q4" s="76" t="s">
        <v>1686</v>
      </c>
      <c r="R4" s="76" t="s">
        <v>1062</v>
      </c>
      <c r="S4" s="76" t="s">
        <v>1682</v>
      </c>
      <c r="T4" s="76" t="s">
        <v>1682</v>
      </c>
      <c r="V4" s="76" t="s">
        <v>31</v>
      </c>
      <c r="W4" s="76" t="s">
        <v>1777</v>
      </c>
      <c r="AC4" s="76" t="s">
        <v>1160</v>
      </c>
      <c r="AD4" s="76" t="s">
        <v>651</v>
      </c>
      <c r="AE4" s="76" t="s">
        <v>1206</v>
      </c>
      <c r="AI4" s="76" t="s">
        <v>111</v>
      </c>
      <c r="AL4" s="76" t="s">
        <v>651</v>
      </c>
      <c r="AM4" s="76" t="s">
        <v>651</v>
      </c>
      <c r="AN4" s="76" t="s">
        <v>651</v>
      </c>
      <c r="AO4" s="76" t="s">
        <v>653</v>
      </c>
      <c r="AV4" s="76" t="s">
        <v>651</v>
      </c>
      <c r="AW4" s="76" t="s">
        <v>1208</v>
      </c>
      <c r="BA4" s="76" t="s">
        <v>1813</v>
      </c>
      <c r="BC4" s="76" t="s">
        <v>990</v>
      </c>
      <c r="BD4" s="76" t="s">
        <v>963</v>
      </c>
      <c r="BH4" s="76" t="s">
        <v>1165</v>
      </c>
    </row>
    <row r="5" spans="1:61" x14ac:dyDescent="0.2">
      <c r="A5" s="76" t="s">
        <v>1051</v>
      </c>
      <c r="B5" s="76" t="s">
        <v>109</v>
      </c>
      <c r="C5" s="76" t="s">
        <v>174</v>
      </c>
      <c r="D5" s="76" t="s">
        <v>978</v>
      </c>
      <c r="E5" s="76" t="s">
        <v>978</v>
      </c>
      <c r="F5" s="76" t="s">
        <v>111</v>
      </c>
      <c r="G5" s="76" t="s">
        <v>111</v>
      </c>
      <c r="H5" s="76" t="s">
        <v>1643</v>
      </c>
      <c r="I5" s="76" t="s">
        <v>1643</v>
      </c>
      <c r="O5" s="76" t="s">
        <v>1646</v>
      </c>
      <c r="R5" s="76" t="s">
        <v>1063</v>
      </c>
      <c r="S5" s="76" t="s">
        <v>1686</v>
      </c>
      <c r="T5" s="76" t="s">
        <v>1686</v>
      </c>
      <c r="V5" s="76" t="s">
        <v>32</v>
      </c>
      <c r="AD5" s="76" t="s">
        <v>653</v>
      </c>
      <c r="AE5" s="76" t="s">
        <v>1208</v>
      </c>
      <c r="AL5" s="76" t="s">
        <v>653</v>
      </c>
      <c r="AM5" s="76" t="s">
        <v>655</v>
      </c>
      <c r="AN5" s="76" t="s">
        <v>655</v>
      </c>
      <c r="AO5" s="76" t="s">
        <v>655</v>
      </c>
      <c r="AV5" s="76" t="s">
        <v>653</v>
      </c>
      <c r="BC5" s="76" t="s">
        <v>992</v>
      </c>
      <c r="BD5" s="76" t="s">
        <v>964</v>
      </c>
    </row>
    <row r="6" spans="1:61" x14ac:dyDescent="0.2">
      <c r="B6" s="76" t="s">
        <v>110</v>
      </c>
      <c r="C6" s="76" t="s">
        <v>1754</v>
      </c>
      <c r="D6" s="76" t="s">
        <v>1643</v>
      </c>
      <c r="E6" s="76" t="s">
        <v>1642</v>
      </c>
      <c r="H6" s="76" t="s">
        <v>1646</v>
      </c>
      <c r="I6" s="76" t="s">
        <v>1646</v>
      </c>
      <c r="O6" s="76" t="s">
        <v>111</v>
      </c>
      <c r="R6" s="76" t="s">
        <v>1064</v>
      </c>
      <c r="V6" s="76" t="s">
        <v>33</v>
      </c>
      <c r="AD6" s="76" t="s">
        <v>655</v>
      </c>
      <c r="AL6" s="76" t="s">
        <v>655</v>
      </c>
      <c r="AM6" s="76" t="s">
        <v>657</v>
      </c>
      <c r="AN6" s="76" t="s">
        <v>657</v>
      </c>
      <c r="AO6" s="76" t="s">
        <v>657</v>
      </c>
      <c r="AV6" s="76" t="s">
        <v>655</v>
      </c>
      <c r="BC6" s="76" t="s">
        <v>993</v>
      </c>
      <c r="BD6" s="76" t="s">
        <v>965</v>
      </c>
    </row>
    <row r="7" spans="1:61" x14ac:dyDescent="0.2">
      <c r="C7" s="76" t="s">
        <v>1756</v>
      </c>
      <c r="D7" s="76" t="s">
        <v>1646</v>
      </c>
      <c r="E7" s="76" t="s">
        <v>1646</v>
      </c>
      <c r="H7" s="76" t="s">
        <v>1648</v>
      </c>
      <c r="I7" s="76" t="s">
        <v>111</v>
      </c>
      <c r="R7" s="76" t="s">
        <v>1065</v>
      </c>
      <c r="AD7" s="76" t="s">
        <v>657</v>
      </c>
      <c r="AL7" s="76" t="s">
        <v>657</v>
      </c>
      <c r="AN7" s="76" t="s">
        <v>659</v>
      </c>
      <c r="AV7" s="76" t="s">
        <v>657</v>
      </c>
      <c r="BC7" s="76" t="s">
        <v>995</v>
      </c>
      <c r="BD7" s="76" t="s">
        <v>518</v>
      </c>
    </row>
    <row r="8" spans="1:61" x14ac:dyDescent="0.2">
      <c r="C8" s="76" t="s">
        <v>209</v>
      </c>
      <c r="D8" s="76" t="s">
        <v>1652</v>
      </c>
      <c r="H8" s="76" t="s">
        <v>111</v>
      </c>
      <c r="R8" s="76" t="s">
        <v>1066</v>
      </c>
      <c r="AD8" s="76" t="s">
        <v>659</v>
      </c>
      <c r="AL8" s="76" t="s">
        <v>659</v>
      </c>
      <c r="BC8" s="76" t="s">
        <v>980</v>
      </c>
      <c r="BD8" s="76" t="s">
        <v>967</v>
      </c>
    </row>
    <row r="9" spans="1:61" x14ac:dyDescent="0.2">
      <c r="C9" s="76" t="s">
        <v>1757</v>
      </c>
      <c r="D9" s="76" t="s">
        <v>111</v>
      </c>
      <c r="R9" s="76" t="s">
        <v>1069</v>
      </c>
      <c r="BD9" s="76" t="s">
        <v>969</v>
      </c>
    </row>
    <row r="10" spans="1:61" x14ac:dyDescent="0.2">
      <c r="C10" s="76" t="s">
        <v>289</v>
      </c>
      <c r="BD10" s="76" t="s">
        <v>970</v>
      </c>
    </row>
    <row r="11" spans="1:61" x14ac:dyDescent="0.2">
      <c r="BD11" s="76" t="s">
        <v>972</v>
      </c>
    </row>
    <row r="12" spans="1:61" x14ac:dyDescent="0.2">
      <c r="BD12" s="76" t="s">
        <v>111</v>
      </c>
    </row>
    <row r="13" spans="1:61" x14ac:dyDescent="0.2">
      <c r="BD13" s="76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BACC-B497-42A0-A94C-8E8D3D1F8754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277</v>
      </c>
      <c r="D4" s="93">
        <f>SUM(DatosViolenciaGénero!D63:D69)</f>
        <v>134</v>
      </c>
    </row>
    <row r="5" spans="2:4" x14ac:dyDescent="0.2">
      <c r="B5" s="92" t="s">
        <v>1630</v>
      </c>
      <c r="C5" s="93">
        <f>SUM(DatosViolenciaGénero!C70:C73)</f>
        <v>105</v>
      </c>
      <c r="D5" s="93">
        <f>SUM(DatosViolenciaGénero!D70:D73)</f>
        <v>44</v>
      </c>
    </row>
    <row r="6" spans="2:4" ht="12.75" customHeight="1" x14ac:dyDescent="0.2">
      <c r="B6" s="92" t="s">
        <v>1682</v>
      </c>
      <c r="C6" s="93">
        <f>DatosViolenciaGénero!C74</f>
        <v>6</v>
      </c>
      <c r="D6" s="93">
        <f>DatosViolenciaGénero!D74</f>
        <v>2</v>
      </c>
    </row>
    <row r="7" spans="2:4" ht="12.75" customHeight="1" x14ac:dyDescent="0.2">
      <c r="B7" s="92" t="s">
        <v>1683</v>
      </c>
      <c r="C7" s="93">
        <f>SUM(DatosViolenciaGénero!C75:C77)</f>
        <v>0</v>
      </c>
      <c r="D7" s="93">
        <f>SUM(DatosViolenciaGénero!D75:D77)</f>
        <v>0</v>
      </c>
    </row>
    <row r="8" spans="2:4" ht="12.75" customHeight="1" x14ac:dyDescent="0.2">
      <c r="B8" s="92" t="s">
        <v>1684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1686</v>
      </c>
      <c r="C10" s="93">
        <f>SUM(DatosViolenciaGénero!C79:C80)</f>
        <v>100</v>
      </c>
      <c r="D10" s="93">
        <f>SUM(DatosViolenciaGénero!D79:D80)</f>
        <v>65</v>
      </c>
    </row>
    <row r="14" spans="2:4" ht="12.95" customHeight="1" thickTop="1" thickBot="1" x14ac:dyDescent="0.25">
      <c r="B14" s="238" t="s">
        <v>1690</v>
      </c>
      <c r="C14" s="238"/>
    </row>
    <row r="15" spans="2:4" ht="13.5" thickTop="1" x14ac:dyDescent="0.2">
      <c r="B15" s="94" t="s">
        <v>1688</v>
      </c>
      <c r="C15" s="95">
        <f>DatosViolenciaGénero!C38</f>
        <v>4</v>
      </c>
    </row>
    <row r="16" spans="2:4" ht="13.5" thickBot="1" x14ac:dyDescent="0.25">
      <c r="B16" s="96" t="s">
        <v>1689</v>
      </c>
      <c r="C16" s="97">
        <f>DatosViolenciaGénero!C39</f>
        <v>155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D896-8622-4E4D-A37A-1FB7514F538F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39</v>
      </c>
      <c r="D4" s="93">
        <f>SUM(DatosViolenciaDoméstica!D48:D54)</f>
        <v>18</v>
      </c>
    </row>
    <row r="5" spans="2:4" x14ac:dyDescent="0.2">
      <c r="B5" s="92" t="s">
        <v>1630</v>
      </c>
      <c r="C5" s="93">
        <f>SUM(DatosViolenciaDoméstica!C55:C58)</f>
        <v>0</v>
      </c>
      <c r="D5" s="93">
        <f>SUM(DatosViolenciaDoméstica!D55:D58)</f>
        <v>1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7</v>
      </c>
      <c r="D10" s="93">
        <f>SUM(DatosViolenciaDoméstica!D64:D65)</f>
        <v>9</v>
      </c>
    </row>
    <row r="14" spans="2:4" ht="12.95" customHeight="1" thickTop="1" thickBot="1" x14ac:dyDescent="0.25">
      <c r="B14" s="238" t="s">
        <v>1687</v>
      </c>
      <c r="C14" s="238"/>
    </row>
    <row r="15" spans="2:4" ht="13.5" thickTop="1" x14ac:dyDescent="0.2">
      <c r="B15" s="94" t="s">
        <v>1688</v>
      </c>
      <c r="C15" s="95">
        <f>DatosViolenciaDoméstica!C33</f>
        <v>0</v>
      </c>
    </row>
    <row r="16" spans="2:4" ht="13.5" thickBot="1" x14ac:dyDescent="0.25">
      <c r="B16" s="96" t="s">
        <v>1689</v>
      </c>
      <c r="C16" s="97">
        <f>DatosViolenciaDoméstica!C34</f>
        <v>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B6D3-9CC6-4463-8220-E6714A93E178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">
      <c r="B5" s="239" t="s">
        <v>1666</v>
      </c>
      <c r="C5" s="80" t="s">
        <v>1018</v>
      </c>
      <c r="D5" s="81">
        <f>DatosMenores!C86</f>
        <v>22</v>
      </c>
      <c r="E5" s="82" t="s">
        <v>1667</v>
      </c>
      <c r="F5" s="83">
        <f>DatosMenores!C105+DatosMenores!C106</f>
        <v>12</v>
      </c>
    </row>
    <row r="6" spans="2:6" ht="33.75" x14ac:dyDescent="0.2">
      <c r="B6" s="240"/>
      <c r="C6" s="80" t="s">
        <v>1012</v>
      </c>
      <c r="D6" s="81">
        <f>DatosMenores!C87</f>
        <v>30</v>
      </c>
      <c r="E6" s="84" t="s">
        <v>1668</v>
      </c>
      <c r="F6" s="83">
        <f>DatosMenores!C107</f>
        <v>7</v>
      </c>
    </row>
    <row r="7" spans="2:6" ht="33.75" x14ac:dyDescent="0.2">
      <c r="B7" s="239" t="s">
        <v>1669</v>
      </c>
      <c r="C7" s="80" t="s">
        <v>1018</v>
      </c>
      <c r="D7" s="81">
        <f>DatosMenores!C88</f>
        <v>8</v>
      </c>
      <c r="E7" s="84" t="s">
        <v>1670</v>
      </c>
      <c r="F7" s="83">
        <f>DatosMenores!C108</f>
        <v>0</v>
      </c>
    </row>
    <row r="8" spans="2:6" ht="33.75" x14ac:dyDescent="0.2">
      <c r="B8" s="240"/>
      <c r="C8" s="80" t="s">
        <v>1012</v>
      </c>
      <c r="D8" s="81">
        <f>DatosMenores!C89</f>
        <v>4</v>
      </c>
      <c r="E8" s="84" t="s">
        <v>1671</v>
      </c>
      <c r="F8" s="83">
        <f>DatosMenores!C109</f>
        <v>0</v>
      </c>
    </row>
    <row r="9" spans="2:6" ht="33.75" x14ac:dyDescent="0.2">
      <c r="B9" s="239" t="s">
        <v>266</v>
      </c>
      <c r="C9" s="80" t="s">
        <v>1018</v>
      </c>
      <c r="D9" s="81">
        <f>DatosMenores!C90</f>
        <v>32</v>
      </c>
      <c r="E9" s="84" t="s">
        <v>1672</v>
      </c>
      <c r="F9" s="83">
        <f>DatosMenores!C110</f>
        <v>0</v>
      </c>
    </row>
    <row r="10" spans="2:6" ht="22.5" x14ac:dyDescent="0.2">
      <c r="B10" s="240"/>
      <c r="C10" s="80" t="s">
        <v>1012</v>
      </c>
      <c r="D10" s="81">
        <f>DatosMenores!C91</f>
        <v>171</v>
      </c>
      <c r="E10" s="84" t="s">
        <v>1673</v>
      </c>
      <c r="F10" s="83">
        <f>DatosMenores!C111</f>
        <v>0</v>
      </c>
    </row>
    <row r="11" spans="2:6" ht="45" x14ac:dyDescent="0.2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">
      <c r="B12" s="240"/>
      <c r="C12" s="80" t="s">
        <v>1012</v>
      </c>
      <c r="D12" s="81">
        <f>DatosMenores!C93</f>
        <v>0</v>
      </c>
    </row>
    <row r="13" spans="2:6" x14ac:dyDescent="0.2">
      <c r="B13" s="239" t="s">
        <v>1676</v>
      </c>
      <c r="C13" s="80" t="s">
        <v>1018</v>
      </c>
      <c r="D13" s="81">
        <f>DatosMenores!C94</f>
        <v>16</v>
      </c>
    </row>
    <row r="14" spans="2:6" x14ac:dyDescent="0.2">
      <c r="B14" s="240"/>
      <c r="C14" s="80" t="s">
        <v>1012</v>
      </c>
      <c r="D14" s="81">
        <f>DatosMenores!C95</f>
        <v>0</v>
      </c>
    </row>
    <row r="15" spans="2:6" x14ac:dyDescent="0.2">
      <c r="B15" s="239" t="s">
        <v>1677</v>
      </c>
      <c r="C15" s="80" t="s">
        <v>1018</v>
      </c>
      <c r="D15" s="81">
        <f>DatosMenores!C96</f>
        <v>0</v>
      </c>
    </row>
    <row r="16" spans="2:6" x14ac:dyDescent="0.2">
      <c r="B16" s="240"/>
      <c r="C16" s="80" t="s">
        <v>1012</v>
      </c>
      <c r="D16" s="81">
        <f>DatosMenores!C97</f>
        <v>0</v>
      </c>
    </row>
    <row r="17" spans="2:4" x14ac:dyDescent="0.2">
      <c r="B17" s="239" t="s">
        <v>1678</v>
      </c>
      <c r="C17" s="80" t="s">
        <v>1018</v>
      </c>
      <c r="D17" s="81">
        <f>DatosMenores!C98</f>
        <v>0</v>
      </c>
    </row>
    <row r="18" spans="2:4" x14ac:dyDescent="0.2">
      <c r="B18" s="240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6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0CA0-0CA1-4894-A256-0EAC77720F0B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2" t="s">
        <v>1628</v>
      </c>
      <c r="C11" s="242"/>
      <c r="D11" s="59">
        <f>DatosDelitos!C5+DatosDelitos!C13-DatosDelitos!C17</f>
        <v>2290</v>
      </c>
      <c r="E11" s="60">
        <f>DatosDelitos!H5+DatosDelitos!H13-DatosDelitos!H17</f>
        <v>61</v>
      </c>
      <c r="F11" s="60">
        <f>DatosDelitos!I5+DatosDelitos!I13-DatosDelitos!I17</f>
        <v>37</v>
      </c>
      <c r="G11" s="60">
        <f>DatosDelitos!J5+DatosDelitos!J13-DatosDelitos!J17</f>
        <v>3</v>
      </c>
      <c r="H11" s="61">
        <f>DatosDelitos!K5+DatosDelitos!K13-DatosDelitos!K17</f>
        <v>1</v>
      </c>
      <c r="I11" s="61">
        <f>DatosDelitos!L5+DatosDelitos!L13-DatosDelitos!L17</f>
        <v>2</v>
      </c>
      <c r="J11" s="61">
        <f>DatosDelitos!M5+DatosDelitos!M13-DatosDelitos!M17</f>
        <v>0</v>
      </c>
      <c r="K11" s="61">
        <f>DatosDelitos!O5+DatosDelitos!O13-DatosDelitos!O17</f>
        <v>2</v>
      </c>
      <c r="L11" s="62">
        <f>DatosDelitos!P5+DatosDelitos!P13-DatosDelitos!P17</f>
        <v>50</v>
      </c>
    </row>
    <row r="12" spans="2:13" ht="13.35" customHeight="1" x14ac:dyDescent="0.2">
      <c r="B12" s="243" t="s">
        <v>329</v>
      </c>
      <c r="C12" s="243"/>
      <c r="D12" s="63">
        <f>DatosDelitos!C10</f>
        <v>1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3" t="s">
        <v>347</v>
      </c>
      <c r="C13" s="243"/>
      <c r="D13" s="63">
        <f>DatosDelitos!C20</f>
        <v>2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35" customHeight="1" x14ac:dyDescent="0.2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3" t="s">
        <v>1629</v>
      </c>
      <c r="C15" s="243"/>
      <c r="D15" s="63">
        <f>DatosDelitos!C17+DatosDelitos!C44</f>
        <v>441</v>
      </c>
      <c r="E15" s="64">
        <f>DatosDelitos!H17+DatosDelitos!H44</f>
        <v>120</v>
      </c>
      <c r="F15" s="64">
        <f>DatosDelitos!I16+DatosDelitos!I44</f>
        <v>20</v>
      </c>
      <c r="G15" s="64">
        <f>DatosDelitos!J17+DatosDelitos!J44</f>
        <v>0</v>
      </c>
      <c r="H15" s="64">
        <f>DatosDelitos!K17+DatosDelitos!K44</f>
        <v>0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1</v>
      </c>
      <c r="L15" s="65">
        <f>DatosDelitos!P17+DatosDelitos!P44</f>
        <v>55</v>
      </c>
    </row>
    <row r="16" spans="2:13" ht="13.35" customHeight="1" x14ac:dyDescent="0.2">
      <c r="B16" s="243" t="s">
        <v>1630</v>
      </c>
      <c r="C16" s="243"/>
      <c r="D16" s="63">
        <f>DatosDelitos!C30</f>
        <v>187</v>
      </c>
      <c r="E16" s="64">
        <f>DatosDelitos!H30</f>
        <v>40</v>
      </c>
      <c r="F16" s="64">
        <f>DatosDelitos!I30</f>
        <v>32</v>
      </c>
      <c r="G16" s="64">
        <f>DatosDelitos!J30</f>
        <v>0</v>
      </c>
      <c r="H16" s="64">
        <f>DatosDelitos!K30</f>
        <v>0</v>
      </c>
      <c r="I16" s="64">
        <f>DatosDelitos!L30</f>
        <v>0</v>
      </c>
      <c r="J16" s="64">
        <f>DatosDelitos!M30</f>
        <v>0</v>
      </c>
      <c r="K16" s="64">
        <f>DatosDelitos!O30</f>
        <v>0</v>
      </c>
      <c r="L16" s="65">
        <f>DatosDelitos!P30</f>
        <v>50</v>
      </c>
    </row>
    <row r="17" spans="2:12" ht="13.35" customHeight="1" x14ac:dyDescent="0.2">
      <c r="B17" s="244" t="s">
        <v>1631</v>
      </c>
      <c r="C17" s="244"/>
      <c r="D17" s="63">
        <f>DatosDelitos!C42-DatosDelitos!C44</f>
        <v>6</v>
      </c>
      <c r="E17" s="64">
        <f>DatosDelitos!H42-DatosDelitos!H44</f>
        <v>2</v>
      </c>
      <c r="F17" s="64">
        <f>DatosDelitos!I42-DatosDelitos!I44</f>
        <v>2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0</v>
      </c>
    </row>
    <row r="18" spans="2:12" ht="13.35" customHeight="1" x14ac:dyDescent="0.2">
      <c r="B18" s="243" t="s">
        <v>1632</v>
      </c>
      <c r="C18" s="243"/>
      <c r="D18" s="63">
        <f>DatosDelitos!C50</f>
        <v>77</v>
      </c>
      <c r="E18" s="64">
        <f>DatosDelitos!H50</f>
        <v>15</v>
      </c>
      <c r="F18" s="64">
        <f>DatosDelitos!I50</f>
        <v>9</v>
      </c>
      <c r="G18" s="64">
        <f>DatosDelitos!J50</f>
        <v>8</v>
      </c>
      <c r="H18" s="64">
        <f>DatosDelitos!K50</f>
        <v>16</v>
      </c>
      <c r="I18" s="64">
        <f>DatosDelitos!L50</f>
        <v>0</v>
      </c>
      <c r="J18" s="64">
        <f>DatosDelitos!M50</f>
        <v>0</v>
      </c>
      <c r="K18" s="64">
        <f>DatosDelitos!O50</f>
        <v>1</v>
      </c>
      <c r="L18" s="65">
        <f>DatosDelitos!P50</f>
        <v>18</v>
      </c>
    </row>
    <row r="19" spans="2:12" ht="13.35" customHeight="1" x14ac:dyDescent="0.2">
      <c r="B19" s="243" t="s">
        <v>1633</v>
      </c>
      <c r="C19" s="243"/>
      <c r="D19" s="63">
        <f>DatosDelitos!C72</f>
        <v>1</v>
      </c>
      <c r="E19" s="64">
        <f>DatosDelitos!H72</f>
        <v>0</v>
      </c>
      <c r="F19" s="64">
        <f>DatosDelitos!I72</f>
        <v>0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0</v>
      </c>
    </row>
    <row r="20" spans="2:12" ht="27" customHeight="1" x14ac:dyDescent="0.2">
      <c r="B20" s="243" t="s">
        <v>1634</v>
      </c>
      <c r="C20" s="243"/>
      <c r="D20" s="63">
        <f>DatosDelitos!C74</f>
        <v>14</v>
      </c>
      <c r="E20" s="64">
        <f>DatosDelitos!H74</f>
        <v>0</v>
      </c>
      <c r="F20" s="64">
        <f>DatosDelitos!I74</f>
        <v>1</v>
      </c>
      <c r="G20" s="64">
        <f>DatosDelitos!J74</f>
        <v>0</v>
      </c>
      <c r="H20" s="64">
        <f>DatosDelitos!K74</f>
        <v>0</v>
      </c>
      <c r="I20" s="64">
        <f>DatosDelitos!L74</f>
        <v>0</v>
      </c>
      <c r="J20" s="64">
        <f>DatosDelitos!M74</f>
        <v>0</v>
      </c>
      <c r="K20" s="64">
        <f>DatosDelitos!O74</f>
        <v>0</v>
      </c>
      <c r="L20" s="65">
        <f>DatosDelitos!P74</f>
        <v>4</v>
      </c>
    </row>
    <row r="21" spans="2:12" ht="13.35" customHeight="1" x14ac:dyDescent="0.2">
      <c r="B21" s="244" t="s">
        <v>1635</v>
      </c>
      <c r="C21" s="244"/>
      <c r="D21" s="63">
        <f>DatosDelitos!C82</f>
        <v>50</v>
      </c>
      <c r="E21" s="64">
        <f>DatosDelitos!H82</f>
        <v>3</v>
      </c>
      <c r="F21" s="64">
        <f>DatosDelitos!I82</f>
        <v>1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0</v>
      </c>
    </row>
    <row r="22" spans="2:12" ht="13.35" customHeight="1" x14ac:dyDescent="0.2">
      <c r="B22" s="243" t="s">
        <v>1636</v>
      </c>
      <c r="C22" s="243"/>
      <c r="D22" s="63">
        <f>DatosDelitos!C85</f>
        <v>65</v>
      </c>
      <c r="E22" s="64">
        <f>DatosDelitos!H85</f>
        <v>24</v>
      </c>
      <c r="F22" s="64">
        <f>DatosDelitos!I85</f>
        <v>16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12</v>
      </c>
    </row>
    <row r="23" spans="2:12" ht="13.35" customHeight="1" x14ac:dyDescent="0.2">
      <c r="B23" s="243" t="s">
        <v>978</v>
      </c>
      <c r="C23" s="243"/>
      <c r="D23" s="63">
        <f>DatosDelitos!C97</f>
        <v>861</v>
      </c>
      <c r="E23" s="64">
        <f>DatosDelitos!H97</f>
        <v>225</v>
      </c>
      <c r="F23" s="64">
        <f>DatosDelitos!I97</f>
        <v>190</v>
      </c>
      <c r="G23" s="64">
        <f>DatosDelitos!J97</f>
        <v>0</v>
      </c>
      <c r="H23" s="64">
        <f>DatosDelitos!K97</f>
        <v>0</v>
      </c>
      <c r="I23" s="64">
        <f>DatosDelitos!L97</f>
        <v>0</v>
      </c>
      <c r="J23" s="64">
        <f>DatosDelitos!M97</f>
        <v>0</v>
      </c>
      <c r="K23" s="64">
        <f>DatosDelitos!O97</f>
        <v>5</v>
      </c>
      <c r="L23" s="65">
        <f>DatosDelitos!P97</f>
        <v>168</v>
      </c>
    </row>
    <row r="24" spans="2:12" ht="27" customHeight="1" x14ac:dyDescent="0.2">
      <c r="B24" s="243" t="s">
        <v>1637</v>
      </c>
      <c r="C24" s="243"/>
      <c r="D24" s="63">
        <f>DatosDelitos!C131</f>
        <v>3</v>
      </c>
      <c r="E24" s="64">
        <f>DatosDelitos!H131</f>
        <v>0</v>
      </c>
      <c r="F24" s="64">
        <f>DatosDelitos!I131</f>
        <v>0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0</v>
      </c>
    </row>
    <row r="25" spans="2:12" ht="13.35" customHeight="1" x14ac:dyDescent="0.2">
      <c r="B25" s="243" t="s">
        <v>1638</v>
      </c>
      <c r="C25" s="243"/>
      <c r="D25" s="63">
        <f>DatosDelitos!C137</f>
        <v>17</v>
      </c>
      <c r="E25" s="64">
        <f>DatosDelitos!H137</f>
        <v>8</v>
      </c>
      <c r="F25" s="64">
        <f>DatosDelitos!I137</f>
        <v>4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4</v>
      </c>
    </row>
    <row r="26" spans="2:12" ht="13.35" customHeight="1" x14ac:dyDescent="0.2">
      <c r="B26" s="244" t="s">
        <v>1639</v>
      </c>
      <c r="C26" s="244"/>
      <c r="D26" s="63">
        <f>DatosDelitos!C144</f>
        <v>9</v>
      </c>
      <c r="E26" s="64">
        <f>DatosDelitos!H144</f>
        <v>0</v>
      </c>
      <c r="F26" s="64">
        <f>DatosDelitos!I144</f>
        <v>0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1</v>
      </c>
    </row>
    <row r="27" spans="2:12" ht="38.25" customHeight="1" x14ac:dyDescent="0.2">
      <c r="B27" s="243" t="s">
        <v>1640</v>
      </c>
      <c r="C27" s="243"/>
      <c r="D27" s="63">
        <f>DatosDelitos!C147</f>
        <v>12</v>
      </c>
      <c r="E27" s="64">
        <f>DatosDelitos!H147</f>
        <v>9</v>
      </c>
      <c r="F27" s="64">
        <f>DatosDelitos!I147</f>
        <v>3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2</v>
      </c>
    </row>
    <row r="28" spans="2:12" ht="13.35" customHeight="1" x14ac:dyDescent="0.2">
      <c r="B28" s="243" t="s">
        <v>1641</v>
      </c>
      <c r="C28" s="243"/>
      <c r="D28" s="63">
        <f>DatosDelitos!C156+SUM(DatosDelitos!C167:C172)</f>
        <v>39</v>
      </c>
      <c r="E28" s="64">
        <f>DatosDelitos!H156+SUM(DatosDelitos!H167:H172)</f>
        <v>10</v>
      </c>
      <c r="F28" s="64">
        <f>DatosDelitos!I156+SUM(DatosDelitos!I167:I172)</f>
        <v>2</v>
      </c>
      <c r="G28" s="64">
        <f>DatosDelitos!J156+SUM(DatosDelitos!J167:J172)</f>
        <v>0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0</v>
      </c>
      <c r="L28" s="64">
        <f>DatosDelitos!P156+SUM(DatosDelitos!P167:Q172)</f>
        <v>6</v>
      </c>
    </row>
    <row r="29" spans="2:12" ht="13.35" customHeight="1" x14ac:dyDescent="0.2">
      <c r="B29" s="243" t="s">
        <v>1642</v>
      </c>
      <c r="C29" s="243"/>
      <c r="D29" s="63">
        <f>SUM(DatosDelitos!C173:C177)</f>
        <v>27</v>
      </c>
      <c r="E29" s="64">
        <f>SUM(DatosDelitos!H173:H177)</f>
        <v>12</v>
      </c>
      <c r="F29" s="64">
        <f>SUM(DatosDelitos!I173:I177)</f>
        <v>11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5</v>
      </c>
      <c r="L29" s="64">
        <f>SUM(DatosDelitos!P173:P177)</f>
        <v>10</v>
      </c>
    </row>
    <row r="30" spans="2:12" ht="13.35" customHeight="1" x14ac:dyDescent="0.2">
      <c r="B30" s="243" t="s">
        <v>1643</v>
      </c>
      <c r="C30" s="243"/>
      <c r="D30" s="63">
        <f>DatosDelitos!C178</f>
        <v>141</v>
      </c>
      <c r="E30" s="64">
        <f>DatosDelitos!H178</f>
        <v>108</v>
      </c>
      <c r="F30" s="64">
        <f>DatosDelitos!I178</f>
        <v>56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273</v>
      </c>
    </row>
    <row r="31" spans="2:12" ht="13.35" customHeight="1" x14ac:dyDescent="0.2">
      <c r="B31" s="243" t="s">
        <v>1644</v>
      </c>
      <c r="C31" s="243"/>
      <c r="D31" s="63">
        <f>DatosDelitos!C186</f>
        <v>57</v>
      </c>
      <c r="E31" s="64">
        <f>DatosDelitos!H186</f>
        <v>14</v>
      </c>
      <c r="F31" s="64">
        <f>DatosDelitos!I186</f>
        <v>12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12</v>
      </c>
    </row>
    <row r="32" spans="2:12" ht="13.35" customHeight="1" x14ac:dyDescent="0.2">
      <c r="B32" s="243" t="s">
        <v>1645</v>
      </c>
      <c r="C32" s="243"/>
      <c r="D32" s="63">
        <f>DatosDelitos!C201</f>
        <v>8</v>
      </c>
      <c r="E32" s="64">
        <f>DatosDelitos!H201</f>
        <v>2</v>
      </c>
      <c r="F32" s="64">
        <f>DatosDelitos!I201</f>
        <v>5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0</v>
      </c>
      <c r="K32" s="64">
        <f>DatosDelitos!O201</f>
        <v>0</v>
      </c>
      <c r="L32" s="64">
        <f>DatosDelitos!P201</f>
        <v>6</v>
      </c>
    </row>
    <row r="33" spans="2:13" ht="13.35" customHeight="1" x14ac:dyDescent="0.2">
      <c r="B33" s="243" t="s">
        <v>1646</v>
      </c>
      <c r="C33" s="243"/>
      <c r="D33" s="63">
        <f>DatosDelitos!C223</f>
        <v>232</v>
      </c>
      <c r="E33" s="64">
        <f>DatosDelitos!H223</f>
        <v>82</v>
      </c>
      <c r="F33" s="64">
        <f>DatosDelitos!I223</f>
        <v>45</v>
      </c>
      <c r="G33" s="64">
        <f>DatosDelitos!J223</f>
        <v>0</v>
      </c>
      <c r="H33" s="64">
        <f>DatosDelitos!K223</f>
        <v>0</v>
      </c>
      <c r="I33" s="64">
        <f>DatosDelitos!L223</f>
        <v>0</v>
      </c>
      <c r="J33" s="64">
        <f>DatosDelitos!M223</f>
        <v>0</v>
      </c>
      <c r="K33" s="64">
        <f>DatosDelitos!O223</f>
        <v>3</v>
      </c>
      <c r="L33" s="64">
        <f>DatosDelitos!P223</f>
        <v>56</v>
      </c>
    </row>
    <row r="34" spans="2:13" ht="13.35" customHeight="1" x14ac:dyDescent="0.2">
      <c r="B34" s="243" t="s">
        <v>1647</v>
      </c>
      <c r="C34" s="243"/>
      <c r="D34" s="63">
        <f>DatosDelitos!C244</f>
        <v>2</v>
      </c>
      <c r="E34" s="64">
        <f>DatosDelitos!H244</f>
        <v>0</v>
      </c>
      <c r="F34" s="64">
        <f>DatosDelitos!I244</f>
        <v>1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0</v>
      </c>
    </row>
    <row r="35" spans="2:13" ht="13.35" customHeight="1" x14ac:dyDescent="0.2">
      <c r="B35" s="243" t="s">
        <v>1648</v>
      </c>
      <c r="C35" s="243"/>
      <c r="D35" s="63">
        <f>DatosDelitos!C271</f>
        <v>37</v>
      </c>
      <c r="E35" s="64">
        <f>DatosDelitos!H271</f>
        <v>19</v>
      </c>
      <c r="F35" s="64">
        <f>DatosDelitos!I271</f>
        <v>26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0</v>
      </c>
      <c r="L35" s="64">
        <f>DatosDelitos!P271</f>
        <v>36</v>
      </c>
    </row>
    <row r="36" spans="2:13" ht="38.25" customHeight="1" x14ac:dyDescent="0.2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3" t="s">
        <v>1651</v>
      </c>
      <c r="C38" s="243"/>
      <c r="D38" s="63">
        <f>DatosDelitos!C312+DatosDelitos!C318+DatosDelitos!C320</f>
        <v>0</v>
      </c>
      <c r="E38" s="64">
        <f>DatosDelitos!H312+DatosDelitos!H318+DatosDelitos!H320</f>
        <v>0</v>
      </c>
      <c r="F38" s="64">
        <f>DatosDelitos!I312+DatosDelitos!I318+DatosDelitos!I320</f>
        <v>0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0</v>
      </c>
    </row>
    <row r="39" spans="2:13" ht="13.35" customHeight="1" x14ac:dyDescent="0.2">
      <c r="B39" s="243" t="s">
        <v>1652</v>
      </c>
      <c r="C39" s="243"/>
      <c r="D39" s="63">
        <f>DatosDelitos!C323</f>
        <v>1011</v>
      </c>
      <c r="E39" s="64">
        <f>DatosDelitos!H323</f>
        <v>0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0</v>
      </c>
      <c r="L39" s="64">
        <f>DatosDelitos!P323</f>
        <v>0</v>
      </c>
    </row>
    <row r="40" spans="2:13" ht="13.35" customHeight="1" x14ac:dyDescent="0.2">
      <c r="B40" s="243" t="s">
        <v>1653</v>
      </c>
      <c r="C40" s="243"/>
      <c r="D40" s="63">
        <f>DatosDelitos!C325</f>
        <v>0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1</v>
      </c>
    </row>
    <row r="41" spans="2:13" ht="13.35" customHeight="1" x14ac:dyDescent="0.2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6" t="s">
        <v>956</v>
      </c>
      <c r="C43" s="246"/>
      <c r="D43" s="66">
        <f>SUM(D11:D42)</f>
        <v>5590</v>
      </c>
      <c r="E43" s="66">
        <f t="shared" ref="E43:L43" si="0">SUM(E11:E42)</f>
        <v>754</v>
      </c>
      <c r="F43" s="66">
        <f t="shared" si="0"/>
        <v>473</v>
      </c>
      <c r="G43" s="66">
        <f t="shared" si="0"/>
        <v>11</v>
      </c>
      <c r="H43" s="66">
        <f t="shared" si="0"/>
        <v>17</v>
      </c>
      <c r="I43" s="66">
        <f t="shared" si="0"/>
        <v>2</v>
      </c>
      <c r="J43" s="66">
        <f t="shared" si="0"/>
        <v>0</v>
      </c>
      <c r="K43" s="66">
        <f t="shared" si="0"/>
        <v>17</v>
      </c>
      <c r="L43" s="66">
        <f t="shared" si="0"/>
        <v>764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5" t="s">
        <v>1656</v>
      </c>
      <c r="C49" s="245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5" t="s">
        <v>1657</v>
      </c>
      <c r="C50" s="245"/>
      <c r="D50" s="69">
        <f>DatosDelitos!F13-DatosDelitos!F17</f>
        <v>11</v>
      </c>
      <c r="E50" s="69">
        <f>DatosDelitos!G13-DatosDelitos!G17</f>
        <v>6</v>
      </c>
    </row>
    <row r="51" spans="2:5" ht="13.35" customHeight="1" x14ac:dyDescent="0.2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5" t="s">
        <v>347</v>
      </c>
      <c r="C52" s="245"/>
      <c r="D52" s="69">
        <f>DatosDelitos!F20</f>
        <v>0</v>
      </c>
      <c r="E52" s="69">
        <f>DatosDelitos!G20</f>
        <v>0</v>
      </c>
    </row>
    <row r="53" spans="2:5" ht="13.35" customHeight="1" x14ac:dyDescent="0.2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5" t="s">
        <v>1629</v>
      </c>
      <c r="C54" s="245"/>
      <c r="D54" s="69">
        <f>DatosDelitos!F17+DatosDelitos!F44</f>
        <v>154</v>
      </c>
      <c r="E54" s="69">
        <f>DatosDelitos!G17+DatosDelitos!G44</f>
        <v>104</v>
      </c>
    </row>
    <row r="55" spans="2:5" ht="13.35" customHeight="1" x14ac:dyDescent="0.25">
      <c r="B55" s="245" t="s">
        <v>1630</v>
      </c>
      <c r="C55" s="245"/>
      <c r="D55" s="69">
        <f>DatosDelitos!F30</f>
        <v>31</v>
      </c>
      <c r="E55" s="69">
        <f>DatosDelitos!G30</f>
        <v>31</v>
      </c>
    </row>
    <row r="56" spans="2:5" ht="13.35" customHeight="1" x14ac:dyDescent="0.25">
      <c r="B56" s="245" t="s">
        <v>1631</v>
      </c>
      <c r="C56" s="245"/>
      <c r="D56" s="69">
        <f>DatosDelitos!F42-DatosDelitos!F44</f>
        <v>3</v>
      </c>
      <c r="E56" s="69">
        <f>DatosDelitos!G42-DatosDelitos!G44</f>
        <v>0</v>
      </c>
    </row>
    <row r="57" spans="2:5" ht="13.35" customHeight="1" x14ac:dyDescent="0.25">
      <c r="B57" s="245" t="s">
        <v>1632</v>
      </c>
      <c r="C57" s="245"/>
      <c r="D57" s="69">
        <f>DatosDelitos!F50</f>
        <v>0</v>
      </c>
      <c r="E57" s="69">
        <f>DatosDelitos!G50</f>
        <v>0</v>
      </c>
    </row>
    <row r="58" spans="2:5" ht="13.35" customHeight="1" x14ac:dyDescent="0.2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5" t="s">
        <v>1658</v>
      </c>
      <c r="C59" s="245"/>
      <c r="D59" s="69">
        <f>DatosDelitos!F74</f>
        <v>0</v>
      </c>
      <c r="E59" s="69">
        <f>DatosDelitos!G74</f>
        <v>0</v>
      </c>
    </row>
    <row r="60" spans="2:5" ht="13.35" customHeight="1" x14ac:dyDescent="0.25">
      <c r="B60" s="245" t="s">
        <v>1635</v>
      </c>
      <c r="C60" s="245"/>
      <c r="D60" s="69">
        <f>DatosDelitos!F82</f>
        <v>0</v>
      </c>
      <c r="E60" s="69">
        <f>DatosDelitos!G82</f>
        <v>0</v>
      </c>
    </row>
    <row r="61" spans="2:5" ht="13.35" customHeight="1" x14ac:dyDescent="0.25">
      <c r="B61" s="245" t="s">
        <v>1636</v>
      </c>
      <c r="C61" s="245"/>
      <c r="D61" s="69">
        <f>DatosDelitos!F85</f>
        <v>0</v>
      </c>
      <c r="E61" s="69">
        <f>DatosDelitos!G85</f>
        <v>0</v>
      </c>
    </row>
    <row r="62" spans="2:5" ht="13.35" customHeight="1" x14ac:dyDescent="0.25">
      <c r="B62" s="245" t="s">
        <v>978</v>
      </c>
      <c r="C62" s="245"/>
      <c r="D62" s="69">
        <f>DatosDelitos!F97</f>
        <v>22</v>
      </c>
      <c r="E62" s="69">
        <f>DatosDelitos!G97</f>
        <v>10</v>
      </c>
    </row>
    <row r="63" spans="2:5" ht="27" customHeight="1" x14ac:dyDescent="0.2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245" t="s">
        <v>1640</v>
      </c>
      <c r="C66" s="245"/>
      <c r="D66" s="69">
        <f>DatosDelitos!F147</f>
        <v>0</v>
      </c>
      <c r="E66" s="69">
        <f>DatosDelitos!G147</f>
        <v>0</v>
      </c>
    </row>
    <row r="67" spans="2:5" ht="13.35" customHeight="1" x14ac:dyDescent="0.25">
      <c r="B67" s="245" t="s">
        <v>1641</v>
      </c>
      <c r="C67" s="245"/>
      <c r="D67" s="69">
        <f>DatosDelitos!F156+SUM(DatosDelitos!F167:G172)</f>
        <v>0</v>
      </c>
      <c r="E67" s="69">
        <f>DatosDelitos!G156+SUM(DatosDelitos!G167:H172)</f>
        <v>9</v>
      </c>
    </row>
    <row r="68" spans="2:5" ht="13.35" customHeight="1" x14ac:dyDescent="0.25">
      <c r="B68" s="245" t="s">
        <v>1642</v>
      </c>
      <c r="C68" s="245"/>
      <c r="D68" s="69">
        <f>SUM(DatosDelitos!F173:G177)</f>
        <v>0</v>
      </c>
      <c r="E68" s="69">
        <f>SUM(DatosDelitos!G173:H177)</f>
        <v>12</v>
      </c>
    </row>
    <row r="69" spans="2:5" ht="13.35" customHeight="1" x14ac:dyDescent="0.25">
      <c r="B69" s="245" t="s">
        <v>1643</v>
      </c>
      <c r="C69" s="245"/>
      <c r="D69" s="69">
        <f>DatosDelitos!F178</f>
        <v>381</v>
      </c>
      <c r="E69" s="69">
        <f>DatosDelitos!G178</f>
        <v>245</v>
      </c>
    </row>
    <row r="70" spans="2:5" ht="13.35" customHeight="1" x14ac:dyDescent="0.25">
      <c r="B70" s="245" t="s">
        <v>1644</v>
      </c>
      <c r="C70" s="245"/>
      <c r="D70" s="69">
        <f>DatosDelitos!F186</f>
        <v>1</v>
      </c>
      <c r="E70" s="69">
        <f>DatosDelitos!G186</f>
        <v>1</v>
      </c>
    </row>
    <row r="71" spans="2:5" ht="13.35" customHeight="1" x14ac:dyDescent="0.25">
      <c r="B71" s="245" t="s">
        <v>1645</v>
      </c>
      <c r="C71" s="245"/>
      <c r="D71" s="69">
        <f>DatosDelitos!F201</f>
        <v>3</v>
      </c>
      <c r="E71" s="69">
        <f>DatosDelitos!G201</f>
        <v>2</v>
      </c>
    </row>
    <row r="72" spans="2:5" ht="13.35" customHeight="1" x14ac:dyDescent="0.25">
      <c r="B72" s="245" t="s">
        <v>1646</v>
      </c>
      <c r="C72" s="245"/>
      <c r="D72" s="69">
        <f>DatosDelitos!F223</f>
        <v>55</v>
      </c>
      <c r="E72" s="69">
        <f>DatosDelitos!G223</f>
        <v>37</v>
      </c>
    </row>
    <row r="73" spans="2:5" ht="13.35" customHeight="1" x14ac:dyDescent="0.25">
      <c r="B73" s="245" t="s">
        <v>1647</v>
      </c>
      <c r="C73" s="245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5" t="s">
        <v>1648</v>
      </c>
      <c r="C74" s="245"/>
      <c r="D74" s="69">
        <f>DatosDelitos!F271</f>
        <v>20</v>
      </c>
      <c r="E74" s="69">
        <f>DatosDelitos!G271</f>
        <v>15</v>
      </c>
    </row>
    <row r="75" spans="2:5" ht="38.25" customHeight="1" x14ac:dyDescent="0.2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5" t="s">
        <v>1651</v>
      </c>
      <c r="C77" s="245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" customHeight="1" x14ac:dyDescent="0.25">
      <c r="B78" s="245" t="s">
        <v>1652</v>
      </c>
      <c r="C78" s="245"/>
      <c r="D78" s="69">
        <f>DatosDelitos!F323</f>
        <v>0</v>
      </c>
      <c r="E78" s="69">
        <f>DatosDelitos!G323</f>
        <v>0</v>
      </c>
    </row>
    <row r="79" spans="2:5" ht="15" customHeight="1" x14ac:dyDescent="0.2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7" t="s">
        <v>1660</v>
      </c>
      <c r="C82" s="247"/>
      <c r="D82" s="69">
        <f>SUM(D49:D81)</f>
        <v>681</v>
      </c>
      <c r="E82" s="69">
        <f>SUM(E49:E81)</f>
        <v>472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5" t="s">
        <v>1628</v>
      </c>
      <c r="C87" s="245"/>
      <c r="D87" s="69">
        <f>DatosDelitos!N5+DatosDelitos!N13-DatosDelitos!N17</f>
        <v>1</v>
      </c>
    </row>
    <row r="88" spans="2:13" ht="13.35" customHeight="1" x14ac:dyDescent="0.25">
      <c r="B88" s="245" t="s">
        <v>329</v>
      </c>
      <c r="C88" s="245"/>
      <c r="D88" s="69">
        <f>DatosDelitos!N10</f>
        <v>0</v>
      </c>
    </row>
    <row r="89" spans="2:13" ht="13.35" customHeight="1" x14ac:dyDescent="0.25">
      <c r="B89" s="245" t="s">
        <v>347</v>
      </c>
      <c r="C89" s="245"/>
      <c r="D89" s="69">
        <f>DatosDelitos!N20</f>
        <v>0</v>
      </c>
    </row>
    <row r="90" spans="2:13" ht="13.35" customHeight="1" x14ac:dyDescent="0.25">
      <c r="B90" s="245" t="s">
        <v>352</v>
      </c>
      <c r="C90" s="245"/>
      <c r="D90" s="69">
        <f>DatosDelitos!N23</f>
        <v>0</v>
      </c>
    </row>
    <row r="91" spans="2:13" ht="13.35" customHeight="1" x14ac:dyDescent="0.25">
      <c r="B91" s="245" t="s">
        <v>1662</v>
      </c>
      <c r="C91" s="245"/>
      <c r="D91" s="69">
        <f>SUM(DatosDelitos!N17,DatosDelitos!N44)</f>
        <v>1</v>
      </c>
    </row>
    <row r="92" spans="2:13" ht="13.35" customHeight="1" x14ac:dyDescent="0.25">
      <c r="B92" s="245" t="s">
        <v>1630</v>
      </c>
      <c r="C92" s="245"/>
      <c r="D92" s="69">
        <f>DatosDelitos!N30</f>
        <v>0</v>
      </c>
    </row>
    <row r="93" spans="2:13" ht="13.35" customHeight="1" x14ac:dyDescent="0.25">
      <c r="B93" s="245" t="s">
        <v>1631</v>
      </c>
      <c r="C93" s="245"/>
      <c r="D93" s="69">
        <f>DatosDelitos!N42-DatosDelitos!N44</f>
        <v>1</v>
      </c>
    </row>
    <row r="94" spans="2:13" ht="13.35" customHeight="1" x14ac:dyDescent="0.25">
      <c r="B94" s="245" t="s">
        <v>1632</v>
      </c>
      <c r="C94" s="245"/>
      <c r="D94" s="69">
        <f>DatosDelitos!N50</f>
        <v>4</v>
      </c>
    </row>
    <row r="95" spans="2:13" ht="13.35" customHeight="1" x14ac:dyDescent="0.25">
      <c r="B95" s="245" t="s">
        <v>1633</v>
      </c>
      <c r="C95" s="245"/>
      <c r="D95" s="69">
        <f>DatosDelitos!N72</f>
        <v>0</v>
      </c>
    </row>
    <row r="96" spans="2:13" ht="27" customHeight="1" x14ac:dyDescent="0.25">
      <c r="B96" s="245" t="s">
        <v>1658</v>
      </c>
      <c r="C96" s="245"/>
      <c r="D96" s="69">
        <f>DatosDelitos!N74</f>
        <v>2</v>
      </c>
    </row>
    <row r="97" spans="2:4" ht="13.35" customHeight="1" x14ac:dyDescent="0.25">
      <c r="B97" s="245" t="s">
        <v>1635</v>
      </c>
      <c r="C97" s="245"/>
      <c r="D97" s="69">
        <f>DatosDelitos!N82</f>
        <v>0</v>
      </c>
    </row>
    <row r="98" spans="2:4" ht="13.35" customHeight="1" x14ac:dyDescent="0.25">
      <c r="B98" s="245" t="s">
        <v>1636</v>
      </c>
      <c r="C98" s="245"/>
      <c r="D98" s="69">
        <f>DatosDelitos!N85</f>
        <v>3</v>
      </c>
    </row>
    <row r="99" spans="2:4" ht="13.35" customHeight="1" x14ac:dyDescent="0.25">
      <c r="B99" s="245" t="s">
        <v>978</v>
      </c>
      <c r="C99" s="245"/>
      <c r="D99" s="69">
        <f>DatosDelitos!N97</f>
        <v>5</v>
      </c>
    </row>
    <row r="100" spans="2:4" ht="27" customHeight="1" x14ac:dyDescent="0.25">
      <c r="B100" s="245" t="s">
        <v>1659</v>
      </c>
      <c r="C100" s="245"/>
      <c r="D100" s="69">
        <f>DatosDelitos!N131</f>
        <v>1</v>
      </c>
    </row>
    <row r="101" spans="2:4" ht="13.35" customHeight="1" x14ac:dyDescent="0.25">
      <c r="B101" s="245" t="s">
        <v>1638</v>
      </c>
      <c r="C101" s="245"/>
      <c r="D101" s="69">
        <f>DatosDelitos!N137</f>
        <v>14</v>
      </c>
    </row>
    <row r="102" spans="2:4" ht="13.35" customHeight="1" x14ac:dyDescent="0.25">
      <c r="B102" s="245" t="s">
        <v>1639</v>
      </c>
      <c r="C102" s="245"/>
      <c r="D102" s="69">
        <f>DatosDelitos!N144</f>
        <v>0</v>
      </c>
    </row>
    <row r="103" spans="2:4" ht="13.35" customHeight="1" x14ac:dyDescent="0.25">
      <c r="B103" s="245" t="s">
        <v>1663</v>
      </c>
      <c r="C103" s="245"/>
      <c r="D103" s="69">
        <f>DatosDelitos!N148</f>
        <v>5</v>
      </c>
    </row>
    <row r="104" spans="2:4" ht="13.35" customHeight="1" x14ac:dyDescent="0.25">
      <c r="B104" s="245" t="s">
        <v>1206</v>
      </c>
      <c r="C104" s="245"/>
      <c r="D104" s="69">
        <f>SUM(DatosDelitos!N149,DatosDelitos!N150)</f>
        <v>1</v>
      </c>
    </row>
    <row r="105" spans="2:4" ht="13.35" customHeight="1" x14ac:dyDescent="0.25">
      <c r="B105" s="245" t="s">
        <v>1204</v>
      </c>
      <c r="C105" s="245"/>
      <c r="D105" s="69">
        <f>SUM(DatosDelitos!N151:N155)</f>
        <v>4</v>
      </c>
    </row>
    <row r="106" spans="2:4" ht="13.35" customHeight="1" x14ac:dyDescent="0.25">
      <c r="B106" s="245" t="s">
        <v>1641</v>
      </c>
      <c r="C106" s="245"/>
      <c r="D106" s="69">
        <f>SUM(SUM(DatosDelitos!N157:N160),SUM(DatosDelitos!N167:N172))</f>
        <v>0</v>
      </c>
    </row>
    <row r="107" spans="2:4" ht="13.35" customHeight="1" x14ac:dyDescent="0.25">
      <c r="B107" s="245" t="s">
        <v>1664</v>
      </c>
      <c r="C107" s="245"/>
      <c r="D107" s="69">
        <f>SUM(DatosDelitos!N161:N165)</f>
        <v>0</v>
      </c>
    </row>
    <row r="108" spans="2:4" ht="13.35" customHeight="1" x14ac:dyDescent="0.25">
      <c r="B108" s="245" t="s">
        <v>1642</v>
      </c>
      <c r="C108" s="245"/>
      <c r="D108" s="69">
        <f>SUM(DatosDelitos!N173:N177)</f>
        <v>0</v>
      </c>
    </row>
    <row r="109" spans="2:4" ht="13.35" customHeight="1" x14ac:dyDescent="0.25">
      <c r="B109" s="245" t="s">
        <v>1643</v>
      </c>
      <c r="C109" s="245"/>
      <c r="D109" s="69">
        <f>DatosDelitos!N178</f>
        <v>11</v>
      </c>
    </row>
    <row r="110" spans="2:4" ht="13.35" customHeight="1" x14ac:dyDescent="0.25">
      <c r="B110" s="245" t="s">
        <v>1644</v>
      </c>
      <c r="C110" s="245"/>
      <c r="D110" s="69">
        <f>DatosDelitos!N186</f>
        <v>4</v>
      </c>
    </row>
    <row r="111" spans="2:4" ht="13.35" customHeight="1" x14ac:dyDescent="0.25">
      <c r="B111" s="245" t="s">
        <v>1645</v>
      </c>
      <c r="C111" s="245"/>
      <c r="D111" s="69">
        <f>DatosDelitos!N201</f>
        <v>3</v>
      </c>
    </row>
    <row r="112" spans="2:4" ht="13.35" customHeight="1" x14ac:dyDescent="0.25">
      <c r="B112" s="245" t="s">
        <v>1646</v>
      </c>
      <c r="C112" s="245"/>
      <c r="D112" s="69">
        <f>DatosDelitos!N223</f>
        <v>2</v>
      </c>
    </row>
    <row r="113" spans="2:4" ht="13.35" customHeight="1" x14ac:dyDescent="0.25">
      <c r="B113" s="245" t="s">
        <v>1647</v>
      </c>
      <c r="C113" s="245"/>
      <c r="D113" s="69">
        <f>DatosDelitos!N244</f>
        <v>0</v>
      </c>
    </row>
    <row r="114" spans="2:4" ht="13.35" customHeight="1" x14ac:dyDescent="0.25">
      <c r="B114" s="245" t="s">
        <v>1648</v>
      </c>
      <c r="C114" s="245"/>
      <c r="D114" s="69">
        <f>DatosDelitos!N271</f>
        <v>0</v>
      </c>
    </row>
    <row r="115" spans="2:4" ht="38.25" customHeight="1" x14ac:dyDescent="0.25">
      <c r="B115" s="245" t="s">
        <v>1649</v>
      </c>
      <c r="C115" s="245"/>
      <c r="D115" s="69">
        <f>DatosDelitos!N301</f>
        <v>0</v>
      </c>
    </row>
    <row r="116" spans="2:4" ht="13.35" customHeight="1" x14ac:dyDescent="0.25">
      <c r="B116" s="245" t="s">
        <v>1650</v>
      </c>
      <c r="C116" s="245"/>
      <c r="D116" s="69">
        <f>DatosDelitos!N305</f>
        <v>0</v>
      </c>
    </row>
    <row r="117" spans="2:4" ht="13.35" customHeight="1" x14ac:dyDescent="0.25">
      <c r="B117" s="245" t="s">
        <v>1651</v>
      </c>
      <c r="C117" s="245"/>
      <c r="D117" s="69">
        <f>DatosDelitos!N312+DatosDelitos!N320</f>
        <v>0</v>
      </c>
    </row>
    <row r="118" spans="2:4" ht="13.35" customHeight="1" x14ac:dyDescent="0.25">
      <c r="B118" s="245" t="s">
        <v>918</v>
      </c>
      <c r="C118" s="245"/>
      <c r="D118" s="69">
        <f>DatosDelitos!N318</f>
        <v>0</v>
      </c>
    </row>
    <row r="119" spans="2:4" ht="14.1" customHeight="1" x14ac:dyDescent="0.25">
      <c r="B119" s="245" t="s">
        <v>1652</v>
      </c>
      <c r="C119" s="245"/>
      <c r="D119" s="69">
        <f>DatosDelitos!N323</f>
        <v>17</v>
      </c>
    </row>
    <row r="120" spans="2:4" ht="12.75" customHeight="1" x14ac:dyDescent="0.25">
      <c r="B120" s="247" t="s">
        <v>1653</v>
      </c>
      <c r="C120" s="247"/>
      <c r="D120" s="69">
        <f>DatosDelitos!N325</f>
        <v>0</v>
      </c>
    </row>
    <row r="121" spans="2:4" ht="15" customHeight="1" x14ac:dyDescent="0.25">
      <c r="B121" s="247" t="s">
        <v>952</v>
      </c>
      <c r="C121" s="247"/>
      <c r="D121" s="69">
        <f>DatosDelitos!N337</f>
        <v>0</v>
      </c>
    </row>
    <row r="122" spans="2:4" ht="15" customHeight="1" x14ac:dyDescent="0.25">
      <c r="B122" s="247" t="s">
        <v>1654</v>
      </c>
      <c r="C122" s="247"/>
      <c r="D122" s="69">
        <f>DatosDelitos!N339</f>
        <v>0</v>
      </c>
    </row>
    <row r="123" spans="2:4" ht="15" customHeight="1" x14ac:dyDescent="0.25">
      <c r="B123" s="245" t="s">
        <v>1660</v>
      </c>
      <c r="C123" s="245"/>
      <c r="D123" s="69">
        <f>SUM(D87:D122)</f>
        <v>79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9" t="s">
        <v>318</v>
      </c>
      <c r="B5" s="200"/>
      <c r="C5" s="24">
        <v>9</v>
      </c>
      <c r="D5" s="24">
        <v>5</v>
      </c>
      <c r="E5" s="25">
        <v>0.8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2</v>
      </c>
      <c r="M5" s="24">
        <v>0</v>
      </c>
      <c r="N5" s="24">
        <v>0</v>
      </c>
      <c r="O5" s="24">
        <v>0</v>
      </c>
      <c r="P5" s="26">
        <v>6</v>
      </c>
    </row>
    <row r="6" spans="1:16" x14ac:dyDescent="0.25">
      <c r="A6" s="27" t="s">
        <v>319</v>
      </c>
      <c r="B6" s="27" t="s">
        <v>320</v>
      </c>
      <c r="C6" s="12">
        <v>7</v>
      </c>
      <c r="D6" s="12">
        <v>3</v>
      </c>
      <c r="E6" s="28">
        <v>1.3333333333333299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1</v>
      </c>
      <c r="M6" s="12">
        <v>0</v>
      </c>
      <c r="N6" s="12">
        <v>0</v>
      </c>
      <c r="O6" s="12">
        <v>0</v>
      </c>
      <c r="P6" s="22">
        <v>0</v>
      </c>
    </row>
    <row r="7" spans="1:16" x14ac:dyDescent="0.25">
      <c r="A7" s="27" t="s">
        <v>321</v>
      </c>
      <c r="B7" s="27" t="s">
        <v>322</v>
      </c>
      <c r="C7" s="12">
        <v>1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1</v>
      </c>
      <c r="M7" s="12">
        <v>0</v>
      </c>
      <c r="N7" s="12">
        <v>0</v>
      </c>
      <c r="O7" s="12">
        <v>0</v>
      </c>
      <c r="P7" s="22">
        <v>1</v>
      </c>
    </row>
    <row r="8" spans="1:16" x14ac:dyDescent="0.25">
      <c r="A8" s="27" t="s">
        <v>323</v>
      </c>
      <c r="B8" s="27" t="s">
        <v>324</v>
      </c>
      <c r="C8" s="12">
        <v>1</v>
      </c>
      <c r="D8" s="12">
        <v>2</v>
      </c>
      <c r="E8" s="28">
        <v>-0.5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5</v>
      </c>
    </row>
    <row r="9" spans="1:16" x14ac:dyDescent="0.25">
      <c r="A9" s="27" t="s">
        <v>325</v>
      </c>
      <c r="B9" s="27" t="s">
        <v>326</v>
      </c>
      <c r="C9" s="12">
        <v>0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9" t="s">
        <v>327</v>
      </c>
      <c r="B10" s="200"/>
      <c r="C10" s="24">
        <v>1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1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9" t="s">
        <v>332</v>
      </c>
      <c r="B13" s="200"/>
      <c r="C13" s="24">
        <v>2575</v>
      </c>
      <c r="D13" s="24">
        <v>2902</v>
      </c>
      <c r="E13" s="25">
        <v>-0.112680909717436</v>
      </c>
      <c r="F13" s="24">
        <v>66</v>
      </c>
      <c r="G13" s="24">
        <v>62</v>
      </c>
      <c r="H13" s="24">
        <v>154</v>
      </c>
      <c r="I13" s="24">
        <v>83</v>
      </c>
      <c r="J13" s="24">
        <v>3</v>
      </c>
      <c r="K13" s="24">
        <v>1</v>
      </c>
      <c r="L13" s="24">
        <v>0</v>
      </c>
      <c r="M13" s="24">
        <v>0</v>
      </c>
      <c r="N13" s="24">
        <v>2</v>
      </c>
      <c r="O13" s="24">
        <v>2</v>
      </c>
      <c r="P13" s="26">
        <v>82</v>
      </c>
    </row>
    <row r="14" spans="1:16" x14ac:dyDescent="0.25">
      <c r="A14" s="27" t="s">
        <v>333</v>
      </c>
      <c r="B14" s="27" t="s">
        <v>334</v>
      </c>
      <c r="C14" s="12">
        <v>1711</v>
      </c>
      <c r="D14" s="12">
        <v>1895</v>
      </c>
      <c r="E14" s="28">
        <v>-9.7097625329815307E-2</v>
      </c>
      <c r="F14" s="12">
        <v>11</v>
      </c>
      <c r="G14" s="12">
        <v>6</v>
      </c>
      <c r="H14" s="12">
        <v>54</v>
      </c>
      <c r="I14" s="12">
        <v>31</v>
      </c>
      <c r="J14" s="12">
        <v>3</v>
      </c>
      <c r="K14" s="12">
        <v>1</v>
      </c>
      <c r="L14" s="12">
        <v>0</v>
      </c>
      <c r="M14" s="12">
        <v>0</v>
      </c>
      <c r="N14" s="12">
        <v>1</v>
      </c>
      <c r="O14" s="12">
        <v>2</v>
      </c>
      <c r="P14" s="22">
        <v>42</v>
      </c>
    </row>
    <row r="15" spans="1:16" x14ac:dyDescent="0.25">
      <c r="A15" s="27" t="s">
        <v>335</v>
      </c>
      <c r="B15" s="27" t="s">
        <v>336</v>
      </c>
      <c r="C15" s="12">
        <v>1</v>
      </c>
      <c r="D15" s="12">
        <v>0</v>
      </c>
      <c r="E15" s="28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25">
      <c r="A16" s="27" t="s">
        <v>337</v>
      </c>
      <c r="B16" s="27" t="s">
        <v>338</v>
      </c>
      <c r="C16" s="12">
        <v>566</v>
      </c>
      <c r="D16" s="12">
        <v>716</v>
      </c>
      <c r="E16" s="28">
        <v>-0.209497206703911</v>
      </c>
      <c r="F16" s="12">
        <v>0</v>
      </c>
      <c r="G16" s="12">
        <v>0</v>
      </c>
      <c r="H16" s="12">
        <v>7</v>
      </c>
      <c r="I16" s="12">
        <v>6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2</v>
      </c>
    </row>
    <row r="17" spans="1:16" ht="33.75" x14ac:dyDescent="0.25">
      <c r="A17" s="27" t="s">
        <v>339</v>
      </c>
      <c r="B17" s="27" t="s">
        <v>340</v>
      </c>
      <c r="C17" s="12">
        <v>294</v>
      </c>
      <c r="D17" s="12">
        <v>287</v>
      </c>
      <c r="E17" s="28">
        <v>2.4390243902439001E-2</v>
      </c>
      <c r="F17" s="12">
        <v>55</v>
      </c>
      <c r="G17" s="12">
        <v>56</v>
      </c>
      <c r="H17" s="12">
        <v>93</v>
      </c>
      <c r="I17" s="12">
        <v>46</v>
      </c>
      <c r="J17" s="12">
        <v>0</v>
      </c>
      <c r="K17" s="12">
        <v>0</v>
      </c>
      <c r="L17" s="12">
        <v>0</v>
      </c>
      <c r="M17" s="12">
        <v>0</v>
      </c>
      <c r="N17" s="12">
        <v>1</v>
      </c>
      <c r="O17" s="12">
        <v>0</v>
      </c>
      <c r="P17" s="22">
        <v>38</v>
      </c>
    </row>
    <row r="18" spans="1:16" x14ac:dyDescent="0.25">
      <c r="A18" s="27" t="s">
        <v>341</v>
      </c>
      <c r="B18" s="27" t="s">
        <v>342</v>
      </c>
      <c r="C18" s="12">
        <v>3</v>
      </c>
      <c r="D18" s="12">
        <v>4</v>
      </c>
      <c r="E18" s="28">
        <v>-0.25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9" t="s">
        <v>345</v>
      </c>
      <c r="B20" s="200"/>
      <c r="C20" s="24">
        <v>2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2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2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9" t="s">
        <v>363</v>
      </c>
      <c r="B30" s="200"/>
      <c r="C30" s="24">
        <v>187</v>
      </c>
      <c r="D30" s="24">
        <v>159</v>
      </c>
      <c r="E30" s="25">
        <v>0.17610062893081799</v>
      </c>
      <c r="F30" s="24">
        <v>31</v>
      </c>
      <c r="G30" s="24">
        <v>31</v>
      </c>
      <c r="H30" s="24">
        <v>40</v>
      </c>
      <c r="I30" s="24">
        <v>32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6">
        <v>50</v>
      </c>
    </row>
    <row r="31" spans="1:16" x14ac:dyDescent="0.25">
      <c r="A31" s="27" t="s">
        <v>364</v>
      </c>
      <c r="B31" s="27" t="s">
        <v>365</v>
      </c>
      <c r="C31" s="12">
        <v>12</v>
      </c>
      <c r="D31" s="12">
        <v>3</v>
      </c>
      <c r="E31" s="28">
        <v>3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25">
      <c r="A32" s="27" t="s">
        <v>366</v>
      </c>
      <c r="B32" s="27" t="s">
        <v>367</v>
      </c>
      <c r="C32" s="12">
        <v>1</v>
      </c>
      <c r="D32" s="12">
        <v>0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97</v>
      </c>
      <c r="D33" s="12">
        <v>97</v>
      </c>
      <c r="E33" s="28">
        <v>0</v>
      </c>
      <c r="F33" s="12">
        <v>5</v>
      </c>
      <c r="G33" s="12">
        <v>6</v>
      </c>
      <c r="H33" s="12">
        <v>17</v>
      </c>
      <c r="I33" s="12">
        <v>15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2">
        <v>20</v>
      </c>
    </row>
    <row r="34" spans="1:16" x14ac:dyDescent="0.25">
      <c r="A34" s="27" t="s">
        <v>370</v>
      </c>
      <c r="B34" s="27" t="s">
        <v>371</v>
      </c>
      <c r="C34" s="12">
        <v>1</v>
      </c>
      <c r="D34" s="12">
        <v>1</v>
      </c>
      <c r="E34" s="28">
        <v>0</v>
      </c>
      <c r="F34" s="12">
        <v>1</v>
      </c>
      <c r="G34" s="12">
        <v>2</v>
      </c>
      <c r="H34" s="12">
        <v>1</v>
      </c>
      <c r="I34" s="12">
        <v>4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2">
        <v>1</v>
      </c>
    </row>
    <row r="35" spans="1:16" x14ac:dyDescent="0.25">
      <c r="A35" s="27" t="s">
        <v>372</v>
      </c>
      <c r="B35" s="27" t="s">
        <v>373</v>
      </c>
      <c r="C35" s="12">
        <v>23</v>
      </c>
      <c r="D35" s="12">
        <v>16</v>
      </c>
      <c r="E35" s="28">
        <v>0.4375</v>
      </c>
      <c r="F35" s="12">
        <v>0</v>
      </c>
      <c r="G35" s="12">
        <v>0</v>
      </c>
      <c r="H35" s="12">
        <v>3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2</v>
      </c>
    </row>
    <row r="36" spans="1:16" ht="22.5" x14ac:dyDescent="0.25">
      <c r="A36" s="27" t="s">
        <v>374</v>
      </c>
      <c r="B36" s="27" t="s">
        <v>375</v>
      </c>
      <c r="C36" s="12">
        <v>15</v>
      </c>
      <c r="D36" s="12">
        <v>8</v>
      </c>
      <c r="E36" s="28">
        <v>0.875</v>
      </c>
      <c r="F36" s="12">
        <v>24</v>
      </c>
      <c r="G36" s="12">
        <v>21</v>
      </c>
      <c r="H36" s="12">
        <v>3</v>
      </c>
      <c r="I36" s="12">
        <v>5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2">
        <v>13</v>
      </c>
    </row>
    <row r="37" spans="1:16" ht="22.5" x14ac:dyDescent="0.25">
      <c r="A37" s="27" t="s">
        <v>376</v>
      </c>
      <c r="B37" s="27" t="s">
        <v>377</v>
      </c>
      <c r="C37" s="12">
        <v>1</v>
      </c>
      <c r="D37" s="12">
        <v>2</v>
      </c>
      <c r="E37" s="28">
        <v>-0.5</v>
      </c>
      <c r="F37" s="12">
        <v>0</v>
      </c>
      <c r="G37" s="12">
        <v>1</v>
      </c>
      <c r="H37" s="12">
        <v>9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6</v>
      </c>
    </row>
    <row r="38" spans="1:16" ht="22.5" x14ac:dyDescent="0.25">
      <c r="A38" s="27" t="s">
        <v>378</v>
      </c>
      <c r="B38" s="27" t="s">
        <v>379</v>
      </c>
      <c r="C38" s="12">
        <v>3</v>
      </c>
      <c r="D38" s="12">
        <v>2</v>
      </c>
      <c r="E38" s="28">
        <v>0.5</v>
      </c>
      <c r="F38" s="12">
        <v>1</v>
      </c>
      <c r="G38" s="12">
        <v>1</v>
      </c>
      <c r="H38" s="12">
        <v>2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3</v>
      </c>
    </row>
    <row r="39" spans="1:16" ht="33.75" x14ac:dyDescent="0.25">
      <c r="A39" s="27" t="s">
        <v>380</v>
      </c>
      <c r="B39" s="27" t="s">
        <v>381</v>
      </c>
      <c r="C39" s="12">
        <v>1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0</v>
      </c>
      <c r="D40" s="12">
        <v>2</v>
      </c>
      <c r="E40" s="28">
        <v>-1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33</v>
      </c>
      <c r="D41" s="12">
        <v>28</v>
      </c>
      <c r="E41" s="28">
        <v>0.17857142857142899</v>
      </c>
      <c r="F41" s="12">
        <v>0</v>
      </c>
      <c r="G41" s="12">
        <v>0</v>
      </c>
      <c r="H41" s="12">
        <v>5</v>
      </c>
      <c r="I41" s="12">
        <v>6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5</v>
      </c>
    </row>
    <row r="42" spans="1:16" x14ac:dyDescent="0.25">
      <c r="A42" s="199" t="s">
        <v>386</v>
      </c>
      <c r="B42" s="200"/>
      <c r="C42" s="24">
        <v>153</v>
      </c>
      <c r="D42" s="24">
        <v>119</v>
      </c>
      <c r="E42" s="25">
        <v>0.28571428571428598</v>
      </c>
      <c r="F42" s="24">
        <v>102</v>
      </c>
      <c r="G42" s="24">
        <v>48</v>
      </c>
      <c r="H42" s="24">
        <v>29</v>
      </c>
      <c r="I42" s="24">
        <v>16</v>
      </c>
      <c r="J42" s="24">
        <v>0</v>
      </c>
      <c r="K42" s="24">
        <v>0</v>
      </c>
      <c r="L42" s="24">
        <v>0</v>
      </c>
      <c r="M42" s="24">
        <v>0</v>
      </c>
      <c r="N42" s="24">
        <v>1</v>
      </c>
      <c r="O42" s="24">
        <v>1</v>
      </c>
      <c r="P42" s="26">
        <v>17</v>
      </c>
    </row>
    <row r="43" spans="1:16" x14ac:dyDescent="0.25">
      <c r="A43" s="27" t="s">
        <v>387</v>
      </c>
      <c r="B43" s="27" t="s">
        <v>388</v>
      </c>
      <c r="C43" s="12">
        <v>3</v>
      </c>
      <c r="D43" s="12">
        <v>3</v>
      </c>
      <c r="E43" s="28">
        <v>0</v>
      </c>
      <c r="F43" s="12">
        <v>3</v>
      </c>
      <c r="G43" s="12">
        <v>0</v>
      </c>
      <c r="H43" s="12">
        <v>2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  <c r="O43" s="12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2">
        <v>147</v>
      </c>
      <c r="D44" s="12">
        <v>110</v>
      </c>
      <c r="E44" s="28">
        <v>0.33636363636363598</v>
      </c>
      <c r="F44" s="12">
        <v>99</v>
      </c>
      <c r="G44" s="12">
        <v>48</v>
      </c>
      <c r="H44" s="12">
        <v>27</v>
      </c>
      <c r="I44" s="12">
        <v>14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1</v>
      </c>
      <c r="P44" s="22">
        <v>17</v>
      </c>
    </row>
    <row r="45" spans="1:16" x14ac:dyDescent="0.2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1</v>
      </c>
      <c r="D46" s="12">
        <v>2</v>
      </c>
      <c r="E46" s="28">
        <v>-0.5</v>
      </c>
      <c r="F46" s="12">
        <v>0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1</v>
      </c>
      <c r="D48" s="12">
        <v>2</v>
      </c>
      <c r="E48" s="28">
        <v>-0.5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25">
      <c r="A49" s="27" t="s">
        <v>399</v>
      </c>
      <c r="B49" s="27" t="s">
        <v>400</v>
      </c>
      <c r="C49" s="12">
        <v>1</v>
      </c>
      <c r="D49" s="12">
        <v>2</v>
      </c>
      <c r="E49" s="28">
        <v>-0.5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9" t="s">
        <v>401</v>
      </c>
      <c r="B50" s="200"/>
      <c r="C50" s="24">
        <v>77</v>
      </c>
      <c r="D50" s="24">
        <v>67</v>
      </c>
      <c r="E50" s="25">
        <v>0.14925373134328301</v>
      </c>
      <c r="F50" s="24">
        <v>0</v>
      </c>
      <c r="G50" s="24">
        <v>0</v>
      </c>
      <c r="H50" s="24">
        <v>15</v>
      </c>
      <c r="I50" s="24">
        <v>9</v>
      </c>
      <c r="J50" s="24">
        <v>8</v>
      </c>
      <c r="K50" s="24">
        <v>16</v>
      </c>
      <c r="L50" s="24">
        <v>0</v>
      </c>
      <c r="M50" s="24">
        <v>0</v>
      </c>
      <c r="N50" s="24">
        <v>4</v>
      </c>
      <c r="O50" s="24">
        <v>1</v>
      </c>
      <c r="P50" s="26">
        <v>18</v>
      </c>
    </row>
    <row r="51" spans="1:16" x14ac:dyDescent="0.25">
      <c r="A51" s="27" t="s">
        <v>402</v>
      </c>
      <c r="B51" s="27" t="s">
        <v>403</v>
      </c>
      <c r="C51" s="12">
        <v>42</v>
      </c>
      <c r="D51" s="12">
        <v>36</v>
      </c>
      <c r="E51" s="28">
        <v>0.16666666666666699</v>
      </c>
      <c r="F51" s="12">
        <v>0</v>
      </c>
      <c r="G51" s="12">
        <v>0</v>
      </c>
      <c r="H51" s="12">
        <v>3</v>
      </c>
      <c r="I51" s="12">
        <v>2</v>
      </c>
      <c r="J51" s="12">
        <v>4</v>
      </c>
      <c r="K51" s="12">
        <v>11</v>
      </c>
      <c r="L51" s="12">
        <v>0</v>
      </c>
      <c r="M51" s="12">
        <v>0</v>
      </c>
      <c r="N51" s="12">
        <v>1</v>
      </c>
      <c r="O51" s="12">
        <v>0</v>
      </c>
      <c r="P51" s="22">
        <v>6</v>
      </c>
    </row>
    <row r="52" spans="1:16" x14ac:dyDescent="0.25">
      <c r="A52" s="27" t="s">
        <v>404</v>
      </c>
      <c r="B52" s="27" t="s">
        <v>405</v>
      </c>
      <c r="C52" s="12">
        <v>0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22">
        <v>0</v>
      </c>
    </row>
    <row r="53" spans="1:16" x14ac:dyDescent="0.25">
      <c r="A53" s="27" t="s">
        <v>406</v>
      </c>
      <c r="B53" s="27" t="s">
        <v>407</v>
      </c>
      <c r="C53" s="12">
        <v>4</v>
      </c>
      <c r="D53" s="12">
        <v>4</v>
      </c>
      <c r="E53" s="28">
        <v>0</v>
      </c>
      <c r="F53" s="12">
        <v>0</v>
      </c>
      <c r="G53" s="12">
        <v>0</v>
      </c>
      <c r="H53" s="12">
        <v>2</v>
      </c>
      <c r="I53" s="12">
        <v>1</v>
      </c>
      <c r="J53" s="12">
        <v>2</v>
      </c>
      <c r="K53" s="12">
        <v>1</v>
      </c>
      <c r="L53" s="12">
        <v>0</v>
      </c>
      <c r="M53" s="12">
        <v>0</v>
      </c>
      <c r="N53" s="12">
        <v>0</v>
      </c>
      <c r="O53" s="12">
        <v>0</v>
      </c>
      <c r="P53" s="22">
        <v>4</v>
      </c>
    </row>
    <row r="54" spans="1:16" ht="22.5" x14ac:dyDescent="0.25">
      <c r="A54" s="27" t="s">
        <v>408</v>
      </c>
      <c r="B54" s="27" t="s">
        <v>409</v>
      </c>
      <c r="C54" s="12">
        <v>0</v>
      </c>
      <c r="D54" s="12">
        <v>0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1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1</v>
      </c>
      <c r="E55" s="28">
        <v>-1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1</v>
      </c>
    </row>
    <row r="56" spans="1:16" x14ac:dyDescent="0.25">
      <c r="A56" s="27" t="s">
        <v>412</v>
      </c>
      <c r="B56" s="27" t="s">
        <v>413</v>
      </c>
      <c r="C56" s="12">
        <v>2</v>
      </c>
      <c r="D56" s="12">
        <v>4</v>
      </c>
      <c r="E56" s="28">
        <v>-0.5</v>
      </c>
      <c r="F56" s="12">
        <v>0</v>
      </c>
      <c r="G56" s="12">
        <v>0</v>
      </c>
      <c r="H56" s="12">
        <v>4</v>
      </c>
      <c r="I56" s="12">
        <v>3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1</v>
      </c>
    </row>
    <row r="57" spans="1:16" ht="22.5" x14ac:dyDescent="0.25">
      <c r="A57" s="27" t="s">
        <v>414</v>
      </c>
      <c r="B57" s="27" t="s">
        <v>415</v>
      </c>
      <c r="C57" s="12">
        <v>1</v>
      </c>
      <c r="D57" s="12">
        <v>3</v>
      </c>
      <c r="E57" s="28">
        <v>-0.66666666666666696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0</v>
      </c>
    </row>
    <row r="58" spans="1:16" ht="22.5" x14ac:dyDescent="0.25">
      <c r="A58" s="27" t="s">
        <v>416</v>
      </c>
      <c r="B58" s="27" t="s">
        <v>417</v>
      </c>
      <c r="C58" s="12">
        <v>0</v>
      </c>
      <c r="D58" s="12">
        <v>2</v>
      </c>
      <c r="E58" s="28">
        <v>-1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2.5" x14ac:dyDescent="0.25">
      <c r="A59" s="27" t="s">
        <v>418</v>
      </c>
      <c r="B59" s="27" t="s">
        <v>419</v>
      </c>
      <c r="C59" s="12">
        <v>1</v>
      </c>
      <c r="D59" s="12">
        <v>0</v>
      </c>
      <c r="E59" s="28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3</v>
      </c>
      <c r="D60" s="12">
        <v>2</v>
      </c>
      <c r="E60" s="28">
        <v>0.5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0</v>
      </c>
      <c r="D61" s="12">
        <v>3</v>
      </c>
      <c r="E61" s="28">
        <v>-1</v>
      </c>
      <c r="F61" s="12">
        <v>0</v>
      </c>
      <c r="G61" s="12">
        <v>0</v>
      </c>
      <c r="H61" s="12">
        <v>1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25">
      <c r="A62" s="27" t="s">
        <v>424</v>
      </c>
      <c r="B62" s="27" t="s">
        <v>425</v>
      </c>
      <c r="C62" s="12">
        <v>0</v>
      </c>
      <c r="D62" s="12">
        <v>0</v>
      </c>
      <c r="E62" s="28">
        <v>0</v>
      </c>
      <c r="F62" s="12">
        <v>0</v>
      </c>
      <c r="G62" s="12">
        <v>0</v>
      </c>
      <c r="H62" s="12">
        <v>0</v>
      </c>
      <c r="I62" s="12">
        <v>1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0</v>
      </c>
    </row>
    <row r="63" spans="1:16" ht="22.5" x14ac:dyDescent="0.25">
      <c r="A63" s="27" t="s">
        <v>426</v>
      </c>
      <c r="B63" s="27" t="s">
        <v>427</v>
      </c>
      <c r="C63" s="12">
        <v>7</v>
      </c>
      <c r="D63" s="12">
        <v>3</v>
      </c>
      <c r="E63" s="28">
        <v>1.3333333333333299</v>
      </c>
      <c r="F63" s="12">
        <v>0</v>
      </c>
      <c r="G63" s="12">
        <v>0</v>
      </c>
      <c r="H63" s="12">
        <v>2</v>
      </c>
      <c r="I63" s="12">
        <v>1</v>
      </c>
      <c r="J63" s="12">
        <v>0</v>
      </c>
      <c r="K63" s="12">
        <v>2</v>
      </c>
      <c r="L63" s="12">
        <v>0</v>
      </c>
      <c r="M63" s="12">
        <v>0</v>
      </c>
      <c r="N63" s="12">
        <v>1</v>
      </c>
      <c r="O63" s="12">
        <v>0</v>
      </c>
      <c r="P63" s="22">
        <v>4</v>
      </c>
    </row>
    <row r="64" spans="1:16" ht="22.5" x14ac:dyDescent="0.25">
      <c r="A64" s="27" t="s">
        <v>428</v>
      </c>
      <c r="B64" s="27" t="s">
        <v>429</v>
      </c>
      <c r="C64" s="12">
        <v>17</v>
      </c>
      <c r="D64" s="12">
        <v>9</v>
      </c>
      <c r="E64" s="28">
        <v>0.88888888888888895</v>
      </c>
      <c r="F64" s="12">
        <v>0</v>
      </c>
      <c r="G64" s="12">
        <v>0</v>
      </c>
      <c r="H64" s="12">
        <v>3</v>
      </c>
      <c r="I64" s="12">
        <v>0</v>
      </c>
      <c r="J64" s="12">
        <v>1</v>
      </c>
      <c r="K64" s="12">
        <v>0</v>
      </c>
      <c r="L64" s="12">
        <v>0</v>
      </c>
      <c r="M64" s="12">
        <v>0</v>
      </c>
      <c r="N64" s="12">
        <v>2</v>
      </c>
      <c r="O64" s="12">
        <v>1</v>
      </c>
      <c r="P64" s="22">
        <v>0</v>
      </c>
    </row>
    <row r="65" spans="1:16" ht="33.75" x14ac:dyDescent="0.25">
      <c r="A65" s="27" t="s">
        <v>430</v>
      </c>
      <c r="B65" s="27" t="s">
        <v>431</v>
      </c>
      <c r="C65" s="12">
        <v>0</v>
      </c>
      <c r="D65" s="12">
        <v>0</v>
      </c>
      <c r="E65" s="28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0</v>
      </c>
      <c r="J66" s="12">
        <v>1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1</v>
      </c>
    </row>
    <row r="67" spans="1:16" ht="33.75" x14ac:dyDescent="0.25">
      <c r="A67" s="27" t="s">
        <v>434</v>
      </c>
      <c r="B67" s="27" t="s">
        <v>435</v>
      </c>
      <c r="C67" s="12">
        <v>0</v>
      </c>
      <c r="D67" s="12">
        <v>0</v>
      </c>
      <c r="E67" s="28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2">
        <v>0</v>
      </c>
    </row>
    <row r="68" spans="1:16" ht="33.75" x14ac:dyDescent="0.2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1</v>
      </c>
    </row>
    <row r="72" spans="1:16" x14ac:dyDescent="0.25">
      <c r="A72" s="199" t="s">
        <v>444</v>
      </c>
      <c r="B72" s="200"/>
      <c r="C72" s="24">
        <v>1</v>
      </c>
      <c r="D72" s="24">
        <v>0</v>
      </c>
      <c r="E72" s="25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0</v>
      </c>
    </row>
    <row r="73" spans="1:16" x14ac:dyDescent="0.25">
      <c r="A73" s="27" t="s">
        <v>445</v>
      </c>
      <c r="B73" s="27" t="s">
        <v>446</v>
      </c>
      <c r="C73" s="12">
        <v>1</v>
      </c>
      <c r="D73" s="12">
        <v>0</v>
      </c>
      <c r="E73" s="28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0</v>
      </c>
    </row>
    <row r="74" spans="1:16" x14ac:dyDescent="0.25">
      <c r="A74" s="199" t="s">
        <v>447</v>
      </c>
      <c r="B74" s="200"/>
      <c r="C74" s="24">
        <v>14</v>
      </c>
      <c r="D74" s="24">
        <v>12</v>
      </c>
      <c r="E74" s="25">
        <v>0.16666666666666699</v>
      </c>
      <c r="F74" s="24">
        <v>0</v>
      </c>
      <c r="G74" s="24">
        <v>0</v>
      </c>
      <c r="H74" s="24">
        <v>0</v>
      </c>
      <c r="I74" s="24">
        <v>1</v>
      </c>
      <c r="J74" s="24">
        <v>0</v>
      </c>
      <c r="K74" s="24">
        <v>0</v>
      </c>
      <c r="L74" s="24">
        <v>0</v>
      </c>
      <c r="M74" s="24">
        <v>0</v>
      </c>
      <c r="N74" s="24">
        <v>2</v>
      </c>
      <c r="O74" s="24">
        <v>0</v>
      </c>
      <c r="P74" s="26">
        <v>4</v>
      </c>
    </row>
    <row r="75" spans="1:16" x14ac:dyDescent="0.25">
      <c r="A75" s="27" t="s">
        <v>448</v>
      </c>
      <c r="B75" s="27" t="s">
        <v>449</v>
      </c>
      <c r="C75" s="12">
        <v>4</v>
      </c>
      <c r="D75" s="12">
        <v>6</v>
      </c>
      <c r="E75" s="28">
        <v>-0.33333333333333298</v>
      </c>
      <c r="F75" s="12">
        <v>0</v>
      </c>
      <c r="G75" s="12">
        <v>0</v>
      </c>
      <c r="H75" s="12">
        <v>0</v>
      </c>
      <c r="I75" s="12">
        <v>1</v>
      </c>
      <c r="J75" s="12">
        <v>0</v>
      </c>
      <c r="K75" s="12">
        <v>0</v>
      </c>
      <c r="L75" s="12">
        <v>0</v>
      </c>
      <c r="M75" s="12">
        <v>0</v>
      </c>
      <c r="N75" s="12">
        <v>2</v>
      </c>
      <c r="O75" s="12">
        <v>0</v>
      </c>
      <c r="P75" s="22">
        <v>2</v>
      </c>
    </row>
    <row r="76" spans="1:16" ht="33.75" x14ac:dyDescent="0.25">
      <c r="A76" s="27" t="s">
        <v>450</v>
      </c>
      <c r="B76" s="27" t="s">
        <v>451</v>
      </c>
      <c r="C76" s="12">
        <v>1</v>
      </c>
      <c r="D76" s="12">
        <v>1</v>
      </c>
      <c r="E76" s="28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1</v>
      </c>
    </row>
    <row r="77" spans="1:16" x14ac:dyDescent="0.25">
      <c r="A77" s="27" t="s">
        <v>452</v>
      </c>
      <c r="B77" s="27" t="s">
        <v>453</v>
      </c>
      <c r="C77" s="12">
        <v>6</v>
      </c>
      <c r="D77" s="12">
        <v>3</v>
      </c>
      <c r="E77" s="28">
        <v>1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2">
        <v>1</v>
      </c>
    </row>
    <row r="78" spans="1:16" x14ac:dyDescent="0.25">
      <c r="A78" s="27" t="s">
        <v>454</v>
      </c>
      <c r="B78" s="27" t="s">
        <v>455</v>
      </c>
      <c r="C78" s="12">
        <v>0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3</v>
      </c>
      <c r="D79" s="12">
        <v>1</v>
      </c>
      <c r="E79" s="28">
        <v>2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2">
        <v>0</v>
      </c>
      <c r="D80" s="12">
        <v>1</v>
      </c>
      <c r="E80" s="28">
        <v>-1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0</v>
      </c>
      <c r="D81" s="12">
        <v>0</v>
      </c>
      <c r="E81" s="28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0</v>
      </c>
    </row>
    <row r="82" spans="1:16" x14ac:dyDescent="0.25">
      <c r="A82" s="199" t="s">
        <v>462</v>
      </c>
      <c r="B82" s="200"/>
      <c r="C82" s="24">
        <v>50</v>
      </c>
      <c r="D82" s="24">
        <v>56</v>
      </c>
      <c r="E82" s="25">
        <v>-0.107142857142857</v>
      </c>
      <c r="F82" s="24">
        <v>0</v>
      </c>
      <c r="G82" s="24">
        <v>0</v>
      </c>
      <c r="H82" s="24">
        <v>3</v>
      </c>
      <c r="I82" s="24">
        <v>1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0</v>
      </c>
    </row>
    <row r="83" spans="1:16" x14ac:dyDescent="0.25">
      <c r="A83" s="27" t="s">
        <v>463</v>
      </c>
      <c r="B83" s="27" t="s">
        <v>464</v>
      </c>
      <c r="C83" s="12">
        <v>9</v>
      </c>
      <c r="D83" s="12">
        <v>13</v>
      </c>
      <c r="E83" s="28">
        <v>-0.30769230769230799</v>
      </c>
      <c r="F83" s="12">
        <v>0</v>
      </c>
      <c r="G83" s="12">
        <v>0</v>
      </c>
      <c r="H83" s="12">
        <v>2</v>
      </c>
      <c r="I83" s="12">
        <v>1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25">
      <c r="A84" s="27" t="s">
        <v>465</v>
      </c>
      <c r="B84" s="27" t="s">
        <v>466</v>
      </c>
      <c r="C84" s="12">
        <v>41</v>
      </c>
      <c r="D84" s="12">
        <v>43</v>
      </c>
      <c r="E84" s="28">
        <v>-4.6511627906976702E-2</v>
      </c>
      <c r="F84" s="12">
        <v>0</v>
      </c>
      <c r="G84" s="12">
        <v>0</v>
      </c>
      <c r="H84" s="12">
        <v>1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0</v>
      </c>
    </row>
    <row r="85" spans="1:16" x14ac:dyDescent="0.25">
      <c r="A85" s="199" t="s">
        <v>467</v>
      </c>
      <c r="B85" s="200"/>
      <c r="C85" s="24">
        <v>65</v>
      </c>
      <c r="D85" s="24">
        <v>75</v>
      </c>
      <c r="E85" s="25">
        <v>-0.133333333333333</v>
      </c>
      <c r="F85" s="24">
        <v>0</v>
      </c>
      <c r="G85" s="24">
        <v>0</v>
      </c>
      <c r="H85" s="24">
        <v>24</v>
      </c>
      <c r="I85" s="24">
        <v>16</v>
      </c>
      <c r="J85" s="24">
        <v>0</v>
      </c>
      <c r="K85" s="24">
        <v>0</v>
      </c>
      <c r="L85" s="24">
        <v>0</v>
      </c>
      <c r="M85" s="24">
        <v>0</v>
      </c>
      <c r="N85" s="24">
        <v>3</v>
      </c>
      <c r="O85" s="24">
        <v>0</v>
      </c>
      <c r="P85" s="26">
        <v>12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31</v>
      </c>
      <c r="D89" s="12">
        <v>31</v>
      </c>
      <c r="E89" s="28">
        <v>0</v>
      </c>
      <c r="F89" s="12">
        <v>0</v>
      </c>
      <c r="G89" s="12">
        <v>0</v>
      </c>
      <c r="H89" s="12">
        <v>3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0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0</v>
      </c>
      <c r="E90" s="28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1</v>
      </c>
      <c r="O90" s="12">
        <v>0</v>
      </c>
      <c r="P90" s="22">
        <v>1</v>
      </c>
    </row>
    <row r="91" spans="1:16" x14ac:dyDescent="0.25">
      <c r="A91" s="27" t="s">
        <v>478</v>
      </c>
      <c r="B91" s="27" t="s">
        <v>479</v>
      </c>
      <c r="C91" s="12">
        <v>6</v>
      </c>
      <c r="D91" s="12">
        <v>3</v>
      </c>
      <c r="E91" s="28">
        <v>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2">
        <v>5</v>
      </c>
      <c r="D92" s="12">
        <v>11</v>
      </c>
      <c r="E92" s="28">
        <v>-0.54545454545454497</v>
      </c>
      <c r="F92" s="12">
        <v>0</v>
      </c>
      <c r="G92" s="12">
        <v>0</v>
      </c>
      <c r="H92" s="12">
        <v>4</v>
      </c>
      <c r="I92" s="12">
        <v>5</v>
      </c>
      <c r="J92" s="12">
        <v>0</v>
      </c>
      <c r="K92" s="12">
        <v>0</v>
      </c>
      <c r="L92" s="12">
        <v>0</v>
      </c>
      <c r="M92" s="12">
        <v>0</v>
      </c>
      <c r="N92" s="12">
        <v>2</v>
      </c>
      <c r="O92" s="12">
        <v>0</v>
      </c>
      <c r="P92" s="22">
        <v>6</v>
      </c>
    </row>
    <row r="93" spans="1:16" x14ac:dyDescent="0.25">
      <c r="A93" s="27" t="s">
        <v>482</v>
      </c>
      <c r="B93" s="27" t="s">
        <v>483</v>
      </c>
      <c r="C93" s="12">
        <v>5</v>
      </c>
      <c r="D93" s="12">
        <v>1</v>
      </c>
      <c r="E93" s="28">
        <v>4</v>
      </c>
      <c r="F93" s="12">
        <v>0</v>
      </c>
      <c r="G93" s="12">
        <v>0</v>
      </c>
      <c r="H93" s="12">
        <v>0</v>
      </c>
      <c r="I93" s="12">
        <v>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25">
      <c r="A94" s="27" t="s">
        <v>484</v>
      </c>
      <c r="B94" s="27" t="s">
        <v>485</v>
      </c>
      <c r="C94" s="12">
        <v>18</v>
      </c>
      <c r="D94" s="12">
        <v>28</v>
      </c>
      <c r="E94" s="28">
        <v>-0.35714285714285698</v>
      </c>
      <c r="F94" s="12">
        <v>0</v>
      </c>
      <c r="G94" s="12">
        <v>0</v>
      </c>
      <c r="H94" s="12">
        <v>17</v>
      </c>
      <c r="I94" s="12">
        <v>10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5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0</v>
      </c>
      <c r="D96" s="12">
        <v>1</v>
      </c>
      <c r="E96" s="28">
        <v>-1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9" t="s">
        <v>490</v>
      </c>
      <c r="B97" s="200"/>
      <c r="C97" s="24">
        <v>861</v>
      </c>
      <c r="D97" s="24">
        <v>897</v>
      </c>
      <c r="E97" s="25">
        <v>-4.0133779264213999E-2</v>
      </c>
      <c r="F97" s="24">
        <v>22</v>
      </c>
      <c r="G97" s="24">
        <v>10</v>
      </c>
      <c r="H97" s="24">
        <v>225</v>
      </c>
      <c r="I97" s="24">
        <v>190</v>
      </c>
      <c r="J97" s="24">
        <v>0</v>
      </c>
      <c r="K97" s="24">
        <v>0</v>
      </c>
      <c r="L97" s="24">
        <v>0</v>
      </c>
      <c r="M97" s="24">
        <v>0</v>
      </c>
      <c r="N97" s="24">
        <v>5</v>
      </c>
      <c r="O97" s="24">
        <v>5</v>
      </c>
      <c r="P97" s="26">
        <v>168</v>
      </c>
    </row>
    <row r="98" spans="1:16" x14ac:dyDescent="0.25">
      <c r="A98" s="27" t="s">
        <v>491</v>
      </c>
      <c r="B98" s="27" t="s">
        <v>492</v>
      </c>
      <c r="C98" s="12">
        <v>104</v>
      </c>
      <c r="D98" s="12">
        <v>122</v>
      </c>
      <c r="E98" s="28">
        <v>-0.14754098360655701</v>
      </c>
      <c r="F98" s="12">
        <v>3</v>
      </c>
      <c r="G98" s="12">
        <v>1</v>
      </c>
      <c r="H98" s="12">
        <v>31</v>
      </c>
      <c r="I98" s="12">
        <v>22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2">
        <v>15</v>
      </c>
    </row>
    <row r="99" spans="1:16" x14ac:dyDescent="0.25">
      <c r="A99" s="27" t="s">
        <v>493</v>
      </c>
      <c r="B99" s="27" t="s">
        <v>494</v>
      </c>
      <c r="C99" s="12">
        <v>135</v>
      </c>
      <c r="D99" s="12">
        <v>167</v>
      </c>
      <c r="E99" s="28">
        <v>-0.19161676646706599</v>
      </c>
      <c r="F99" s="12">
        <v>8</v>
      </c>
      <c r="G99" s="12">
        <v>3</v>
      </c>
      <c r="H99" s="12">
        <v>61</v>
      </c>
      <c r="I99" s="12">
        <v>42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2">
        <v>46</v>
      </c>
    </row>
    <row r="100" spans="1:16" ht="33.75" x14ac:dyDescent="0.25">
      <c r="A100" s="27" t="s">
        <v>495</v>
      </c>
      <c r="B100" s="27" t="s">
        <v>496</v>
      </c>
      <c r="C100" s="12">
        <v>16</v>
      </c>
      <c r="D100" s="12">
        <v>5</v>
      </c>
      <c r="E100" s="28">
        <v>2.2000000000000002</v>
      </c>
      <c r="F100" s="12">
        <v>0</v>
      </c>
      <c r="G100" s="12">
        <v>0</v>
      </c>
      <c r="H100" s="12">
        <v>3</v>
      </c>
      <c r="I100" s="12">
        <v>8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</v>
      </c>
      <c r="P100" s="22">
        <v>7</v>
      </c>
    </row>
    <row r="101" spans="1:16" ht="22.5" x14ac:dyDescent="0.25">
      <c r="A101" s="27" t="s">
        <v>497</v>
      </c>
      <c r="B101" s="27" t="s">
        <v>498</v>
      </c>
      <c r="C101" s="12">
        <v>50</v>
      </c>
      <c r="D101" s="12">
        <v>39</v>
      </c>
      <c r="E101" s="28">
        <v>0.28205128205128199</v>
      </c>
      <c r="F101" s="12">
        <v>5</v>
      </c>
      <c r="G101" s="12">
        <v>2</v>
      </c>
      <c r="H101" s="12">
        <v>16</v>
      </c>
      <c r="I101" s="12">
        <v>13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4</v>
      </c>
      <c r="P101" s="22">
        <v>15</v>
      </c>
    </row>
    <row r="102" spans="1:16" x14ac:dyDescent="0.25">
      <c r="A102" s="27" t="s">
        <v>499</v>
      </c>
      <c r="B102" s="27" t="s">
        <v>500</v>
      </c>
      <c r="C102" s="12">
        <v>6</v>
      </c>
      <c r="D102" s="12">
        <v>7</v>
      </c>
      <c r="E102" s="28">
        <v>-0.14285714285714299</v>
      </c>
      <c r="F102" s="12">
        <v>0</v>
      </c>
      <c r="G102" s="12">
        <v>0</v>
      </c>
      <c r="H102" s="12">
        <v>3</v>
      </c>
      <c r="I102" s="12">
        <v>3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ht="22.5" x14ac:dyDescent="0.25">
      <c r="A103" s="27" t="s">
        <v>501</v>
      </c>
      <c r="B103" s="27" t="s">
        <v>502</v>
      </c>
      <c r="C103" s="12">
        <v>18</v>
      </c>
      <c r="D103" s="12">
        <v>8</v>
      </c>
      <c r="E103" s="28">
        <v>1.25</v>
      </c>
      <c r="F103" s="12">
        <v>0</v>
      </c>
      <c r="G103" s="12">
        <v>0</v>
      </c>
      <c r="H103" s="12">
        <v>0</v>
      </c>
      <c r="I103" s="12">
        <v>1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4</v>
      </c>
    </row>
    <row r="104" spans="1:16" x14ac:dyDescent="0.25">
      <c r="A104" s="27" t="s">
        <v>503</v>
      </c>
      <c r="B104" s="27" t="s">
        <v>504</v>
      </c>
      <c r="C104" s="12">
        <v>16</v>
      </c>
      <c r="D104" s="12">
        <v>14</v>
      </c>
      <c r="E104" s="28">
        <v>0.14285714285714299</v>
      </c>
      <c r="F104" s="12">
        <v>0</v>
      </c>
      <c r="G104" s="12">
        <v>0</v>
      </c>
      <c r="H104" s="12">
        <v>1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0</v>
      </c>
    </row>
    <row r="105" spans="1:16" x14ac:dyDescent="0.25">
      <c r="A105" s="27" t="s">
        <v>505</v>
      </c>
      <c r="B105" s="27" t="s">
        <v>506</v>
      </c>
      <c r="C105" s="12">
        <v>290</v>
      </c>
      <c r="D105" s="12">
        <v>285</v>
      </c>
      <c r="E105" s="28">
        <v>1.7543859649122799E-2</v>
      </c>
      <c r="F105" s="12">
        <v>0</v>
      </c>
      <c r="G105" s="12">
        <v>0</v>
      </c>
      <c r="H105" s="12">
        <v>69</v>
      </c>
      <c r="I105" s="12">
        <v>60</v>
      </c>
      <c r="J105" s="12">
        <v>0</v>
      </c>
      <c r="K105" s="12">
        <v>0</v>
      </c>
      <c r="L105" s="12">
        <v>0</v>
      </c>
      <c r="M105" s="12">
        <v>0</v>
      </c>
      <c r="N105" s="12">
        <v>4</v>
      </c>
      <c r="O105" s="12">
        <v>0</v>
      </c>
      <c r="P105" s="22">
        <v>33</v>
      </c>
    </row>
    <row r="106" spans="1:16" ht="22.5" x14ac:dyDescent="0.25">
      <c r="A106" s="27" t="s">
        <v>507</v>
      </c>
      <c r="B106" s="27" t="s">
        <v>508</v>
      </c>
      <c r="C106" s="12">
        <v>71</v>
      </c>
      <c r="D106" s="12">
        <v>74</v>
      </c>
      <c r="E106" s="28">
        <v>-4.0540540540540501E-2</v>
      </c>
      <c r="F106" s="12">
        <v>2</v>
      </c>
      <c r="G106" s="12">
        <v>2</v>
      </c>
      <c r="H106" s="12">
        <v>13</v>
      </c>
      <c r="I106" s="12">
        <v>11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0</v>
      </c>
      <c r="P106" s="22">
        <v>14</v>
      </c>
    </row>
    <row r="107" spans="1:16" ht="22.5" x14ac:dyDescent="0.25">
      <c r="A107" s="27" t="s">
        <v>509</v>
      </c>
      <c r="B107" s="27" t="s">
        <v>510</v>
      </c>
      <c r="C107" s="12">
        <v>1</v>
      </c>
      <c r="D107" s="12">
        <v>7</v>
      </c>
      <c r="E107" s="28">
        <v>-0.85714285714285698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2</v>
      </c>
    </row>
    <row r="108" spans="1:16" x14ac:dyDescent="0.25">
      <c r="A108" s="27" t="s">
        <v>511</v>
      </c>
      <c r="B108" s="27" t="s">
        <v>512</v>
      </c>
      <c r="C108" s="12">
        <v>5</v>
      </c>
      <c r="D108" s="12">
        <v>4</v>
      </c>
      <c r="E108" s="28">
        <v>0.25</v>
      </c>
      <c r="F108" s="12">
        <v>0</v>
      </c>
      <c r="G108" s="12">
        <v>0</v>
      </c>
      <c r="H108" s="12">
        <v>3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4</v>
      </c>
    </row>
    <row r="109" spans="1:16" x14ac:dyDescent="0.25">
      <c r="A109" s="27" t="s">
        <v>513</v>
      </c>
      <c r="B109" s="27" t="s">
        <v>514</v>
      </c>
      <c r="C109" s="12">
        <v>1</v>
      </c>
      <c r="D109" s="12">
        <v>0</v>
      </c>
      <c r="E109" s="28">
        <v>0</v>
      </c>
      <c r="F109" s="12">
        <v>0</v>
      </c>
      <c r="G109" s="12">
        <v>0</v>
      </c>
      <c r="H109" s="12">
        <v>2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128</v>
      </c>
      <c r="D111" s="12">
        <v>153</v>
      </c>
      <c r="E111" s="28">
        <v>-0.16339869281045799</v>
      </c>
      <c r="F111" s="12">
        <v>3</v>
      </c>
      <c r="G111" s="12">
        <v>2</v>
      </c>
      <c r="H111" s="12">
        <v>20</v>
      </c>
      <c r="I111" s="12">
        <v>23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24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0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0</v>
      </c>
      <c r="D114" s="12">
        <v>1</v>
      </c>
      <c r="E114" s="28">
        <v>-1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2</v>
      </c>
      <c r="D115" s="12">
        <v>3</v>
      </c>
      <c r="E115" s="28">
        <v>-0.33333333333333298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2.5" x14ac:dyDescent="0.25">
      <c r="A116" s="27" t="s">
        <v>527</v>
      </c>
      <c r="B116" s="27" t="s">
        <v>528</v>
      </c>
      <c r="C116" s="12">
        <v>11</v>
      </c>
      <c r="D116" s="12">
        <v>3</v>
      </c>
      <c r="E116" s="28">
        <v>2.6666666666666701</v>
      </c>
      <c r="F116" s="12">
        <v>1</v>
      </c>
      <c r="G116" s="12">
        <v>0</v>
      </c>
      <c r="H116" s="12">
        <v>3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2</v>
      </c>
      <c r="D118" s="12">
        <v>0</v>
      </c>
      <c r="E118" s="28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3</v>
      </c>
      <c r="D120" s="12">
        <v>0</v>
      </c>
      <c r="E120" s="28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1</v>
      </c>
      <c r="D121" s="12">
        <v>3</v>
      </c>
      <c r="E121" s="28">
        <v>-0.66666666666666696</v>
      </c>
      <c r="F121" s="12">
        <v>0</v>
      </c>
      <c r="G121" s="12">
        <v>0</v>
      </c>
      <c r="H121" s="12">
        <v>0</v>
      </c>
      <c r="I121" s="12">
        <v>3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3</v>
      </c>
    </row>
    <row r="122" spans="1:16" x14ac:dyDescent="0.25">
      <c r="A122" s="27" t="s">
        <v>539</v>
      </c>
      <c r="B122" s="27" t="s">
        <v>540</v>
      </c>
      <c r="C122" s="12">
        <v>1</v>
      </c>
      <c r="D122" s="12">
        <v>0</v>
      </c>
      <c r="E122" s="28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0</v>
      </c>
    </row>
    <row r="123" spans="1:16" x14ac:dyDescent="0.25">
      <c r="A123" s="27" t="s">
        <v>541</v>
      </c>
      <c r="B123" s="27" t="s">
        <v>542</v>
      </c>
      <c r="C123" s="12">
        <v>0</v>
      </c>
      <c r="D123" s="12">
        <v>0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0</v>
      </c>
      <c r="D126" s="12">
        <v>2</v>
      </c>
      <c r="E126" s="28">
        <v>-1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1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1</v>
      </c>
    </row>
    <row r="131" spans="1:16" x14ac:dyDescent="0.25">
      <c r="A131" s="199" t="s">
        <v>557</v>
      </c>
      <c r="B131" s="200"/>
      <c r="C131" s="24">
        <v>3</v>
      </c>
      <c r="D131" s="24">
        <v>0</v>
      </c>
      <c r="E131" s="25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1</v>
      </c>
      <c r="O131" s="24">
        <v>0</v>
      </c>
      <c r="P131" s="26">
        <v>0</v>
      </c>
    </row>
    <row r="132" spans="1:16" x14ac:dyDescent="0.25">
      <c r="A132" s="27" t="s">
        <v>558</v>
      </c>
      <c r="B132" s="27" t="s">
        <v>559</v>
      </c>
      <c r="C132" s="12">
        <v>0</v>
      </c>
      <c r="D132" s="12">
        <v>0</v>
      </c>
      <c r="E132" s="28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0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3</v>
      </c>
      <c r="D134" s="12">
        <v>0</v>
      </c>
      <c r="E134" s="28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2">
        <v>0</v>
      </c>
      <c r="D135" s="12">
        <v>0</v>
      </c>
      <c r="E135" s="28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9" t="s">
        <v>568</v>
      </c>
      <c r="B137" s="200"/>
      <c r="C137" s="24">
        <v>17</v>
      </c>
      <c r="D137" s="24">
        <v>5</v>
      </c>
      <c r="E137" s="25">
        <v>2.4</v>
      </c>
      <c r="F137" s="24">
        <v>0</v>
      </c>
      <c r="G137" s="24">
        <v>0</v>
      </c>
      <c r="H137" s="24">
        <v>8</v>
      </c>
      <c r="I137" s="24">
        <v>4</v>
      </c>
      <c r="J137" s="24">
        <v>0</v>
      </c>
      <c r="K137" s="24">
        <v>0</v>
      </c>
      <c r="L137" s="24">
        <v>0</v>
      </c>
      <c r="M137" s="24">
        <v>0</v>
      </c>
      <c r="N137" s="24">
        <v>14</v>
      </c>
      <c r="O137" s="24">
        <v>0</v>
      </c>
      <c r="P137" s="26">
        <v>4</v>
      </c>
    </row>
    <row r="138" spans="1:16" ht="22.5" x14ac:dyDescent="0.25">
      <c r="A138" s="27" t="s">
        <v>569</v>
      </c>
      <c r="B138" s="27" t="s">
        <v>570</v>
      </c>
      <c r="C138" s="12">
        <v>5</v>
      </c>
      <c r="D138" s="12">
        <v>0</v>
      </c>
      <c r="E138" s="28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3</v>
      </c>
      <c r="D139" s="12">
        <v>0</v>
      </c>
      <c r="E139" s="28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3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0</v>
      </c>
      <c r="E141" s="28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9</v>
      </c>
      <c r="D142" s="12">
        <v>5</v>
      </c>
      <c r="E142" s="28">
        <v>0.8</v>
      </c>
      <c r="F142" s="12">
        <v>0</v>
      </c>
      <c r="G142" s="12">
        <v>0</v>
      </c>
      <c r="H142" s="12">
        <v>6</v>
      </c>
      <c r="I142" s="12">
        <v>2</v>
      </c>
      <c r="J142" s="12">
        <v>0</v>
      </c>
      <c r="K142" s="12">
        <v>0</v>
      </c>
      <c r="L142" s="12">
        <v>0</v>
      </c>
      <c r="M142" s="12">
        <v>0</v>
      </c>
      <c r="N142" s="12">
        <v>11</v>
      </c>
      <c r="O142" s="12">
        <v>0</v>
      </c>
      <c r="P142" s="22">
        <v>3</v>
      </c>
    </row>
    <row r="143" spans="1:16" ht="22.5" x14ac:dyDescent="0.25">
      <c r="A143" s="27" t="s">
        <v>579</v>
      </c>
      <c r="B143" s="27" t="s">
        <v>580</v>
      </c>
      <c r="C143" s="12">
        <v>0</v>
      </c>
      <c r="D143" s="12">
        <v>0</v>
      </c>
      <c r="E143" s="28">
        <v>0</v>
      </c>
      <c r="F143" s="12">
        <v>0</v>
      </c>
      <c r="G143" s="12">
        <v>0</v>
      </c>
      <c r="H143" s="12">
        <v>2</v>
      </c>
      <c r="I143" s="12">
        <v>2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1</v>
      </c>
    </row>
    <row r="144" spans="1:16" x14ac:dyDescent="0.25">
      <c r="A144" s="199" t="s">
        <v>581</v>
      </c>
      <c r="B144" s="200"/>
      <c r="C144" s="24">
        <v>9</v>
      </c>
      <c r="D144" s="24">
        <v>2</v>
      </c>
      <c r="E144" s="25">
        <v>3.5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1</v>
      </c>
    </row>
    <row r="145" spans="1:16" ht="22.5" x14ac:dyDescent="0.25">
      <c r="A145" s="27" t="s">
        <v>582</v>
      </c>
      <c r="B145" s="27" t="s">
        <v>583</v>
      </c>
      <c r="C145" s="12">
        <v>9</v>
      </c>
      <c r="D145" s="12">
        <v>2</v>
      </c>
      <c r="E145" s="28">
        <v>3.5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0</v>
      </c>
    </row>
    <row r="146" spans="1:16" ht="22.5" x14ac:dyDescent="0.25">
      <c r="A146" s="27" t="s">
        <v>584</v>
      </c>
      <c r="B146" s="27" t="s">
        <v>585</v>
      </c>
      <c r="C146" s="12">
        <v>0</v>
      </c>
      <c r="D146" s="12">
        <v>0</v>
      </c>
      <c r="E146" s="28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1</v>
      </c>
    </row>
    <row r="147" spans="1:16" x14ac:dyDescent="0.25">
      <c r="A147" s="199" t="s">
        <v>586</v>
      </c>
      <c r="B147" s="200"/>
      <c r="C147" s="24">
        <v>12</v>
      </c>
      <c r="D147" s="24">
        <v>9</v>
      </c>
      <c r="E147" s="25">
        <v>0.33333333333333298</v>
      </c>
      <c r="F147" s="24">
        <v>0</v>
      </c>
      <c r="G147" s="24">
        <v>0</v>
      </c>
      <c r="H147" s="24">
        <v>9</v>
      </c>
      <c r="I147" s="24">
        <v>3</v>
      </c>
      <c r="J147" s="24">
        <v>0</v>
      </c>
      <c r="K147" s="24">
        <v>0</v>
      </c>
      <c r="L147" s="24">
        <v>0</v>
      </c>
      <c r="M147" s="24">
        <v>0</v>
      </c>
      <c r="N147" s="24">
        <v>10</v>
      </c>
      <c r="O147" s="24">
        <v>0</v>
      </c>
      <c r="P147" s="26">
        <v>2</v>
      </c>
    </row>
    <row r="148" spans="1:16" ht="22.5" x14ac:dyDescent="0.25">
      <c r="A148" s="27" t="s">
        <v>587</v>
      </c>
      <c r="B148" s="27" t="s">
        <v>588</v>
      </c>
      <c r="C148" s="12">
        <v>3</v>
      </c>
      <c r="D148" s="12">
        <v>2</v>
      </c>
      <c r="E148" s="28">
        <v>0.5</v>
      </c>
      <c r="F148" s="12">
        <v>0</v>
      </c>
      <c r="G148" s="12">
        <v>0</v>
      </c>
      <c r="H148" s="12">
        <v>2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5</v>
      </c>
      <c r="O148" s="12">
        <v>0</v>
      </c>
      <c r="P148" s="22">
        <v>0</v>
      </c>
    </row>
    <row r="149" spans="1:16" x14ac:dyDescent="0.25">
      <c r="A149" s="27" t="s">
        <v>589</v>
      </c>
      <c r="B149" s="27" t="s">
        <v>590</v>
      </c>
      <c r="C149" s="12">
        <v>0</v>
      </c>
      <c r="D149" s="12">
        <v>1</v>
      </c>
      <c r="E149" s="28">
        <v>-1</v>
      </c>
      <c r="F149" s="12">
        <v>0</v>
      </c>
      <c r="G149" s="12">
        <v>0</v>
      </c>
      <c r="H149" s="12">
        <v>2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2">
        <v>1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0</v>
      </c>
      <c r="D151" s="12">
        <v>4</v>
      </c>
      <c r="E151" s="28">
        <v>-1</v>
      </c>
      <c r="F151" s="12">
        <v>0</v>
      </c>
      <c r="G151" s="12">
        <v>0</v>
      </c>
      <c r="H151" s="12">
        <v>3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3</v>
      </c>
      <c r="O151" s="12">
        <v>0</v>
      </c>
      <c r="P151" s="22">
        <v>0</v>
      </c>
    </row>
    <row r="152" spans="1:16" ht="33.75" x14ac:dyDescent="0.25">
      <c r="A152" s="27" t="s">
        <v>595</v>
      </c>
      <c r="B152" s="27" t="s">
        <v>596</v>
      </c>
      <c r="C152" s="12">
        <v>0</v>
      </c>
      <c r="D152" s="12">
        <v>0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1</v>
      </c>
      <c r="D153" s="12">
        <v>1</v>
      </c>
      <c r="E153" s="28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3</v>
      </c>
      <c r="D154" s="12">
        <v>0</v>
      </c>
      <c r="E154" s="28">
        <v>0</v>
      </c>
      <c r="F154" s="12">
        <v>0</v>
      </c>
      <c r="G154" s="12">
        <v>0</v>
      </c>
      <c r="H154" s="12">
        <v>0</v>
      </c>
      <c r="I154" s="12">
        <v>1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0</v>
      </c>
    </row>
    <row r="155" spans="1:16" ht="22.5" x14ac:dyDescent="0.25">
      <c r="A155" s="27" t="s">
        <v>601</v>
      </c>
      <c r="B155" s="27" t="s">
        <v>602</v>
      </c>
      <c r="C155" s="12">
        <v>5</v>
      </c>
      <c r="D155" s="12">
        <v>1</v>
      </c>
      <c r="E155" s="28">
        <v>4</v>
      </c>
      <c r="F155" s="12">
        <v>0</v>
      </c>
      <c r="G155" s="12">
        <v>0</v>
      </c>
      <c r="H155" s="12">
        <v>2</v>
      </c>
      <c r="I155" s="12">
        <v>1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2">
        <v>1</v>
      </c>
    </row>
    <row r="156" spans="1:16" x14ac:dyDescent="0.25">
      <c r="A156" s="199" t="s">
        <v>603</v>
      </c>
      <c r="B156" s="200"/>
      <c r="C156" s="24">
        <v>10</v>
      </c>
      <c r="D156" s="24">
        <v>9</v>
      </c>
      <c r="E156" s="25">
        <v>0.11111111111111099</v>
      </c>
      <c r="F156" s="24">
        <v>0</v>
      </c>
      <c r="G156" s="24">
        <v>0</v>
      </c>
      <c r="H156" s="24">
        <v>1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6">
        <v>0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1</v>
      </c>
      <c r="D161" s="12">
        <v>0</v>
      </c>
      <c r="E161" s="28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25">
      <c r="A162" s="27" t="s">
        <v>614</v>
      </c>
      <c r="B162" s="27" t="s">
        <v>615</v>
      </c>
      <c r="C162" s="12">
        <v>4</v>
      </c>
      <c r="D162" s="12">
        <v>6</v>
      </c>
      <c r="E162" s="28">
        <v>-0.33333333333333298</v>
      </c>
      <c r="F162" s="12">
        <v>0</v>
      </c>
      <c r="G162" s="12">
        <v>0</v>
      </c>
      <c r="H162" s="12">
        <v>1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0</v>
      </c>
    </row>
    <row r="163" spans="1:16" ht="22.5" x14ac:dyDescent="0.25">
      <c r="A163" s="27" t="s">
        <v>616</v>
      </c>
      <c r="B163" s="27" t="s">
        <v>617</v>
      </c>
      <c r="C163" s="12">
        <v>0</v>
      </c>
      <c r="D163" s="12">
        <v>1</v>
      </c>
      <c r="E163" s="28">
        <v>-1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1</v>
      </c>
      <c r="D164" s="12">
        <v>0</v>
      </c>
      <c r="E164" s="28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4</v>
      </c>
      <c r="D165" s="12">
        <v>2</v>
      </c>
      <c r="E165" s="28">
        <v>1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9" t="s">
        <v>622</v>
      </c>
      <c r="B166" s="200"/>
      <c r="C166" s="24">
        <v>56</v>
      </c>
      <c r="D166" s="24">
        <v>58</v>
      </c>
      <c r="E166" s="25">
        <v>-3.4482758620689703E-2</v>
      </c>
      <c r="F166" s="24">
        <v>0</v>
      </c>
      <c r="G166" s="24">
        <v>0</v>
      </c>
      <c r="H166" s="24">
        <v>21</v>
      </c>
      <c r="I166" s="24">
        <v>13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5</v>
      </c>
      <c r="P166" s="26">
        <v>16</v>
      </c>
    </row>
    <row r="167" spans="1:16" ht="22.5" x14ac:dyDescent="0.25">
      <c r="A167" s="27" t="s">
        <v>623</v>
      </c>
      <c r="B167" s="27" t="s">
        <v>624</v>
      </c>
      <c r="C167" s="12">
        <v>29</v>
      </c>
      <c r="D167" s="12">
        <v>19</v>
      </c>
      <c r="E167" s="28">
        <v>0.52631578947368396</v>
      </c>
      <c r="F167" s="12">
        <v>0</v>
      </c>
      <c r="G167" s="12">
        <v>0</v>
      </c>
      <c r="H167" s="12">
        <v>9</v>
      </c>
      <c r="I167" s="12">
        <v>2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2">
        <v>5</v>
      </c>
    </row>
    <row r="168" spans="1:16" ht="22.5" x14ac:dyDescent="0.25">
      <c r="A168" s="27" t="s">
        <v>625</v>
      </c>
      <c r="B168" s="27" t="s">
        <v>626</v>
      </c>
      <c r="C168" s="12">
        <v>0</v>
      </c>
      <c r="D168" s="12">
        <v>0</v>
      </c>
      <c r="E168" s="28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1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2</v>
      </c>
      <c r="E169" s="28">
        <v>-1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16</v>
      </c>
      <c r="D173" s="12">
        <v>25</v>
      </c>
      <c r="E173" s="28">
        <v>-0.36</v>
      </c>
      <c r="F173" s="12">
        <v>0</v>
      </c>
      <c r="G173" s="12">
        <v>0</v>
      </c>
      <c r="H173" s="12">
        <v>9</v>
      </c>
      <c r="I173" s="12">
        <v>3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5</v>
      </c>
      <c r="P173" s="22">
        <v>3</v>
      </c>
    </row>
    <row r="174" spans="1:16" ht="22.5" x14ac:dyDescent="0.25">
      <c r="A174" s="27" t="s">
        <v>637</v>
      </c>
      <c r="B174" s="27" t="s">
        <v>638</v>
      </c>
      <c r="C174" s="12">
        <v>11</v>
      </c>
      <c r="D174" s="12">
        <v>12</v>
      </c>
      <c r="E174" s="28">
        <v>-8.3333333333333301E-2</v>
      </c>
      <c r="F174" s="12">
        <v>0</v>
      </c>
      <c r="G174" s="12">
        <v>0</v>
      </c>
      <c r="H174" s="12">
        <v>2</v>
      </c>
      <c r="I174" s="12">
        <v>7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2">
        <v>4</v>
      </c>
    </row>
    <row r="175" spans="1:16" x14ac:dyDescent="0.25">
      <c r="A175" s="27" t="s">
        <v>639</v>
      </c>
      <c r="B175" s="27" t="s">
        <v>640</v>
      </c>
      <c r="C175" s="12">
        <v>0</v>
      </c>
      <c r="D175" s="12">
        <v>0</v>
      </c>
      <c r="E175" s="28">
        <v>0</v>
      </c>
      <c r="F175" s="12">
        <v>0</v>
      </c>
      <c r="G175" s="12">
        <v>0</v>
      </c>
      <c r="H175" s="12">
        <v>0</v>
      </c>
      <c r="I175" s="12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2</v>
      </c>
    </row>
    <row r="176" spans="1:16" ht="22.5" x14ac:dyDescent="0.2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1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1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9" t="s">
        <v>645</v>
      </c>
      <c r="B178" s="200"/>
      <c r="C178" s="24">
        <v>141</v>
      </c>
      <c r="D178" s="24">
        <v>144</v>
      </c>
      <c r="E178" s="25">
        <v>-2.0833333333333301E-2</v>
      </c>
      <c r="F178" s="24">
        <v>381</v>
      </c>
      <c r="G178" s="24">
        <v>245</v>
      </c>
      <c r="H178" s="24">
        <v>108</v>
      </c>
      <c r="I178" s="24">
        <v>56</v>
      </c>
      <c r="J178" s="24">
        <v>0</v>
      </c>
      <c r="K178" s="24">
        <v>0</v>
      </c>
      <c r="L178" s="24">
        <v>0</v>
      </c>
      <c r="M178" s="24">
        <v>0</v>
      </c>
      <c r="N178" s="24">
        <v>11</v>
      </c>
      <c r="O178" s="24">
        <v>0</v>
      </c>
      <c r="P178" s="26">
        <v>273</v>
      </c>
    </row>
    <row r="179" spans="1:16" ht="22.5" x14ac:dyDescent="0.25">
      <c r="A179" s="27" t="s">
        <v>646</v>
      </c>
      <c r="B179" s="27" t="s">
        <v>647</v>
      </c>
      <c r="C179" s="12">
        <v>3</v>
      </c>
      <c r="D179" s="12">
        <v>0</v>
      </c>
      <c r="E179" s="28">
        <v>0</v>
      </c>
      <c r="F179" s="12">
        <v>15</v>
      </c>
      <c r="G179" s="12">
        <v>9</v>
      </c>
      <c r="H179" s="12">
        <v>2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6</v>
      </c>
    </row>
    <row r="180" spans="1:16" ht="22.5" x14ac:dyDescent="0.25">
      <c r="A180" s="27" t="s">
        <v>648</v>
      </c>
      <c r="B180" s="27" t="s">
        <v>649</v>
      </c>
      <c r="C180" s="12">
        <v>67</v>
      </c>
      <c r="D180" s="12">
        <v>79</v>
      </c>
      <c r="E180" s="28">
        <v>-0.151898734177215</v>
      </c>
      <c r="F180" s="12">
        <v>153</v>
      </c>
      <c r="G180" s="12">
        <v>87</v>
      </c>
      <c r="H180" s="12">
        <v>53</v>
      </c>
      <c r="I180" s="12">
        <v>23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103</v>
      </c>
    </row>
    <row r="181" spans="1:16" x14ac:dyDescent="0.25">
      <c r="A181" s="27" t="s">
        <v>650</v>
      </c>
      <c r="B181" s="27" t="s">
        <v>651</v>
      </c>
      <c r="C181" s="12">
        <v>7</v>
      </c>
      <c r="D181" s="12">
        <v>4</v>
      </c>
      <c r="E181" s="28">
        <v>0.75</v>
      </c>
      <c r="F181" s="12">
        <v>5</v>
      </c>
      <c r="G181" s="12">
        <v>4</v>
      </c>
      <c r="H181" s="12">
        <v>6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1</v>
      </c>
    </row>
    <row r="182" spans="1:16" ht="22.5" x14ac:dyDescent="0.25">
      <c r="A182" s="27" t="s">
        <v>652</v>
      </c>
      <c r="B182" s="27" t="s">
        <v>653</v>
      </c>
      <c r="C182" s="12">
        <v>1</v>
      </c>
      <c r="D182" s="12">
        <v>2</v>
      </c>
      <c r="E182" s="28">
        <v>-0.5</v>
      </c>
      <c r="F182" s="12">
        <v>1</v>
      </c>
      <c r="G182" s="12">
        <v>0</v>
      </c>
      <c r="H182" s="12">
        <v>0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1</v>
      </c>
    </row>
    <row r="183" spans="1:16" ht="22.5" x14ac:dyDescent="0.25">
      <c r="A183" s="27" t="s">
        <v>654</v>
      </c>
      <c r="B183" s="27" t="s">
        <v>655</v>
      </c>
      <c r="C183" s="12">
        <v>5</v>
      </c>
      <c r="D183" s="12">
        <v>6</v>
      </c>
      <c r="E183" s="28">
        <v>-0.16666666666666699</v>
      </c>
      <c r="F183" s="12">
        <v>4</v>
      </c>
      <c r="G183" s="12">
        <v>4</v>
      </c>
      <c r="H183" s="12">
        <v>5</v>
      </c>
      <c r="I183" s="12">
        <v>3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8</v>
      </c>
    </row>
    <row r="184" spans="1:16" ht="22.5" x14ac:dyDescent="0.25">
      <c r="A184" s="27" t="s">
        <v>656</v>
      </c>
      <c r="B184" s="27" t="s">
        <v>657</v>
      </c>
      <c r="C184" s="12">
        <v>54</v>
      </c>
      <c r="D184" s="12">
        <v>51</v>
      </c>
      <c r="E184" s="28">
        <v>5.8823529411764698E-2</v>
      </c>
      <c r="F184" s="12">
        <v>199</v>
      </c>
      <c r="G184" s="12">
        <v>141</v>
      </c>
      <c r="H184" s="12">
        <v>40</v>
      </c>
      <c r="I184" s="12">
        <v>28</v>
      </c>
      <c r="J184" s="12">
        <v>0</v>
      </c>
      <c r="K184" s="12">
        <v>0</v>
      </c>
      <c r="L184" s="12">
        <v>0</v>
      </c>
      <c r="M184" s="12">
        <v>0</v>
      </c>
      <c r="N184" s="12">
        <v>11</v>
      </c>
      <c r="O184" s="12">
        <v>0</v>
      </c>
      <c r="P184" s="22">
        <v>154</v>
      </c>
    </row>
    <row r="185" spans="1:16" ht="22.5" x14ac:dyDescent="0.25">
      <c r="A185" s="27" t="s">
        <v>658</v>
      </c>
      <c r="B185" s="27" t="s">
        <v>659</v>
      </c>
      <c r="C185" s="12">
        <v>4</v>
      </c>
      <c r="D185" s="12">
        <v>2</v>
      </c>
      <c r="E185" s="28">
        <v>1</v>
      </c>
      <c r="F185" s="12">
        <v>4</v>
      </c>
      <c r="G185" s="12">
        <v>0</v>
      </c>
      <c r="H185" s="12">
        <v>2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99" t="s">
        <v>660</v>
      </c>
      <c r="B186" s="200"/>
      <c r="C186" s="24">
        <v>57</v>
      </c>
      <c r="D186" s="24">
        <v>55</v>
      </c>
      <c r="E186" s="25">
        <v>3.6363636363636397E-2</v>
      </c>
      <c r="F186" s="24">
        <v>1</v>
      </c>
      <c r="G186" s="24">
        <v>1</v>
      </c>
      <c r="H186" s="24">
        <v>14</v>
      </c>
      <c r="I186" s="24">
        <v>12</v>
      </c>
      <c r="J186" s="24">
        <v>0</v>
      </c>
      <c r="K186" s="24">
        <v>0</v>
      </c>
      <c r="L186" s="24">
        <v>0</v>
      </c>
      <c r="M186" s="24">
        <v>0</v>
      </c>
      <c r="N186" s="24">
        <v>4</v>
      </c>
      <c r="O186" s="24">
        <v>0</v>
      </c>
      <c r="P186" s="26">
        <v>12</v>
      </c>
    </row>
    <row r="187" spans="1:16" x14ac:dyDescent="0.25">
      <c r="A187" s="27" t="s">
        <v>661</v>
      </c>
      <c r="B187" s="27" t="s">
        <v>662</v>
      </c>
      <c r="C187" s="12">
        <v>2</v>
      </c>
      <c r="D187" s="12">
        <v>0</v>
      </c>
      <c r="E187" s="28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0</v>
      </c>
      <c r="E188" s="28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15</v>
      </c>
      <c r="D189" s="12">
        <v>25</v>
      </c>
      <c r="E189" s="28">
        <v>-0.4</v>
      </c>
      <c r="F189" s="12">
        <v>1</v>
      </c>
      <c r="G189" s="12">
        <v>1</v>
      </c>
      <c r="H189" s="12">
        <v>10</v>
      </c>
      <c r="I189" s="12">
        <v>5</v>
      </c>
      <c r="J189" s="12">
        <v>0</v>
      </c>
      <c r="K189" s="12">
        <v>0</v>
      </c>
      <c r="L189" s="12">
        <v>0</v>
      </c>
      <c r="M189" s="12">
        <v>0</v>
      </c>
      <c r="N189" s="12">
        <v>4</v>
      </c>
      <c r="O189" s="12">
        <v>0</v>
      </c>
      <c r="P189" s="22">
        <v>5</v>
      </c>
    </row>
    <row r="190" spans="1:16" ht="22.5" x14ac:dyDescent="0.25">
      <c r="A190" s="27" t="s">
        <v>667</v>
      </c>
      <c r="B190" s="27" t="s">
        <v>668</v>
      </c>
      <c r="C190" s="12">
        <v>1</v>
      </c>
      <c r="D190" s="12">
        <v>1</v>
      </c>
      <c r="E190" s="28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3.75" x14ac:dyDescent="0.25">
      <c r="A191" s="27" t="s">
        <v>669</v>
      </c>
      <c r="B191" s="27" t="s">
        <v>670</v>
      </c>
      <c r="C191" s="12">
        <v>2</v>
      </c>
      <c r="D191" s="12">
        <v>2</v>
      </c>
      <c r="E191" s="28">
        <v>0</v>
      </c>
      <c r="F191" s="12">
        <v>0</v>
      </c>
      <c r="G191" s="12">
        <v>0</v>
      </c>
      <c r="H191" s="12">
        <v>0</v>
      </c>
      <c r="I191" s="12">
        <v>3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4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9</v>
      </c>
      <c r="D193" s="12">
        <v>4</v>
      </c>
      <c r="E193" s="28">
        <v>1.25</v>
      </c>
      <c r="F193" s="12">
        <v>0</v>
      </c>
      <c r="G193" s="12">
        <v>0</v>
      </c>
      <c r="H193" s="12">
        <v>1</v>
      </c>
      <c r="I193" s="12">
        <v>4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2</v>
      </c>
    </row>
    <row r="194" spans="1:16" x14ac:dyDescent="0.25">
      <c r="A194" s="27" t="s">
        <v>675</v>
      </c>
      <c r="B194" s="27" t="s">
        <v>676</v>
      </c>
      <c r="C194" s="12">
        <v>0</v>
      </c>
      <c r="D194" s="12">
        <v>0</v>
      </c>
      <c r="E194" s="28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2.5" x14ac:dyDescent="0.2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0</v>
      </c>
      <c r="D196" s="12">
        <v>1</v>
      </c>
      <c r="E196" s="28">
        <v>-1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25">
      <c r="A197" s="27" t="s">
        <v>681</v>
      </c>
      <c r="B197" s="27" t="s">
        <v>682</v>
      </c>
      <c r="C197" s="12">
        <v>25</v>
      </c>
      <c r="D197" s="12">
        <v>20</v>
      </c>
      <c r="E197" s="28">
        <v>0.25</v>
      </c>
      <c r="F197" s="12">
        <v>0</v>
      </c>
      <c r="G197" s="12">
        <v>0</v>
      </c>
      <c r="H197" s="12">
        <v>3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2">
        <v>0</v>
      </c>
      <c r="D198" s="12">
        <v>1</v>
      </c>
      <c r="E198" s="28">
        <v>-1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2</v>
      </c>
      <c r="D199" s="12">
        <v>0</v>
      </c>
      <c r="E199" s="28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1</v>
      </c>
    </row>
    <row r="200" spans="1:16" ht="22.5" x14ac:dyDescent="0.25">
      <c r="A200" s="27" t="s">
        <v>687</v>
      </c>
      <c r="B200" s="27" t="s">
        <v>688</v>
      </c>
      <c r="C200" s="12">
        <v>1</v>
      </c>
      <c r="D200" s="12">
        <v>1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9" t="s">
        <v>689</v>
      </c>
      <c r="B201" s="200"/>
      <c r="C201" s="24">
        <v>8</v>
      </c>
      <c r="D201" s="24">
        <v>12</v>
      </c>
      <c r="E201" s="25">
        <v>-0.33333333333333298</v>
      </c>
      <c r="F201" s="24">
        <v>3</v>
      </c>
      <c r="G201" s="24">
        <v>2</v>
      </c>
      <c r="H201" s="24">
        <v>2</v>
      </c>
      <c r="I201" s="24">
        <v>5</v>
      </c>
      <c r="J201" s="24">
        <v>0</v>
      </c>
      <c r="K201" s="24">
        <v>0</v>
      </c>
      <c r="L201" s="24">
        <v>0</v>
      </c>
      <c r="M201" s="24">
        <v>0</v>
      </c>
      <c r="N201" s="24">
        <v>3</v>
      </c>
      <c r="O201" s="24">
        <v>0</v>
      </c>
      <c r="P201" s="26">
        <v>6</v>
      </c>
    </row>
    <row r="202" spans="1:16" x14ac:dyDescent="0.25">
      <c r="A202" s="27" t="s">
        <v>690</v>
      </c>
      <c r="B202" s="27" t="s">
        <v>691</v>
      </c>
      <c r="C202" s="12">
        <v>4</v>
      </c>
      <c r="D202" s="12">
        <v>2</v>
      </c>
      <c r="E202" s="28">
        <v>1</v>
      </c>
      <c r="F202" s="12">
        <v>0</v>
      </c>
      <c r="G202" s="12">
        <v>0</v>
      </c>
      <c r="H202" s="12">
        <v>0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3</v>
      </c>
      <c r="O202" s="12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2.5" x14ac:dyDescent="0.25">
      <c r="A206" s="27" t="s">
        <v>698</v>
      </c>
      <c r="B206" s="27" t="s">
        <v>699</v>
      </c>
      <c r="C206" s="12">
        <v>4</v>
      </c>
      <c r="D206" s="12">
        <v>8</v>
      </c>
      <c r="E206" s="28">
        <v>-0.5</v>
      </c>
      <c r="F206" s="12">
        <v>3</v>
      </c>
      <c r="G206" s="12">
        <v>2</v>
      </c>
      <c r="H206" s="12">
        <v>2</v>
      </c>
      <c r="I206" s="12">
        <v>4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2">
        <v>5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0</v>
      </c>
      <c r="D212" s="12">
        <v>1</v>
      </c>
      <c r="E212" s="28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2">
        <v>0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0</v>
      </c>
      <c r="D214" s="12">
        <v>0</v>
      </c>
      <c r="E214" s="28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1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1</v>
      </c>
      <c r="E218" s="28">
        <v>-1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9" t="s">
        <v>732</v>
      </c>
      <c r="B223" s="200"/>
      <c r="C223" s="24">
        <v>232</v>
      </c>
      <c r="D223" s="24">
        <v>197</v>
      </c>
      <c r="E223" s="25">
        <v>0.17766497461928901</v>
      </c>
      <c r="F223" s="24">
        <v>55</v>
      </c>
      <c r="G223" s="24">
        <v>37</v>
      </c>
      <c r="H223" s="24">
        <v>82</v>
      </c>
      <c r="I223" s="24">
        <v>45</v>
      </c>
      <c r="J223" s="24">
        <v>0</v>
      </c>
      <c r="K223" s="24">
        <v>0</v>
      </c>
      <c r="L223" s="24">
        <v>0</v>
      </c>
      <c r="M223" s="24">
        <v>0</v>
      </c>
      <c r="N223" s="24">
        <v>2</v>
      </c>
      <c r="O223" s="24">
        <v>3</v>
      </c>
      <c r="P223" s="26">
        <v>56</v>
      </c>
    </row>
    <row r="224" spans="1:16" x14ac:dyDescent="0.25">
      <c r="A224" s="27" t="s">
        <v>733</v>
      </c>
      <c r="B224" s="27" t="s">
        <v>734</v>
      </c>
      <c r="C224" s="12">
        <v>0</v>
      </c>
      <c r="D224" s="12">
        <v>2</v>
      </c>
      <c r="E224" s="28">
        <v>-1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0</v>
      </c>
      <c r="E229" s="28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1</v>
      </c>
    </row>
    <row r="230" spans="1:16" ht="22.5" x14ac:dyDescent="0.25">
      <c r="A230" s="27" t="s">
        <v>745</v>
      </c>
      <c r="B230" s="27" t="s">
        <v>746</v>
      </c>
      <c r="C230" s="12">
        <v>0</v>
      </c>
      <c r="D230" s="12">
        <v>0</v>
      </c>
      <c r="E230" s="28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2">
        <v>14</v>
      </c>
      <c r="D231" s="12">
        <v>10</v>
      </c>
      <c r="E231" s="28">
        <v>0.4</v>
      </c>
      <c r="F231" s="12">
        <v>1</v>
      </c>
      <c r="G231" s="12">
        <v>0</v>
      </c>
      <c r="H231" s="12">
        <v>3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0</v>
      </c>
    </row>
    <row r="232" spans="1:16" x14ac:dyDescent="0.25">
      <c r="A232" s="27" t="s">
        <v>749</v>
      </c>
      <c r="B232" s="27" t="s">
        <v>750</v>
      </c>
      <c r="C232" s="12">
        <v>5</v>
      </c>
      <c r="D232" s="12">
        <v>9</v>
      </c>
      <c r="E232" s="28">
        <v>-0.44444444444444398</v>
      </c>
      <c r="F232" s="12">
        <v>0</v>
      </c>
      <c r="G232" s="12">
        <v>1</v>
      </c>
      <c r="H232" s="12">
        <v>3</v>
      </c>
      <c r="I232" s="12">
        <v>2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1</v>
      </c>
    </row>
    <row r="233" spans="1:16" x14ac:dyDescent="0.25">
      <c r="A233" s="27" t="s">
        <v>751</v>
      </c>
      <c r="B233" s="27" t="s">
        <v>752</v>
      </c>
      <c r="C233" s="12">
        <v>5</v>
      </c>
      <c r="D233" s="12">
        <v>6</v>
      </c>
      <c r="E233" s="28">
        <v>-0.16666666666666699</v>
      </c>
      <c r="F233" s="12">
        <v>1</v>
      </c>
      <c r="G233" s="12">
        <v>0</v>
      </c>
      <c r="H233" s="12">
        <v>3</v>
      </c>
      <c r="I233" s="12">
        <v>3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2</v>
      </c>
    </row>
    <row r="234" spans="1:16" ht="22.5" x14ac:dyDescent="0.25">
      <c r="A234" s="27" t="s">
        <v>753</v>
      </c>
      <c r="B234" s="27" t="s">
        <v>754</v>
      </c>
      <c r="C234" s="12">
        <v>5</v>
      </c>
      <c r="D234" s="12">
        <v>1</v>
      </c>
      <c r="E234" s="28">
        <v>4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1</v>
      </c>
    </row>
    <row r="235" spans="1:16" ht="33.75" x14ac:dyDescent="0.25">
      <c r="A235" s="27" t="s">
        <v>755</v>
      </c>
      <c r="B235" s="27" t="s">
        <v>756</v>
      </c>
      <c r="C235" s="12">
        <v>2</v>
      </c>
      <c r="D235" s="12">
        <v>0</v>
      </c>
      <c r="E235" s="28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0</v>
      </c>
    </row>
    <row r="236" spans="1:16" x14ac:dyDescent="0.25">
      <c r="A236" s="27" t="s">
        <v>757</v>
      </c>
      <c r="B236" s="27" t="s">
        <v>758</v>
      </c>
      <c r="C236" s="12">
        <v>5</v>
      </c>
      <c r="D236" s="12">
        <v>1</v>
      </c>
      <c r="E236" s="28">
        <v>4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196</v>
      </c>
      <c r="D238" s="12">
        <v>168</v>
      </c>
      <c r="E238" s="28">
        <v>0.16666666666666699</v>
      </c>
      <c r="F238" s="12">
        <v>53</v>
      </c>
      <c r="G238" s="12">
        <v>36</v>
      </c>
      <c r="H238" s="12">
        <v>72</v>
      </c>
      <c r="I238" s="12">
        <v>40</v>
      </c>
      <c r="J238" s="12">
        <v>0</v>
      </c>
      <c r="K238" s="12">
        <v>0</v>
      </c>
      <c r="L238" s="12">
        <v>0</v>
      </c>
      <c r="M238" s="12">
        <v>0</v>
      </c>
      <c r="N238" s="12">
        <v>1</v>
      </c>
      <c r="O238" s="12">
        <v>3</v>
      </c>
      <c r="P238" s="22">
        <v>51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1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9" t="s">
        <v>773</v>
      </c>
      <c r="B244" s="200"/>
      <c r="C244" s="24">
        <v>2</v>
      </c>
      <c r="D244" s="24">
        <v>0</v>
      </c>
      <c r="E244" s="25">
        <v>0</v>
      </c>
      <c r="F244" s="24">
        <v>0</v>
      </c>
      <c r="G244" s="24">
        <v>0</v>
      </c>
      <c r="H244" s="24">
        <v>0</v>
      </c>
      <c r="I244" s="24">
        <v>1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6">
        <v>0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2</v>
      </c>
      <c r="D249" s="12">
        <v>0</v>
      </c>
      <c r="E249" s="28">
        <v>0</v>
      </c>
      <c r="F249" s="12">
        <v>0</v>
      </c>
      <c r="G249" s="12">
        <v>0</v>
      </c>
      <c r="H249" s="12">
        <v>0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2">
        <v>0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9" t="s">
        <v>826</v>
      </c>
      <c r="B271" s="200"/>
      <c r="C271" s="24">
        <v>37</v>
      </c>
      <c r="D271" s="24">
        <v>41</v>
      </c>
      <c r="E271" s="25">
        <v>-9.7560975609756101E-2</v>
      </c>
      <c r="F271" s="24">
        <v>20</v>
      </c>
      <c r="G271" s="24">
        <v>15</v>
      </c>
      <c r="H271" s="24">
        <v>19</v>
      </c>
      <c r="I271" s="24">
        <v>26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6">
        <v>36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14</v>
      </c>
      <c r="D273" s="12">
        <v>11</v>
      </c>
      <c r="E273" s="28">
        <v>0.27272727272727298</v>
      </c>
      <c r="F273" s="12">
        <v>6</v>
      </c>
      <c r="G273" s="12">
        <v>7</v>
      </c>
      <c r="H273" s="12">
        <v>6</v>
      </c>
      <c r="I273" s="12">
        <v>19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13</v>
      </c>
    </row>
    <row r="274" spans="1:16" ht="33.75" x14ac:dyDescent="0.25">
      <c r="A274" s="27" t="s">
        <v>831</v>
      </c>
      <c r="B274" s="27" t="s">
        <v>832</v>
      </c>
      <c r="C274" s="12">
        <v>19</v>
      </c>
      <c r="D274" s="12">
        <v>28</v>
      </c>
      <c r="E274" s="28">
        <v>-0.32142857142857101</v>
      </c>
      <c r="F274" s="12">
        <v>14</v>
      </c>
      <c r="G274" s="12">
        <v>8</v>
      </c>
      <c r="H274" s="12">
        <v>12</v>
      </c>
      <c r="I274" s="12">
        <v>4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18</v>
      </c>
    </row>
    <row r="275" spans="1:16" ht="22.5" x14ac:dyDescent="0.2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0</v>
      </c>
    </row>
    <row r="276" spans="1:16" x14ac:dyDescent="0.25">
      <c r="A276" s="27" t="s">
        <v>835</v>
      </c>
      <c r="B276" s="27" t="s">
        <v>836</v>
      </c>
      <c r="C276" s="12">
        <v>0</v>
      </c>
      <c r="D276" s="12">
        <v>1</v>
      </c>
      <c r="E276" s="28">
        <v>-1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1</v>
      </c>
    </row>
    <row r="277" spans="1:16" x14ac:dyDescent="0.25">
      <c r="A277" s="27" t="s">
        <v>837</v>
      </c>
      <c r="B277" s="27" t="s">
        <v>838</v>
      </c>
      <c r="C277" s="12">
        <v>0</v>
      </c>
      <c r="D277" s="12">
        <v>0</v>
      </c>
      <c r="E277" s="28">
        <v>0</v>
      </c>
      <c r="F277" s="12">
        <v>0</v>
      </c>
      <c r="G277" s="12">
        <v>0</v>
      </c>
      <c r="H277" s="12">
        <v>0</v>
      </c>
      <c r="I277" s="12">
        <v>1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4</v>
      </c>
    </row>
    <row r="278" spans="1:16" ht="22.5" x14ac:dyDescent="0.25">
      <c r="A278" s="27" t="s">
        <v>839</v>
      </c>
      <c r="B278" s="27" t="s">
        <v>840</v>
      </c>
      <c r="C278" s="12">
        <v>2</v>
      </c>
      <c r="D278" s="12">
        <v>1</v>
      </c>
      <c r="E278" s="28">
        <v>1</v>
      </c>
      <c r="F278" s="12">
        <v>0</v>
      </c>
      <c r="G278" s="12">
        <v>0</v>
      </c>
      <c r="H278" s="12">
        <v>1</v>
      </c>
      <c r="I278" s="12">
        <v>2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0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2</v>
      </c>
      <c r="D294" s="12">
        <v>0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9" t="s">
        <v>885</v>
      </c>
      <c r="B301" s="20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9" t="s">
        <v>905</v>
      </c>
      <c r="B312" s="200"/>
      <c r="C312" s="24">
        <v>0</v>
      </c>
      <c r="D312" s="24">
        <v>0</v>
      </c>
      <c r="E312" s="25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2">
        <v>0</v>
      </c>
      <c r="D313" s="12">
        <v>0</v>
      </c>
      <c r="E313" s="28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0</v>
      </c>
      <c r="D315" s="12">
        <v>0</v>
      </c>
      <c r="E315" s="28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9" t="s">
        <v>916</v>
      </c>
      <c r="B318" s="200"/>
      <c r="C318" s="24">
        <v>0</v>
      </c>
      <c r="D318" s="24">
        <v>0</v>
      </c>
      <c r="E318" s="25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0</v>
      </c>
      <c r="D319" s="12">
        <v>0</v>
      </c>
      <c r="E319" s="28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9" t="s">
        <v>924</v>
      </c>
      <c r="B323" s="200"/>
      <c r="C323" s="24">
        <v>1011</v>
      </c>
      <c r="D323" s="24">
        <v>1391</v>
      </c>
      <c r="E323" s="25">
        <v>-0.27318475916606699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17</v>
      </c>
      <c r="O323" s="24">
        <v>0</v>
      </c>
      <c r="P323" s="26">
        <v>0</v>
      </c>
    </row>
    <row r="324" spans="1:16" x14ac:dyDescent="0.25">
      <c r="A324" s="27" t="s">
        <v>925</v>
      </c>
      <c r="B324" s="27" t="s">
        <v>926</v>
      </c>
      <c r="C324" s="12">
        <v>1011</v>
      </c>
      <c r="D324" s="12">
        <v>1391</v>
      </c>
      <c r="E324" s="28">
        <v>-0.27318475916606699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17</v>
      </c>
      <c r="O324" s="12">
        <v>0</v>
      </c>
      <c r="P324" s="22">
        <v>0</v>
      </c>
    </row>
    <row r="325" spans="1:16" x14ac:dyDescent="0.25">
      <c r="A325" s="199" t="s">
        <v>927</v>
      </c>
      <c r="B325" s="200"/>
      <c r="C325" s="24">
        <v>0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1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0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1</v>
      </c>
    </row>
    <row r="329" spans="1:16" ht="33.75" x14ac:dyDescent="0.2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01" t="s">
        <v>956</v>
      </c>
      <c r="B341" s="202"/>
      <c r="C341" s="29">
        <v>5590</v>
      </c>
      <c r="D341" s="29">
        <v>6215</v>
      </c>
      <c r="E341" s="30">
        <v>-0.10056315366049901</v>
      </c>
      <c r="F341" s="29">
        <v>681</v>
      </c>
      <c r="G341" s="29">
        <v>451</v>
      </c>
      <c r="H341" s="29">
        <v>754</v>
      </c>
      <c r="I341" s="29">
        <v>513</v>
      </c>
      <c r="J341" s="29">
        <v>11</v>
      </c>
      <c r="K341" s="29">
        <v>17</v>
      </c>
      <c r="L341" s="29">
        <v>2</v>
      </c>
      <c r="M341" s="29">
        <v>0</v>
      </c>
      <c r="N341" s="29">
        <v>79</v>
      </c>
      <c r="O341" s="29">
        <v>17</v>
      </c>
      <c r="P341" s="29">
        <v>764</v>
      </c>
    </row>
    <row r="342" spans="1:16" x14ac:dyDescent="0.25">
      <c r="A342" s="17"/>
    </row>
  </sheetData>
  <sheetProtection algorithmName="SHA-512" hashValue="6dz80cNFUN51v+fjLpwEBA836fpwD1WkHgQTcP0OjtGANAiiVClUMwECxB8suPh9PQmTChI8vAES4l4RzwQJgg==" saltValue="KUwL5/56PQQ9lcPnTPWuz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2" t="s">
        <v>960</v>
      </c>
      <c r="B7" s="11" t="s">
        <v>961</v>
      </c>
      <c r="C7" s="21"/>
    </row>
    <row r="8" spans="1:3" x14ac:dyDescent="0.25">
      <c r="A8" s="193"/>
      <c r="B8" s="11" t="s">
        <v>334</v>
      </c>
      <c r="C8" s="22">
        <v>8</v>
      </c>
    </row>
    <row r="9" spans="1:3" x14ac:dyDescent="0.25">
      <c r="A9" s="193"/>
      <c r="B9" s="11" t="s">
        <v>962</v>
      </c>
      <c r="C9" s="22">
        <v>6</v>
      </c>
    </row>
    <row r="10" spans="1:3" x14ac:dyDescent="0.25">
      <c r="A10" s="193"/>
      <c r="B10" s="11" t="s">
        <v>963</v>
      </c>
      <c r="C10" s="22">
        <v>1</v>
      </c>
    </row>
    <row r="11" spans="1:3" x14ac:dyDescent="0.25">
      <c r="A11" s="193"/>
      <c r="B11" s="11" t="s">
        <v>964</v>
      </c>
      <c r="C11" s="22">
        <v>7</v>
      </c>
    </row>
    <row r="12" spans="1:3" x14ac:dyDescent="0.25">
      <c r="A12" s="193"/>
      <c r="B12" s="11" t="s">
        <v>965</v>
      </c>
      <c r="C12" s="22">
        <v>3</v>
      </c>
    </row>
    <row r="13" spans="1:3" x14ac:dyDescent="0.25">
      <c r="A13" s="193"/>
      <c r="B13" s="11" t="s">
        <v>966</v>
      </c>
      <c r="C13" s="21"/>
    </row>
    <row r="14" spans="1:3" x14ac:dyDescent="0.25">
      <c r="A14" s="193"/>
      <c r="B14" s="11" t="s">
        <v>518</v>
      </c>
      <c r="C14" s="22">
        <v>4</v>
      </c>
    </row>
    <row r="15" spans="1:3" x14ac:dyDescent="0.25">
      <c r="A15" s="193"/>
      <c r="B15" s="11" t="s">
        <v>967</v>
      </c>
      <c r="C15" s="22">
        <v>7</v>
      </c>
    </row>
    <row r="16" spans="1:3" x14ac:dyDescent="0.25">
      <c r="A16" s="193"/>
      <c r="B16" s="11" t="s">
        <v>968</v>
      </c>
      <c r="C16" s="21"/>
    </row>
    <row r="17" spans="1:3" x14ac:dyDescent="0.25">
      <c r="A17" s="193"/>
      <c r="B17" s="11" t="s">
        <v>651</v>
      </c>
      <c r="C17" s="21"/>
    </row>
    <row r="18" spans="1:3" x14ac:dyDescent="0.25">
      <c r="A18" s="193"/>
      <c r="B18" s="11" t="s">
        <v>969</v>
      </c>
      <c r="C18" s="22">
        <v>3</v>
      </c>
    </row>
    <row r="19" spans="1:3" x14ac:dyDescent="0.25">
      <c r="A19" s="193"/>
      <c r="B19" s="11" t="s">
        <v>970</v>
      </c>
      <c r="C19" s="22">
        <v>5</v>
      </c>
    </row>
    <row r="20" spans="1:3" x14ac:dyDescent="0.25">
      <c r="A20" s="193"/>
      <c r="B20" s="11" t="s">
        <v>971</v>
      </c>
      <c r="C20" s="21"/>
    </row>
    <row r="21" spans="1:3" x14ac:dyDescent="0.25">
      <c r="A21" s="193"/>
      <c r="B21" s="11" t="s">
        <v>972</v>
      </c>
      <c r="C21" s="22">
        <v>2</v>
      </c>
    </row>
    <row r="22" spans="1:3" x14ac:dyDescent="0.25">
      <c r="A22" s="193"/>
      <c r="B22" s="11" t="s">
        <v>973</v>
      </c>
      <c r="C22" s="21"/>
    </row>
    <row r="23" spans="1:3" x14ac:dyDescent="0.25">
      <c r="A23" s="193"/>
      <c r="B23" s="11" t="s">
        <v>974</v>
      </c>
      <c r="C23" s="21"/>
    </row>
    <row r="24" spans="1:3" x14ac:dyDescent="0.25">
      <c r="A24" s="193"/>
      <c r="B24" s="11" t="s">
        <v>111</v>
      </c>
      <c r="C24" s="22">
        <v>4</v>
      </c>
    </row>
    <row r="25" spans="1:3" x14ac:dyDescent="0.25">
      <c r="A25" s="193"/>
      <c r="B25" s="11" t="s">
        <v>975</v>
      </c>
      <c r="C25" s="22">
        <v>2</v>
      </c>
    </row>
    <row r="26" spans="1:3" x14ac:dyDescent="0.25">
      <c r="A26" s="194"/>
      <c r="B26" s="11" t="s">
        <v>976</v>
      </c>
      <c r="C26" s="21"/>
    </row>
    <row r="27" spans="1:3" x14ac:dyDescent="0.25">
      <c r="A27" s="192" t="s">
        <v>977</v>
      </c>
      <c r="B27" s="11" t="s">
        <v>978</v>
      </c>
      <c r="C27" s="22">
        <v>18</v>
      </c>
    </row>
    <row r="28" spans="1:3" x14ac:dyDescent="0.25">
      <c r="A28" s="193"/>
      <c r="B28" s="11" t="s">
        <v>979</v>
      </c>
      <c r="C28" s="22">
        <v>26</v>
      </c>
    </row>
    <row r="29" spans="1:3" x14ac:dyDescent="0.25">
      <c r="A29" s="194"/>
      <c r="B29" s="11" t="s">
        <v>980</v>
      </c>
      <c r="C29" s="22">
        <v>3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1</v>
      </c>
    </row>
    <row r="34" spans="1:3" x14ac:dyDescent="0.25">
      <c r="A34" s="192" t="s">
        <v>983</v>
      </c>
      <c r="B34" s="11" t="s">
        <v>984</v>
      </c>
      <c r="C34" s="21"/>
    </row>
    <row r="35" spans="1:3" x14ac:dyDescent="0.25">
      <c r="A35" s="193"/>
      <c r="B35" s="11" t="s">
        <v>985</v>
      </c>
      <c r="C35" s="21"/>
    </row>
    <row r="36" spans="1:3" x14ac:dyDescent="0.25">
      <c r="A36" s="193"/>
      <c r="B36" s="11" t="s">
        <v>986</v>
      </c>
      <c r="C36" s="21"/>
    </row>
    <row r="37" spans="1:3" x14ac:dyDescent="0.25">
      <c r="A37" s="194"/>
      <c r="B37" s="11" t="s">
        <v>987</v>
      </c>
      <c r="C37" s="22">
        <v>1</v>
      </c>
    </row>
    <row r="38" spans="1:3" x14ac:dyDescent="0.25">
      <c r="A38" s="10" t="s">
        <v>988</v>
      </c>
      <c r="B38" s="15"/>
      <c r="C38" s="21"/>
    </row>
    <row r="39" spans="1:3" x14ac:dyDescent="0.25">
      <c r="A39" s="10" t="s">
        <v>989</v>
      </c>
      <c r="B39" s="15"/>
      <c r="C39" s="22">
        <v>7</v>
      </c>
    </row>
    <row r="40" spans="1:3" x14ac:dyDescent="0.25">
      <c r="A40" s="10" t="s">
        <v>990</v>
      </c>
      <c r="B40" s="15"/>
      <c r="C40" s="22">
        <v>10</v>
      </c>
    </row>
    <row r="41" spans="1:3" x14ac:dyDescent="0.25">
      <c r="A41" s="10" t="s">
        <v>991</v>
      </c>
      <c r="B41" s="15"/>
      <c r="C41" s="22">
        <v>25</v>
      </c>
    </row>
    <row r="42" spans="1:3" x14ac:dyDescent="0.25">
      <c r="A42" s="10" t="s">
        <v>992</v>
      </c>
      <c r="B42" s="15"/>
      <c r="C42" s="22">
        <v>2</v>
      </c>
    </row>
    <row r="43" spans="1:3" x14ac:dyDescent="0.25">
      <c r="A43" s="10" t="s">
        <v>993</v>
      </c>
      <c r="B43" s="15"/>
      <c r="C43" s="22">
        <v>3</v>
      </c>
    </row>
    <row r="44" spans="1:3" x14ac:dyDescent="0.25">
      <c r="A44" s="10" t="s">
        <v>994</v>
      </c>
      <c r="B44" s="15"/>
      <c r="C44" s="21"/>
    </row>
    <row r="45" spans="1:3" x14ac:dyDescent="0.25">
      <c r="A45" s="10" t="s">
        <v>995</v>
      </c>
      <c r="B45" s="15"/>
      <c r="C45" s="22">
        <v>6</v>
      </c>
    </row>
    <row r="46" spans="1:3" x14ac:dyDescent="0.25">
      <c r="A46" s="10" t="s">
        <v>980</v>
      </c>
      <c r="B46" s="15"/>
      <c r="C46" s="22">
        <v>2</v>
      </c>
    </row>
    <row r="47" spans="1:3" x14ac:dyDescent="0.25">
      <c r="A47" s="192" t="s">
        <v>996</v>
      </c>
      <c r="B47" s="11" t="s">
        <v>997</v>
      </c>
      <c r="C47" s="22">
        <v>5</v>
      </c>
    </row>
    <row r="48" spans="1:3" x14ac:dyDescent="0.25">
      <c r="A48" s="193"/>
      <c r="B48" s="11" t="s">
        <v>998</v>
      </c>
      <c r="C48" s="21"/>
    </row>
    <row r="49" spans="1:3" x14ac:dyDescent="0.25">
      <c r="A49" s="193"/>
      <c r="B49" s="11" t="s">
        <v>999</v>
      </c>
      <c r="C49" s="22">
        <v>4</v>
      </c>
    </row>
    <row r="50" spans="1:3" x14ac:dyDescent="0.25">
      <c r="A50" s="193"/>
      <c r="B50" s="11" t="s">
        <v>1000</v>
      </c>
      <c r="C50" s="21"/>
    </row>
    <row r="51" spans="1:3" x14ac:dyDescent="0.25">
      <c r="A51" s="194"/>
      <c r="B51" s="11" t="s">
        <v>1001</v>
      </c>
      <c r="C51" s="21"/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7</v>
      </c>
    </row>
    <row r="56" spans="1:3" x14ac:dyDescent="0.25">
      <c r="A56" s="192" t="s">
        <v>79</v>
      </c>
      <c r="B56" s="11" t="s">
        <v>1003</v>
      </c>
      <c r="C56" s="22">
        <v>13</v>
      </c>
    </row>
    <row r="57" spans="1:3" x14ac:dyDescent="0.25">
      <c r="A57" s="194"/>
      <c r="B57" s="11" t="s">
        <v>1004</v>
      </c>
      <c r="C57" s="22">
        <v>20</v>
      </c>
    </row>
    <row r="58" spans="1:3" x14ac:dyDescent="0.25">
      <c r="A58" s="192" t="s">
        <v>1005</v>
      </c>
      <c r="B58" s="11" t="s">
        <v>1006</v>
      </c>
      <c r="C58" s="21"/>
    </row>
    <row r="59" spans="1:3" x14ac:dyDescent="0.25">
      <c r="A59" s="194"/>
      <c r="B59" s="11" t="s">
        <v>1007</v>
      </c>
      <c r="C59" s="21"/>
    </row>
    <row r="60" spans="1:3" x14ac:dyDescent="0.25">
      <c r="A60" s="192" t="s">
        <v>1008</v>
      </c>
      <c r="B60" s="11" t="s">
        <v>1006</v>
      </c>
      <c r="C60" s="22">
        <v>3</v>
      </c>
    </row>
    <row r="61" spans="1:3" x14ac:dyDescent="0.25">
      <c r="A61" s="194"/>
      <c r="B61" s="11" t="s">
        <v>1007</v>
      </c>
      <c r="C61" s="21"/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2" t="s">
        <v>245</v>
      </c>
      <c r="B65" s="11" t="s">
        <v>20</v>
      </c>
      <c r="C65" s="22">
        <v>109</v>
      </c>
    </row>
    <row r="66" spans="1:3" x14ac:dyDescent="0.25">
      <c r="A66" s="193"/>
      <c r="B66" s="11" t="s">
        <v>1010</v>
      </c>
      <c r="C66" s="22">
        <v>9</v>
      </c>
    </row>
    <row r="67" spans="1:3" x14ac:dyDescent="0.25">
      <c r="A67" s="193"/>
      <c r="B67" s="11" t="s">
        <v>1011</v>
      </c>
      <c r="C67" s="22">
        <v>108</v>
      </c>
    </row>
    <row r="68" spans="1:3" x14ac:dyDescent="0.25">
      <c r="A68" s="194"/>
      <c r="B68" s="11" t="s">
        <v>1012</v>
      </c>
      <c r="C68" s="22">
        <v>1</v>
      </c>
    </row>
    <row r="69" spans="1:3" x14ac:dyDescent="0.25">
      <c r="A69" s="192" t="s">
        <v>1013</v>
      </c>
      <c r="B69" s="11" t="s">
        <v>1014</v>
      </c>
      <c r="C69" s="21"/>
    </row>
    <row r="70" spans="1:3" x14ac:dyDescent="0.25">
      <c r="A70" s="193"/>
      <c r="B70" s="11" t="s">
        <v>1015</v>
      </c>
      <c r="C70" s="21"/>
    </row>
    <row r="71" spans="1:3" x14ac:dyDescent="0.25">
      <c r="A71" s="194"/>
      <c r="B71" s="11" t="s">
        <v>1016</v>
      </c>
      <c r="C71" s="21"/>
    </row>
    <row r="72" spans="1:3" x14ac:dyDescent="0.25">
      <c r="A72" s="192" t="s">
        <v>1017</v>
      </c>
      <c r="B72" s="11" t="s">
        <v>1018</v>
      </c>
      <c r="C72" s="22">
        <v>102</v>
      </c>
    </row>
    <row r="73" spans="1:3" x14ac:dyDescent="0.25">
      <c r="A73" s="193"/>
      <c r="B73" s="11" t="s">
        <v>1019</v>
      </c>
      <c r="C73" s="22">
        <v>5</v>
      </c>
    </row>
    <row r="74" spans="1:3" x14ac:dyDescent="0.25">
      <c r="A74" s="193"/>
      <c r="B74" s="11" t="s">
        <v>1020</v>
      </c>
      <c r="C74" s="22">
        <v>18</v>
      </c>
    </row>
    <row r="75" spans="1:3" x14ac:dyDescent="0.25">
      <c r="A75" s="193"/>
      <c r="B75" s="11" t="s">
        <v>1021</v>
      </c>
      <c r="C75" s="22">
        <v>36</v>
      </c>
    </row>
    <row r="76" spans="1:3" x14ac:dyDescent="0.25">
      <c r="A76" s="194"/>
      <c r="B76" s="11" t="s">
        <v>1012</v>
      </c>
      <c r="C76" s="22">
        <v>84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1"/>
    </row>
    <row r="81" spans="1:3" x14ac:dyDescent="0.25">
      <c r="A81" s="10" t="s">
        <v>1024</v>
      </c>
      <c r="B81" s="15"/>
      <c r="C81" s="21"/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2" t="s">
        <v>1027</v>
      </c>
      <c r="B86" s="11" t="s">
        <v>1018</v>
      </c>
      <c r="C86" s="22">
        <v>22</v>
      </c>
    </row>
    <row r="87" spans="1:3" x14ac:dyDescent="0.25">
      <c r="A87" s="194"/>
      <c r="B87" s="11" t="s">
        <v>1012</v>
      </c>
      <c r="C87" s="22">
        <v>30</v>
      </c>
    </row>
    <row r="88" spans="1:3" x14ac:dyDescent="0.25">
      <c r="A88" s="192" t="s">
        <v>1028</v>
      </c>
      <c r="B88" s="11" t="s">
        <v>1018</v>
      </c>
      <c r="C88" s="22">
        <v>8</v>
      </c>
    </row>
    <row r="89" spans="1:3" x14ac:dyDescent="0.25">
      <c r="A89" s="194"/>
      <c r="B89" s="11" t="s">
        <v>1012</v>
      </c>
      <c r="C89" s="22">
        <v>4</v>
      </c>
    </row>
    <row r="90" spans="1:3" x14ac:dyDescent="0.25">
      <c r="A90" s="192" t="s">
        <v>1029</v>
      </c>
      <c r="B90" s="11" t="s">
        <v>1018</v>
      </c>
      <c r="C90" s="22">
        <v>32</v>
      </c>
    </row>
    <row r="91" spans="1:3" x14ac:dyDescent="0.25">
      <c r="A91" s="194"/>
      <c r="B91" s="11" t="s">
        <v>1012</v>
      </c>
      <c r="C91" s="22">
        <v>171</v>
      </c>
    </row>
    <row r="92" spans="1:3" x14ac:dyDescent="0.25">
      <c r="A92" s="192" t="s">
        <v>1030</v>
      </c>
      <c r="B92" s="11" t="s">
        <v>1018</v>
      </c>
      <c r="C92" s="21"/>
    </row>
    <row r="93" spans="1:3" x14ac:dyDescent="0.25">
      <c r="A93" s="194"/>
      <c r="B93" s="11" t="s">
        <v>1012</v>
      </c>
      <c r="C93" s="21"/>
    </row>
    <row r="94" spans="1:3" x14ac:dyDescent="0.25">
      <c r="A94" s="192" t="s">
        <v>1031</v>
      </c>
      <c r="B94" s="11" t="s">
        <v>1018</v>
      </c>
      <c r="C94" s="22">
        <v>16</v>
      </c>
    </row>
    <row r="95" spans="1:3" x14ac:dyDescent="0.25">
      <c r="A95" s="194"/>
      <c r="B95" s="11" t="s">
        <v>1012</v>
      </c>
      <c r="C95" s="21"/>
    </row>
    <row r="96" spans="1:3" x14ac:dyDescent="0.25">
      <c r="A96" s="192" t="s">
        <v>1032</v>
      </c>
      <c r="B96" s="11" t="s">
        <v>1018</v>
      </c>
      <c r="C96" s="21"/>
    </row>
    <row r="97" spans="1:3" x14ac:dyDescent="0.25">
      <c r="A97" s="194"/>
      <c r="B97" s="11" t="s">
        <v>1012</v>
      </c>
      <c r="C97" s="21"/>
    </row>
    <row r="98" spans="1:3" x14ac:dyDescent="0.25">
      <c r="A98" s="192" t="s">
        <v>1033</v>
      </c>
      <c r="B98" s="11" t="s">
        <v>1018</v>
      </c>
      <c r="C98" s="21"/>
    </row>
    <row r="99" spans="1:3" x14ac:dyDescent="0.25">
      <c r="A99" s="194"/>
      <c r="B99" s="11" t="s">
        <v>1012</v>
      </c>
      <c r="C99" s="21"/>
    </row>
    <row r="100" spans="1:3" x14ac:dyDescent="0.25">
      <c r="A100" s="10" t="s">
        <v>1034</v>
      </c>
      <c r="B100" s="15"/>
      <c r="C100" s="22">
        <v>6</v>
      </c>
    </row>
    <row r="101" spans="1:3" x14ac:dyDescent="0.25">
      <c r="A101" s="10" t="s">
        <v>1035</v>
      </c>
      <c r="B101" s="15"/>
      <c r="C101" s="21"/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2" t="s">
        <v>1037</v>
      </c>
      <c r="B105" s="11" t="s">
        <v>1038</v>
      </c>
      <c r="C105" s="21"/>
    </row>
    <row r="106" spans="1:3" x14ac:dyDescent="0.25">
      <c r="A106" s="194"/>
      <c r="B106" s="11" t="s">
        <v>1039</v>
      </c>
      <c r="C106" s="22">
        <v>12</v>
      </c>
    </row>
    <row r="107" spans="1:3" x14ac:dyDescent="0.25">
      <c r="A107" s="10" t="s">
        <v>1040</v>
      </c>
      <c r="B107" s="15"/>
      <c r="C107" s="22">
        <v>7</v>
      </c>
    </row>
    <row r="108" spans="1:3" x14ac:dyDescent="0.25">
      <c r="A108" s="10" t="s">
        <v>1041</v>
      </c>
      <c r="B108" s="15"/>
      <c r="C108" s="21"/>
    </row>
    <row r="109" spans="1:3" x14ac:dyDescent="0.25">
      <c r="A109" s="10" t="s">
        <v>1042</v>
      </c>
      <c r="B109" s="15"/>
      <c r="C109" s="21"/>
    </row>
    <row r="110" spans="1:3" x14ac:dyDescent="0.25">
      <c r="A110" s="10" t="s">
        <v>1043</v>
      </c>
      <c r="B110" s="15"/>
      <c r="C110" s="21"/>
    </row>
    <row r="111" spans="1:3" x14ac:dyDescent="0.25">
      <c r="A111" s="10" t="s">
        <v>1044</v>
      </c>
      <c r="B111" s="15"/>
      <c r="C111" s="21"/>
    </row>
    <row r="112" spans="1:3" ht="22.5" x14ac:dyDescent="0.25">
      <c r="A112" s="10" t="s">
        <v>1045</v>
      </c>
      <c r="B112" s="15"/>
      <c r="C112" s="21"/>
    </row>
    <row r="113" spans="1:1" x14ac:dyDescent="0.25">
      <c r="A113" s="17"/>
    </row>
  </sheetData>
  <sheetProtection algorithmName="SHA-512" hashValue="OFRSsEGD+Z7q+A+M923BNhUNyxl7SKw9aw74bXZOL+oZt9CLa1rzXBYGFa/RU7z3QVgGhcBVM8tQWJ18pju2rw==" saltValue="JYDWguSXFsVxvdn8/o4sx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2" t="s">
        <v>1048</v>
      </c>
      <c r="B5" s="32" t="s">
        <v>1049</v>
      </c>
      <c r="C5" s="21"/>
    </row>
    <row r="6" spans="1:3" x14ac:dyDescent="0.25">
      <c r="A6" s="193"/>
      <c r="B6" s="32" t="s">
        <v>304</v>
      </c>
      <c r="C6" s="22">
        <v>53</v>
      </c>
    </row>
    <row r="7" spans="1:3" x14ac:dyDescent="0.25">
      <c r="A7" s="193"/>
      <c r="B7" s="32" t="s">
        <v>1050</v>
      </c>
      <c r="C7" s="22">
        <v>7</v>
      </c>
    </row>
    <row r="8" spans="1:3" x14ac:dyDescent="0.25">
      <c r="A8" s="193"/>
      <c r="B8" s="32" t="s">
        <v>1051</v>
      </c>
      <c r="C8" s="21"/>
    </row>
    <row r="9" spans="1:3" x14ac:dyDescent="0.25">
      <c r="A9" s="193"/>
      <c r="B9" s="32" t="s">
        <v>1052</v>
      </c>
      <c r="C9" s="21"/>
    </row>
    <row r="10" spans="1:3" x14ac:dyDescent="0.25">
      <c r="A10" s="193"/>
      <c r="B10" s="32" t="s">
        <v>1053</v>
      </c>
      <c r="C10" s="21"/>
    </row>
    <row r="11" spans="1:3" x14ac:dyDescent="0.25">
      <c r="A11" s="194"/>
      <c r="B11" s="32" t="s">
        <v>1054</v>
      </c>
      <c r="C11" s="21"/>
    </row>
    <row r="12" spans="1:3" x14ac:dyDescent="0.25">
      <c r="A12" s="192" t="s">
        <v>1055</v>
      </c>
      <c r="B12" s="32" t="s">
        <v>65</v>
      </c>
      <c r="C12" s="22">
        <v>36</v>
      </c>
    </row>
    <row r="13" spans="1:3" x14ac:dyDescent="0.25">
      <c r="A13" s="193"/>
      <c r="B13" s="32" t="s">
        <v>1056</v>
      </c>
      <c r="C13" s="22">
        <v>1</v>
      </c>
    </row>
    <row r="14" spans="1:3" x14ac:dyDescent="0.25">
      <c r="A14" s="193"/>
      <c r="B14" s="32" t="s">
        <v>1057</v>
      </c>
      <c r="C14" s="21"/>
    </row>
    <row r="15" spans="1:3" x14ac:dyDescent="0.25">
      <c r="A15" s="194"/>
      <c r="B15" s="32" t="s">
        <v>1058</v>
      </c>
      <c r="C15" s="22">
        <v>2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9</v>
      </c>
    </row>
    <row r="20" spans="1:3" x14ac:dyDescent="0.25">
      <c r="A20" s="10" t="s">
        <v>1061</v>
      </c>
      <c r="B20" s="33"/>
      <c r="C20" s="22">
        <v>3</v>
      </c>
    </row>
    <row r="21" spans="1:3" x14ac:dyDescent="0.25">
      <c r="A21" s="10" t="s">
        <v>1062</v>
      </c>
      <c r="B21" s="33"/>
      <c r="C21" s="22">
        <v>6</v>
      </c>
    </row>
    <row r="22" spans="1:3" x14ac:dyDescent="0.25">
      <c r="A22" s="10" t="s">
        <v>1063</v>
      </c>
      <c r="B22" s="33"/>
      <c r="C22" s="22">
        <v>4</v>
      </c>
    </row>
    <row r="23" spans="1:3" x14ac:dyDescent="0.25">
      <c r="A23" s="10" t="s">
        <v>1064</v>
      </c>
      <c r="B23" s="33"/>
      <c r="C23" s="22">
        <v>19</v>
      </c>
    </row>
    <row r="24" spans="1:3" x14ac:dyDescent="0.25">
      <c r="A24" s="10" t="s">
        <v>1065</v>
      </c>
      <c r="B24" s="33"/>
      <c r="C24" s="22">
        <v>6</v>
      </c>
    </row>
    <row r="25" spans="1:3" x14ac:dyDescent="0.25">
      <c r="A25" s="10" t="s">
        <v>1066</v>
      </c>
      <c r="B25" s="33"/>
      <c r="C25" s="22">
        <v>4</v>
      </c>
    </row>
    <row r="26" spans="1:3" x14ac:dyDescent="0.25">
      <c r="A26" s="10" t="s">
        <v>1067</v>
      </c>
      <c r="B26" s="33"/>
      <c r="C26" s="22">
        <v>0</v>
      </c>
    </row>
    <row r="27" spans="1:3" x14ac:dyDescent="0.25">
      <c r="A27" s="10" t="s">
        <v>1068</v>
      </c>
      <c r="B27" s="33"/>
      <c r="C27" s="22">
        <v>0</v>
      </c>
    </row>
    <row r="28" spans="1:3" x14ac:dyDescent="0.25">
      <c r="A28" s="10" t="s">
        <v>1069</v>
      </c>
      <c r="B28" s="33"/>
      <c r="C28" s="22">
        <v>2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2">
        <v>1</v>
      </c>
    </row>
    <row r="33" spans="1:6" x14ac:dyDescent="0.25">
      <c r="A33" s="10" t="s">
        <v>1072</v>
      </c>
      <c r="B33" s="33"/>
      <c r="C33" s="21"/>
    </row>
    <row r="34" spans="1:6" x14ac:dyDescent="0.25">
      <c r="A34" s="10" t="s">
        <v>1073</v>
      </c>
      <c r="B34" s="33"/>
      <c r="C34" s="22">
        <v>14</v>
      </c>
    </row>
    <row r="35" spans="1:6" x14ac:dyDescent="0.25">
      <c r="A35" s="10" t="s">
        <v>1074</v>
      </c>
      <c r="B35" s="33"/>
      <c r="C35" s="22">
        <v>14</v>
      </c>
    </row>
    <row r="36" spans="1:6" x14ac:dyDescent="0.25">
      <c r="A36" s="10" t="s">
        <v>1075</v>
      </c>
      <c r="B36" s="33"/>
      <c r="C36" s="22">
        <v>2</v>
      </c>
    </row>
    <row r="37" spans="1:6" x14ac:dyDescent="0.25">
      <c r="A37" s="10" t="s">
        <v>1076</v>
      </c>
      <c r="B37" s="33"/>
      <c r="C37" s="22">
        <v>10</v>
      </c>
    </row>
    <row r="38" spans="1:6" x14ac:dyDescent="0.25">
      <c r="A38" s="10" t="s">
        <v>1077</v>
      </c>
      <c r="B38" s="33"/>
      <c r="C38" s="22">
        <v>2</v>
      </c>
    </row>
    <row r="39" spans="1:6" x14ac:dyDescent="0.25">
      <c r="A39" s="10" t="s">
        <v>1078</v>
      </c>
      <c r="B39" s="33"/>
      <c r="C39" s="21"/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1</v>
      </c>
    </row>
    <row r="44" spans="1:6" x14ac:dyDescent="0.25">
      <c r="A44" s="10" t="s">
        <v>114</v>
      </c>
      <c r="B44" s="33"/>
      <c r="C44" s="22">
        <v>1</v>
      </c>
    </row>
    <row r="45" spans="1:6" x14ac:dyDescent="0.25">
      <c r="A45" s="10" t="s">
        <v>1080</v>
      </c>
      <c r="B45" s="33"/>
      <c r="C45" s="21"/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9" t="s">
        <v>960</v>
      </c>
      <c r="B48" s="11" t="s">
        <v>1083</v>
      </c>
      <c r="C48" s="16"/>
      <c r="D48" s="16"/>
      <c r="E48" s="16"/>
      <c r="F48" s="21"/>
    </row>
    <row r="49" spans="1:6" x14ac:dyDescent="0.25">
      <c r="A49" s="190"/>
      <c r="B49" s="11" t="s">
        <v>1084</v>
      </c>
      <c r="C49" s="16"/>
      <c r="D49" s="16"/>
      <c r="E49" s="16"/>
      <c r="F49" s="21"/>
    </row>
    <row r="50" spans="1:6" x14ac:dyDescent="0.25">
      <c r="A50" s="190"/>
      <c r="B50" s="11" t="s">
        <v>1085</v>
      </c>
      <c r="C50" s="16"/>
      <c r="D50" s="16"/>
      <c r="E50" s="16"/>
      <c r="F50" s="21"/>
    </row>
    <row r="51" spans="1:6" x14ac:dyDescent="0.25">
      <c r="A51" s="190"/>
      <c r="B51" s="11" t="s">
        <v>1086</v>
      </c>
      <c r="C51" s="16"/>
      <c r="D51" s="16"/>
      <c r="E51" s="16"/>
      <c r="F51" s="21"/>
    </row>
    <row r="52" spans="1:6" x14ac:dyDescent="0.25">
      <c r="A52" s="190"/>
      <c r="B52" s="11" t="s">
        <v>334</v>
      </c>
      <c r="C52" s="12">
        <v>1</v>
      </c>
      <c r="D52" s="12">
        <v>4</v>
      </c>
      <c r="E52" s="12">
        <v>0</v>
      </c>
      <c r="F52" s="22">
        <v>0</v>
      </c>
    </row>
    <row r="53" spans="1:6" x14ac:dyDescent="0.25">
      <c r="A53" s="190"/>
      <c r="B53" s="11" t="s">
        <v>1087</v>
      </c>
      <c r="C53" s="12">
        <v>15</v>
      </c>
      <c r="D53" s="12">
        <v>11</v>
      </c>
      <c r="E53" s="12">
        <v>0</v>
      </c>
      <c r="F53" s="22">
        <v>1</v>
      </c>
    </row>
    <row r="54" spans="1:6" x14ac:dyDescent="0.25">
      <c r="A54" s="190"/>
      <c r="B54" s="11" t="s">
        <v>1088</v>
      </c>
      <c r="C54" s="12">
        <v>23</v>
      </c>
      <c r="D54" s="12">
        <v>3</v>
      </c>
      <c r="E54" s="12">
        <v>0</v>
      </c>
      <c r="F54" s="22">
        <v>0</v>
      </c>
    </row>
    <row r="55" spans="1:6" x14ac:dyDescent="0.25">
      <c r="A55" s="190"/>
      <c r="B55" s="11" t="s">
        <v>1089</v>
      </c>
      <c r="C55" s="16"/>
      <c r="D55" s="16"/>
      <c r="E55" s="16"/>
      <c r="F55" s="21"/>
    </row>
    <row r="56" spans="1:6" x14ac:dyDescent="0.25">
      <c r="A56" s="190"/>
      <c r="B56" s="11" t="s">
        <v>1090</v>
      </c>
      <c r="C56" s="16"/>
      <c r="D56" s="16"/>
      <c r="E56" s="16"/>
      <c r="F56" s="21"/>
    </row>
    <row r="57" spans="1:6" x14ac:dyDescent="0.25">
      <c r="A57" s="190"/>
      <c r="B57" s="11" t="s">
        <v>1091</v>
      </c>
      <c r="C57" s="12">
        <v>0</v>
      </c>
      <c r="D57" s="12">
        <v>1</v>
      </c>
      <c r="E57" s="12">
        <v>0</v>
      </c>
      <c r="F57" s="22">
        <v>0</v>
      </c>
    </row>
    <row r="58" spans="1:6" x14ac:dyDescent="0.25">
      <c r="A58" s="190"/>
      <c r="B58" s="11" t="s">
        <v>1092</v>
      </c>
      <c r="C58" s="16"/>
      <c r="D58" s="16"/>
      <c r="E58" s="16"/>
      <c r="F58" s="21"/>
    </row>
    <row r="59" spans="1:6" x14ac:dyDescent="0.25">
      <c r="A59" s="190"/>
      <c r="B59" s="11" t="s">
        <v>1093</v>
      </c>
      <c r="C59" s="16"/>
      <c r="D59" s="16"/>
      <c r="E59" s="16"/>
      <c r="F59" s="21"/>
    </row>
    <row r="60" spans="1:6" x14ac:dyDescent="0.25">
      <c r="A60" s="190"/>
      <c r="B60" s="11" t="s">
        <v>405</v>
      </c>
      <c r="C60" s="16"/>
      <c r="D60" s="16"/>
      <c r="E60" s="16"/>
      <c r="F60" s="21"/>
    </row>
    <row r="61" spans="1:6" x14ac:dyDescent="0.25">
      <c r="A61" s="190"/>
      <c r="B61" s="11" t="s">
        <v>1094</v>
      </c>
      <c r="C61" s="16"/>
      <c r="D61" s="16"/>
      <c r="E61" s="16"/>
      <c r="F61" s="21"/>
    </row>
    <row r="62" spans="1:6" x14ac:dyDescent="0.25">
      <c r="A62" s="190"/>
      <c r="B62" s="11" t="s">
        <v>1095</v>
      </c>
      <c r="C62" s="16"/>
      <c r="D62" s="16"/>
      <c r="E62" s="16"/>
      <c r="F62" s="21"/>
    </row>
    <row r="63" spans="1:6" x14ac:dyDescent="0.25">
      <c r="A63" s="190"/>
      <c r="B63" s="11" t="s">
        <v>1096</v>
      </c>
      <c r="C63" s="16"/>
      <c r="D63" s="16"/>
      <c r="E63" s="16"/>
      <c r="F63" s="21"/>
    </row>
    <row r="64" spans="1:6" x14ac:dyDescent="0.25">
      <c r="A64" s="190"/>
      <c r="B64" s="11" t="s">
        <v>1097</v>
      </c>
      <c r="C64" s="12">
        <v>7</v>
      </c>
      <c r="D64" s="12">
        <v>9</v>
      </c>
      <c r="E64" s="12">
        <v>0</v>
      </c>
      <c r="F64" s="22">
        <v>0</v>
      </c>
    </row>
    <row r="65" spans="1:6" x14ac:dyDescent="0.25">
      <c r="A65" s="190"/>
      <c r="B65" s="11" t="s">
        <v>1098</v>
      </c>
      <c r="C65" s="16"/>
      <c r="D65" s="16"/>
      <c r="E65" s="16"/>
      <c r="F65" s="21"/>
    </row>
    <row r="66" spans="1:6" x14ac:dyDescent="0.25">
      <c r="A66" s="191"/>
      <c r="B66" s="11" t="s">
        <v>1099</v>
      </c>
      <c r="C66" s="16"/>
      <c r="D66" s="16"/>
      <c r="E66" s="16"/>
      <c r="F66" s="21"/>
    </row>
    <row r="67" spans="1:6" x14ac:dyDescent="0.25">
      <c r="A67" s="203" t="s">
        <v>1100</v>
      </c>
      <c r="B67" s="204"/>
      <c r="C67" s="29">
        <v>46</v>
      </c>
      <c r="D67" s="29">
        <v>28</v>
      </c>
      <c r="E67" s="29">
        <v>0</v>
      </c>
      <c r="F67" s="29">
        <v>1</v>
      </c>
    </row>
    <row r="68" spans="1:6" x14ac:dyDescent="0.25">
      <c r="A68" s="189" t="s">
        <v>977</v>
      </c>
      <c r="B68" s="11" t="s">
        <v>1101</v>
      </c>
      <c r="C68" s="16"/>
      <c r="D68" s="16"/>
      <c r="E68" s="16"/>
      <c r="F68" s="21"/>
    </row>
    <row r="69" spans="1:6" x14ac:dyDescent="0.25">
      <c r="A69" s="190"/>
      <c r="B69" s="11" t="s">
        <v>1102</v>
      </c>
      <c r="C69" s="16"/>
      <c r="D69" s="16"/>
      <c r="E69" s="16"/>
      <c r="F69" s="21"/>
    </row>
    <row r="70" spans="1:6" x14ac:dyDescent="0.25">
      <c r="A70" s="191"/>
      <c r="B70" s="11" t="s">
        <v>111</v>
      </c>
      <c r="C70" s="16"/>
      <c r="D70" s="16"/>
      <c r="E70" s="16"/>
      <c r="F70" s="21"/>
    </row>
    <row r="71" spans="1:6" x14ac:dyDescent="0.25">
      <c r="A71" s="203" t="s">
        <v>1103</v>
      </c>
      <c r="B71" s="204"/>
      <c r="C71" s="34"/>
      <c r="D71" s="34"/>
      <c r="E71" s="34"/>
      <c r="F71" s="34"/>
    </row>
    <row r="72" spans="1:6" x14ac:dyDescent="0.25">
      <c r="A72" s="17"/>
    </row>
  </sheetData>
  <sheetProtection algorithmName="SHA-512" hashValue="HxsCxBoGcPgybM89F1x7c37yTs3b/B1UQtXOcdFh3uar9GvA3qTHEic6hSVO+Mtx9M0MdnTxAKwo7hcZRp1e1A==" saltValue="PstR9FPwJtrz1eTrbUz9O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5" t="s">
        <v>15</v>
      </c>
      <c r="C4" s="9" t="s">
        <v>3</v>
      </c>
    </row>
    <row r="5" spans="1:3" x14ac:dyDescent="0.25">
      <c r="A5" s="189" t="s">
        <v>1106</v>
      </c>
      <c r="B5" s="11" t="s">
        <v>1107</v>
      </c>
      <c r="C5" s="22">
        <v>114</v>
      </c>
    </row>
    <row r="6" spans="1:3" x14ac:dyDescent="0.25">
      <c r="A6" s="190"/>
      <c r="B6" s="11" t="s">
        <v>1049</v>
      </c>
      <c r="C6" s="22">
        <v>20</v>
      </c>
    </row>
    <row r="7" spans="1:3" x14ac:dyDescent="0.25">
      <c r="A7" s="190"/>
      <c r="B7" s="11" t="s">
        <v>1108</v>
      </c>
      <c r="C7" s="22">
        <v>345</v>
      </c>
    </row>
    <row r="8" spans="1:3" x14ac:dyDescent="0.25">
      <c r="A8" s="190"/>
      <c r="B8" s="11" t="s">
        <v>1109</v>
      </c>
      <c r="C8" s="22">
        <v>37</v>
      </c>
    </row>
    <row r="9" spans="1:3" x14ac:dyDescent="0.25">
      <c r="A9" s="190"/>
      <c r="B9" s="11" t="s">
        <v>1051</v>
      </c>
      <c r="C9" s="22">
        <v>0</v>
      </c>
    </row>
    <row r="10" spans="1:3" x14ac:dyDescent="0.25">
      <c r="A10" s="190"/>
      <c r="B10" s="11" t="s">
        <v>1052</v>
      </c>
      <c r="C10" s="22">
        <v>0</v>
      </c>
    </row>
    <row r="11" spans="1:3" x14ac:dyDescent="0.25">
      <c r="A11" s="190"/>
      <c r="B11" s="11" t="s">
        <v>1110</v>
      </c>
      <c r="C11" s="22">
        <v>0</v>
      </c>
    </row>
    <row r="12" spans="1:3" x14ac:dyDescent="0.25">
      <c r="A12" s="191"/>
      <c r="B12" s="11" t="s">
        <v>1111</v>
      </c>
      <c r="C12" s="22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5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241</v>
      </c>
    </row>
    <row r="17" spans="1:3" x14ac:dyDescent="0.25">
      <c r="A17" s="20" t="s">
        <v>1114</v>
      </c>
      <c r="B17" s="15"/>
      <c r="C17" s="22">
        <v>65</v>
      </c>
    </row>
    <row r="18" spans="1:3" x14ac:dyDescent="0.25">
      <c r="A18" s="20" t="s">
        <v>1115</v>
      </c>
      <c r="B18" s="15"/>
      <c r="C18" s="22">
        <v>9</v>
      </c>
    </row>
    <row r="19" spans="1:3" x14ac:dyDescent="0.25">
      <c r="A19" s="20" t="s">
        <v>1116</v>
      </c>
      <c r="B19" s="15"/>
      <c r="C19" s="22">
        <v>79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5" t="s">
        <v>15</v>
      </c>
      <c r="C22" s="9" t="s">
        <v>3</v>
      </c>
    </row>
    <row r="23" spans="1:3" x14ac:dyDescent="0.25">
      <c r="A23" s="20" t="s">
        <v>1118</v>
      </c>
      <c r="B23" s="15"/>
      <c r="C23" s="22">
        <v>1</v>
      </c>
    </row>
    <row r="24" spans="1:3" x14ac:dyDescent="0.25">
      <c r="A24" s="20" t="s">
        <v>1119</v>
      </c>
      <c r="B24" s="15"/>
      <c r="C24" s="22">
        <v>3</v>
      </c>
    </row>
    <row r="25" spans="1:3" x14ac:dyDescent="0.25">
      <c r="A25" s="20" t="s">
        <v>1120</v>
      </c>
      <c r="B25" s="15"/>
      <c r="C25" s="22">
        <v>1</v>
      </c>
    </row>
    <row r="26" spans="1:3" x14ac:dyDescent="0.25">
      <c r="A26" s="20" t="s">
        <v>1121</v>
      </c>
      <c r="B26" s="15"/>
      <c r="C26" s="21"/>
    </row>
    <row r="27" spans="1:3" x14ac:dyDescent="0.25">
      <c r="A27" s="20" t="s">
        <v>1122</v>
      </c>
      <c r="B27" s="15"/>
      <c r="C27" s="21"/>
    </row>
    <row r="28" spans="1:3" x14ac:dyDescent="0.25">
      <c r="A28" s="20" t="s">
        <v>1123</v>
      </c>
      <c r="B28" s="15"/>
      <c r="C28" s="22">
        <v>53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5" t="s">
        <v>15</v>
      </c>
      <c r="C31" s="9" t="s">
        <v>3</v>
      </c>
    </row>
    <row r="32" spans="1:3" x14ac:dyDescent="0.25">
      <c r="A32" s="20" t="s">
        <v>1125</v>
      </c>
      <c r="B32" s="15"/>
      <c r="C32" s="21"/>
    </row>
    <row r="33" spans="1:3" x14ac:dyDescent="0.25">
      <c r="A33" s="20" t="s">
        <v>1126</v>
      </c>
      <c r="B33" s="15"/>
      <c r="C33" s="21"/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5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5</v>
      </c>
    </row>
    <row r="38" spans="1:3" x14ac:dyDescent="0.25">
      <c r="A38" s="20" t="s">
        <v>1128</v>
      </c>
      <c r="B38" s="15"/>
      <c r="C38" s="22">
        <v>4</v>
      </c>
    </row>
    <row r="39" spans="1:3" x14ac:dyDescent="0.25">
      <c r="A39" s="20" t="s">
        <v>1129</v>
      </c>
      <c r="B39" s="15"/>
      <c r="C39" s="22">
        <v>155</v>
      </c>
    </row>
    <row r="40" spans="1:3" x14ac:dyDescent="0.25">
      <c r="A40" s="20" t="s">
        <v>1130</v>
      </c>
      <c r="B40" s="15"/>
      <c r="C40" s="22">
        <v>13</v>
      </c>
    </row>
    <row r="41" spans="1:3" x14ac:dyDescent="0.25">
      <c r="A41" s="20" t="s">
        <v>1131</v>
      </c>
      <c r="B41" s="15"/>
      <c r="C41" s="22">
        <v>104</v>
      </c>
    </row>
    <row r="42" spans="1:3" x14ac:dyDescent="0.25">
      <c r="A42" s="20" t="s">
        <v>1132</v>
      </c>
      <c r="B42" s="15"/>
      <c r="C42" s="22">
        <v>48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5" t="s">
        <v>15</v>
      </c>
      <c r="C45" s="9" t="s">
        <v>3</v>
      </c>
    </row>
    <row r="46" spans="1:3" x14ac:dyDescent="0.25">
      <c r="A46" s="20" t="s">
        <v>1134</v>
      </c>
      <c r="B46" s="15"/>
      <c r="C46" s="21"/>
    </row>
    <row r="47" spans="1:3" x14ac:dyDescent="0.25">
      <c r="A47" s="20" t="s">
        <v>1135</v>
      </c>
      <c r="B47" s="15"/>
      <c r="C47" s="22">
        <v>8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5" t="s">
        <v>15</v>
      </c>
      <c r="C50" s="9" t="s">
        <v>3</v>
      </c>
    </row>
    <row r="51" spans="1:6" x14ac:dyDescent="0.25">
      <c r="A51" s="189" t="s">
        <v>1137</v>
      </c>
      <c r="B51" s="11" t="s">
        <v>1138</v>
      </c>
      <c r="C51" s="22">
        <v>10</v>
      </c>
    </row>
    <row r="52" spans="1:6" x14ac:dyDescent="0.25">
      <c r="A52" s="190"/>
      <c r="B52" s="11" t="s">
        <v>1139</v>
      </c>
      <c r="C52" s="22">
        <v>4</v>
      </c>
    </row>
    <row r="53" spans="1:6" x14ac:dyDescent="0.25">
      <c r="A53" s="190"/>
      <c r="B53" s="11" t="s">
        <v>1140</v>
      </c>
      <c r="C53" s="22">
        <v>10</v>
      </c>
    </row>
    <row r="54" spans="1:6" x14ac:dyDescent="0.25">
      <c r="A54" s="191"/>
      <c r="B54" s="11" t="s">
        <v>1141</v>
      </c>
      <c r="C54" s="21"/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5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1</v>
      </c>
    </row>
    <row r="59" spans="1:6" x14ac:dyDescent="0.25">
      <c r="A59" s="20" t="s">
        <v>114</v>
      </c>
      <c r="B59" s="15"/>
      <c r="C59" s="21"/>
    </row>
    <row r="60" spans="1:6" x14ac:dyDescent="0.25">
      <c r="A60" s="20" t="s">
        <v>1080</v>
      </c>
      <c r="B60" s="15"/>
      <c r="C60" s="22">
        <v>1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5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9" t="s">
        <v>960</v>
      </c>
      <c r="B63" s="11" t="s">
        <v>1083</v>
      </c>
      <c r="C63" s="16"/>
      <c r="D63" s="16"/>
      <c r="E63" s="16"/>
      <c r="F63" s="21"/>
    </row>
    <row r="64" spans="1:6" x14ac:dyDescent="0.25">
      <c r="A64" s="190"/>
      <c r="B64" s="11" t="s">
        <v>1084</v>
      </c>
      <c r="C64" s="12">
        <v>0</v>
      </c>
      <c r="D64" s="12">
        <v>0</v>
      </c>
      <c r="E64" s="12">
        <v>1</v>
      </c>
      <c r="F64" s="22">
        <v>0</v>
      </c>
    </row>
    <row r="65" spans="1:6" x14ac:dyDescent="0.25">
      <c r="A65" s="190"/>
      <c r="B65" s="11" t="s">
        <v>1085</v>
      </c>
      <c r="C65" s="16"/>
      <c r="D65" s="16"/>
      <c r="E65" s="16"/>
      <c r="F65" s="21"/>
    </row>
    <row r="66" spans="1:6" x14ac:dyDescent="0.25">
      <c r="A66" s="190"/>
      <c r="B66" s="11" t="s">
        <v>1086</v>
      </c>
      <c r="C66" s="16"/>
      <c r="D66" s="16"/>
      <c r="E66" s="16"/>
      <c r="F66" s="21"/>
    </row>
    <row r="67" spans="1:6" x14ac:dyDescent="0.25">
      <c r="A67" s="190"/>
      <c r="B67" s="11" t="s">
        <v>334</v>
      </c>
      <c r="C67" s="12">
        <v>5</v>
      </c>
      <c r="D67" s="12">
        <v>4</v>
      </c>
      <c r="E67" s="12">
        <v>1</v>
      </c>
      <c r="F67" s="22">
        <v>0</v>
      </c>
    </row>
    <row r="68" spans="1:6" x14ac:dyDescent="0.25">
      <c r="A68" s="190"/>
      <c r="B68" s="11" t="s">
        <v>1142</v>
      </c>
      <c r="C68" s="12">
        <v>218</v>
      </c>
      <c r="D68" s="12">
        <v>102</v>
      </c>
      <c r="E68" s="12">
        <v>16</v>
      </c>
      <c r="F68" s="22">
        <v>3</v>
      </c>
    </row>
    <row r="69" spans="1:6" x14ac:dyDescent="0.25">
      <c r="A69" s="190"/>
      <c r="B69" s="11" t="s">
        <v>1143</v>
      </c>
      <c r="C69" s="12">
        <v>54</v>
      </c>
      <c r="D69" s="12">
        <v>28</v>
      </c>
      <c r="E69" s="12">
        <v>0</v>
      </c>
      <c r="F69" s="22">
        <v>3</v>
      </c>
    </row>
    <row r="70" spans="1:6" x14ac:dyDescent="0.25">
      <c r="A70" s="190"/>
      <c r="B70" s="11" t="s">
        <v>1089</v>
      </c>
      <c r="C70" s="12">
        <v>9</v>
      </c>
      <c r="D70" s="12">
        <v>3</v>
      </c>
      <c r="E70" s="12">
        <v>5</v>
      </c>
      <c r="F70" s="22">
        <v>0</v>
      </c>
    </row>
    <row r="71" spans="1:6" x14ac:dyDescent="0.25">
      <c r="A71" s="190"/>
      <c r="B71" s="11" t="s">
        <v>1144</v>
      </c>
      <c r="C71" s="16"/>
      <c r="D71" s="16"/>
      <c r="E71" s="16"/>
      <c r="F71" s="21"/>
    </row>
    <row r="72" spans="1:6" x14ac:dyDescent="0.25">
      <c r="A72" s="190"/>
      <c r="B72" s="11" t="s">
        <v>1145</v>
      </c>
      <c r="C72" s="12">
        <v>69</v>
      </c>
      <c r="D72" s="12">
        <v>25</v>
      </c>
      <c r="E72" s="12">
        <v>9</v>
      </c>
      <c r="F72" s="22">
        <v>2</v>
      </c>
    </row>
    <row r="73" spans="1:6" x14ac:dyDescent="0.25">
      <c r="A73" s="190"/>
      <c r="B73" s="11" t="s">
        <v>1146</v>
      </c>
      <c r="C73" s="12">
        <v>27</v>
      </c>
      <c r="D73" s="12">
        <v>16</v>
      </c>
      <c r="E73" s="12">
        <v>6</v>
      </c>
      <c r="F73" s="22">
        <v>0</v>
      </c>
    </row>
    <row r="74" spans="1:6" x14ac:dyDescent="0.25">
      <c r="A74" s="190"/>
      <c r="B74" s="11" t="s">
        <v>1093</v>
      </c>
      <c r="C74" s="12">
        <v>6</v>
      </c>
      <c r="D74" s="12">
        <v>2</v>
      </c>
      <c r="E74" s="12">
        <v>3</v>
      </c>
      <c r="F74" s="22">
        <v>0</v>
      </c>
    </row>
    <row r="75" spans="1:6" x14ac:dyDescent="0.25">
      <c r="A75" s="190"/>
      <c r="B75" s="11" t="s">
        <v>405</v>
      </c>
      <c r="C75" s="16"/>
      <c r="D75" s="16"/>
      <c r="E75" s="16"/>
      <c r="F75" s="21"/>
    </row>
    <row r="76" spans="1:6" x14ac:dyDescent="0.25">
      <c r="A76" s="190"/>
      <c r="B76" s="11" t="s">
        <v>1094</v>
      </c>
      <c r="C76" s="16"/>
      <c r="D76" s="16"/>
      <c r="E76" s="16"/>
      <c r="F76" s="21"/>
    </row>
    <row r="77" spans="1:6" x14ac:dyDescent="0.25">
      <c r="A77" s="190"/>
      <c r="B77" s="11" t="s">
        <v>1095</v>
      </c>
      <c r="C77" s="16"/>
      <c r="D77" s="16"/>
      <c r="E77" s="16"/>
      <c r="F77" s="21"/>
    </row>
    <row r="78" spans="1:6" x14ac:dyDescent="0.25">
      <c r="A78" s="190"/>
      <c r="B78" s="11" t="s">
        <v>1096</v>
      </c>
      <c r="C78" s="16"/>
      <c r="D78" s="16"/>
      <c r="E78" s="16"/>
      <c r="F78" s="21"/>
    </row>
    <row r="79" spans="1:6" x14ac:dyDescent="0.25">
      <c r="A79" s="190"/>
      <c r="B79" s="11" t="s">
        <v>1097</v>
      </c>
      <c r="C79" s="12">
        <v>78</v>
      </c>
      <c r="D79" s="12">
        <v>58</v>
      </c>
      <c r="E79" s="12">
        <v>16</v>
      </c>
      <c r="F79" s="22">
        <v>4</v>
      </c>
    </row>
    <row r="80" spans="1:6" x14ac:dyDescent="0.25">
      <c r="A80" s="190"/>
      <c r="B80" s="11" t="s">
        <v>1098</v>
      </c>
      <c r="C80" s="12">
        <v>22</v>
      </c>
      <c r="D80" s="12">
        <v>7</v>
      </c>
      <c r="E80" s="12">
        <v>9</v>
      </c>
      <c r="F80" s="22">
        <v>0</v>
      </c>
    </row>
    <row r="81" spans="1:6" x14ac:dyDescent="0.25">
      <c r="A81" s="191"/>
      <c r="B81" s="11" t="s">
        <v>1099</v>
      </c>
      <c r="C81" s="16"/>
      <c r="D81" s="16"/>
      <c r="E81" s="16"/>
      <c r="F81" s="21"/>
    </row>
    <row r="82" spans="1:6" x14ac:dyDescent="0.25">
      <c r="A82" s="205" t="s">
        <v>1100</v>
      </c>
      <c r="B82" s="206"/>
      <c r="C82" s="29">
        <v>488</v>
      </c>
      <c r="D82" s="29">
        <v>245</v>
      </c>
      <c r="E82" s="29">
        <v>66</v>
      </c>
      <c r="F82" s="29">
        <v>12</v>
      </c>
    </row>
    <row r="83" spans="1:6" x14ac:dyDescent="0.25">
      <c r="A83" s="189" t="s">
        <v>1147</v>
      </c>
      <c r="B83" s="11" t="s">
        <v>1101</v>
      </c>
      <c r="C83" s="16"/>
      <c r="D83" s="16"/>
      <c r="E83" s="16"/>
      <c r="F83" s="21"/>
    </row>
    <row r="84" spans="1:6" x14ac:dyDescent="0.25">
      <c r="A84" s="190"/>
      <c r="B84" s="11" t="s">
        <v>1102</v>
      </c>
      <c r="C84" s="16"/>
      <c r="D84" s="16"/>
      <c r="E84" s="16"/>
      <c r="F84" s="21"/>
    </row>
    <row r="85" spans="1:6" x14ac:dyDescent="0.25">
      <c r="A85" s="191"/>
      <c r="B85" s="11" t="s">
        <v>111</v>
      </c>
      <c r="C85" s="12">
        <v>2</v>
      </c>
      <c r="D85" s="12">
        <v>0</v>
      </c>
      <c r="E85" s="12">
        <v>0</v>
      </c>
      <c r="F85" s="22">
        <v>0</v>
      </c>
    </row>
    <row r="86" spans="1:6" x14ac:dyDescent="0.25">
      <c r="A86" s="205" t="s">
        <v>1148</v>
      </c>
      <c r="B86" s="206"/>
      <c r="C86" s="29">
        <v>2</v>
      </c>
      <c r="D86" s="29">
        <v>0</v>
      </c>
      <c r="E86" s="29">
        <v>0</v>
      </c>
      <c r="F86" s="29">
        <v>0</v>
      </c>
    </row>
    <row r="87" spans="1:6" x14ac:dyDescent="0.25">
      <c r="A87" s="17"/>
    </row>
  </sheetData>
  <sheetProtection algorithmName="SHA-512" hashValue="qyHJuMkVccWx7c6ICVCEaDwfag4F9eA9DEK/QygfxkCUKG79R/HuF9yk7h4RSBNfnAM/HsUxR8qOcTh7c8//1w==" saltValue="bcBFpTHLfFKEvqpu7NCni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2">
        <v>1</v>
      </c>
    </row>
    <row r="6" spans="1:3" ht="22.5" x14ac:dyDescent="0.25">
      <c r="A6" s="10" t="s">
        <v>1152</v>
      </c>
      <c r="B6" s="15"/>
      <c r="C6" s="22">
        <v>596</v>
      </c>
    </row>
    <row r="7" spans="1:3" x14ac:dyDescent="0.25">
      <c r="A7" s="10" t="s">
        <v>1153</v>
      </c>
      <c r="B7" s="15"/>
      <c r="C7" s="22">
        <v>0</v>
      </c>
    </row>
    <row r="8" spans="1:3" x14ac:dyDescent="0.25">
      <c r="A8" s="10" t="s">
        <v>1154</v>
      </c>
      <c r="B8" s="15"/>
      <c r="C8" s="22">
        <v>0</v>
      </c>
    </row>
    <row r="9" spans="1:3" x14ac:dyDescent="0.25">
      <c r="A9" s="10" t="s">
        <v>1155</v>
      </c>
      <c r="B9" s="15"/>
      <c r="C9" s="22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2">
        <v>13</v>
      </c>
    </row>
    <row r="14" spans="1:3" ht="22.5" x14ac:dyDescent="0.25">
      <c r="A14" s="10" t="s">
        <v>1152</v>
      </c>
      <c r="B14" s="15"/>
      <c r="C14" s="22">
        <v>84</v>
      </c>
    </row>
    <row r="15" spans="1:3" x14ac:dyDescent="0.25">
      <c r="A15" s="10" t="s">
        <v>1157</v>
      </c>
      <c r="B15" s="15"/>
      <c r="C15" s="22">
        <v>0</v>
      </c>
    </row>
    <row r="16" spans="1:3" x14ac:dyDescent="0.25">
      <c r="A16" s="10" t="s">
        <v>1154</v>
      </c>
      <c r="B16" s="15"/>
      <c r="C16" s="22">
        <v>0</v>
      </c>
    </row>
    <row r="17" spans="1:3" x14ac:dyDescent="0.25">
      <c r="A17" s="10" t="s">
        <v>1155</v>
      </c>
      <c r="B17" s="15"/>
      <c r="C17" s="22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11</v>
      </c>
    </row>
    <row r="22" spans="1:3" x14ac:dyDescent="0.25">
      <c r="A22" s="10" t="s">
        <v>1159</v>
      </c>
      <c r="B22" s="15"/>
      <c r="C22" s="22">
        <v>11</v>
      </c>
    </row>
    <row r="23" spans="1:3" ht="22.5" x14ac:dyDescent="0.25">
      <c r="A23" s="10" t="s">
        <v>1160</v>
      </c>
      <c r="B23" s="15"/>
      <c r="C23" s="22">
        <v>5</v>
      </c>
    </row>
    <row r="24" spans="1:3" x14ac:dyDescent="0.25">
      <c r="A24" s="10" t="s">
        <v>1161</v>
      </c>
      <c r="B24" s="15"/>
      <c r="C24" s="22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4</v>
      </c>
    </row>
    <row r="29" spans="1:3" x14ac:dyDescent="0.25">
      <c r="A29" s="10" t="s">
        <v>1164</v>
      </c>
      <c r="B29" s="15"/>
      <c r="C29" s="22">
        <v>1</v>
      </c>
    </row>
    <row r="30" spans="1:3" x14ac:dyDescent="0.25">
      <c r="A30" s="10" t="s">
        <v>1165</v>
      </c>
      <c r="B30" s="15"/>
      <c r="C30" s="22">
        <v>1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2">
        <v>0</v>
      </c>
    </row>
    <row r="35" spans="1:3" x14ac:dyDescent="0.25">
      <c r="A35" s="10" t="s">
        <v>1168</v>
      </c>
      <c r="B35" s="15"/>
      <c r="C35" s="22">
        <v>6</v>
      </c>
    </row>
    <row r="36" spans="1:3" ht="22.5" x14ac:dyDescent="0.25">
      <c r="A36" s="10" t="s">
        <v>1169</v>
      </c>
      <c r="B36" s="15"/>
      <c r="C36" s="22">
        <v>0</v>
      </c>
    </row>
    <row r="37" spans="1:3" x14ac:dyDescent="0.25">
      <c r="A37" s="17"/>
    </row>
  </sheetData>
  <sheetProtection algorithmName="SHA-512" hashValue="PnX3zVm/G8tH0nqi4LOfRl3Fgv+tRth+L5QBbhwlmN08AH6SVJxmdxOSf2puWYROQYdvTI7mS72ZgkV/aE1IKQ==" saltValue="flIDakpr70h7W0NDeHsCj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17</v>
      </c>
    </row>
    <row r="6" spans="1:3" x14ac:dyDescent="0.25">
      <c r="A6" s="10" t="s">
        <v>1173</v>
      </c>
      <c r="B6" s="15"/>
      <c r="C6" s="21"/>
    </row>
    <row r="7" spans="1:3" x14ac:dyDescent="0.25">
      <c r="A7" s="10" t="s">
        <v>1174</v>
      </c>
      <c r="B7" s="15"/>
      <c r="C7" s="21"/>
    </row>
    <row r="8" spans="1:3" x14ac:dyDescent="0.25">
      <c r="A8" s="10" t="s">
        <v>1175</v>
      </c>
      <c r="B8" s="15"/>
      <c r="C8" s="22">
        <v>1</v>
      </c>
    </row>
    <row r="9" spans="1:3" x14ac:dyDescent="0.25">
      <c r="A9" s="10" t="s">
        <v>1176</v>
      </c>
      <c r="B9" s="15"/>
      <c r="C9" s="21"/>
    </row>
    <row r="10" spans="1:3" x14ac:dyDescent="0.25">
      <c r="A10" s="10" t="s">
        <v>1177</v>
      </c>
      <c r="B10" s="15"/>
      <c r="C10" s="21"/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7</v>
      </c>
    </row>
    <row r="15" spans="1:3" x14ac:dyDescent="0.25">
      <c r="A15" s="10" t="s">
        <v>1180</v>
      </c>
      <c r="B15" s="15"/>
      <c r="C15" s="22">
        <v>2</v>
      </c>
    </row>
    <row r="16" spans="1:3" x14ac:dyDescent="0.25">
      <c r="A16" s="10" t="s">
        <v>1181</v>
      </c>
      <c r="B16" s="15"/>
      <c r="C16" s="21"/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16</v>
      </c>
    </row>
    <row r="21" spans="1:3" x14ac:dyDescent="0.25">
      <c r="A21" s="10" t="s">
        <v>1184</v>
      </c>
      <c r="B21" s="15"/>
      <c r="C21" s="21"/>
    </row>
    <row r="22" spans="1:3" x14ac:dyDescent="0.25">
      <c r="A22" s="10" t="s">
        <v>1185</v>
      </c>
      <c r="B22" s="15"/>
      <c r="C22" s="22">
        <v>0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1"/>
    </row>
    <row r="27" spans="1:3" x14ac:dyDescent="0.25">
      <c r="A27" s="10" t="s">
        <v>1188</v>
      </c>
      <c r="B27" s="15"/>
      <c r="C27" s="21"/>
    </row>
    <row r="28" spans="1:3" x14ac:dyDescent="0.25">
      <c r="A28" s="10" t="s">
        <v>1189</v>
      </c>
      <c r="B28" s="15"/>
      <c r="C28" s="21"/>
    </row>
    <row r="29" spans="1:3" x14ac:dyDescent="0.25">
      <c r="A29" s="10" t="s">
        <v>1190</v>
      </c>
      <c r="B29" s="15"/>
      <c r="C29" s="21"/>
    </row>
    <row r="30" spans="1:3" x14ac:dyDescent="0.25">
      <c r="A30" s="10" t="s">
        <v>1191</v>
      </c>
      <c r="B30" s="15"/>
      <c r="C30" s="21"/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1"/>
    </row>
    <row r="35" spans="1:3" x14ac:dyDescent="0.25">
      <c r="A35" s="10" t="s">
        <v>1194</v>
      </c>
      <c r="B35" s="15"/>
      <c r="C35" s="21"/>
    </row>
    <row r="36" spans="1:3" x14ac:dyDescent="0.25">
      <c r="A36" s="10" t="s">
        <v>1195</v>
      </c>
      <c r="B36" s="15"/>
      <c r="C36" s="22">
        <v>2</v>
      </c>
    </row>
    <row r="37" spans="1:3" x14ac:dyDescent="0.25">
      <c r="A37" s="10" t="s">
        <v>1113</v>
      </c>
      <c r="B37" s="15"/>
      <c r="C37" s="21"/>
    </row>
    <row r="38" spans="1:3" x14ac:dyDescent="0.25">
      <c r="A38" s="10" t="s">
        <v>1196</v>
      </c>
      <c r="B38" s="15"/>
      <c r="C38" s="22">
        <v>1</v>
      </c>
    </row>
    <row r="39" spans="1:3" x14ac:dyDescent="0.25">
      <c r="A39" s="10" t="s">
        <v>1197</v>
      </c>
      <c r="B39" s="15"/>
      <c r="C39" s="21"/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1"/>
    </row>
    <row r="44" spans="1:3" x14ac:dyDescent="0.25">
      <c r="A44" s="10" t="s">
        <v>1194</v>
      </c>
      <c r="B44" s="15"/>
      <c r="C44" s="21"/>
    </row>
    <row r="45" spans="1:3" x14ac:dyDescent="0.25">
      <c r="A45" s="10" t="s">
        <v>1195</v>
      </c>
      <c r="B45" s="15"/>
      <c r="C45" s="21"/>
    </row>
    <row r="46" spans="1:3" x14ac:dyDescent="0.25">
      <c r="A46" s="10" t="s">
        <v>1113</v>
      </c>
      <c r="B46" s="15"/>
      <c r="C46" s="21"/>
    </row>
    <row r="47" spans="1:3" x14ac:dyDescent="0.25">
      <c r="A47" s="10" t="s">
        <v>1196</v>
      </c>
      <c r="B47" s="15"/>
      <c r="C47" s="22">
        <v>1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3</v>
      </c>
    </row>
    <row r="52" spans="1:3" x14ac:dyDescent="0.25">
      <c r="A52" s="10" t="s">
        <v>1194</v>
      </c>
      <c r="B52" s="15"/>
      <c r="C52" s="22">
        <v>1</v>
      </c>
    </row>
    <row r="53" spans="1:3" x14ac:dyDescent="0.25">
      <c r="A53" s="10" t="s">
        <v>1195</v>
      </c>
      <c r="B53" s="15"/>
      <c r="C53" s="22">
        <v>1</v>
      </c>
    </row>
    <row r="54" spans="1:3" x14ac:dyDescent="0.25">
      <c r="A54" s="10" t="s">
        <v>1113</v>
      </c>
      <c r="B54" s="15"/>
      <c r="C54" s="21"/>
    </row>
    <row r="55" spans="1:3" x14ac:dyDescent="0.25">
      <c r="A55" s="10" t="s">
        <v>1196</v>
      </c>
      <c r="B55" s="15"/>
      <c r="C55" s="21"/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1"/>
    </row>
    <row r="60" spans="1:3" x14ac:dyDescent="0.25">
      <c r="A60" s="10" t="s">
        <v>1194</v>
      </c>
      <c r="B60" s="15"/>
      <c r="C60" s="21"/>
    </row>
    <row r="61" spans="1:3" x14ac:dyDescent="0.25">
      <c r="A61" s="10" t="s">
        <v>1195</v>
      </c>
      <c r="B61" s="15"/>
      <c r="C61" s="21"/>
    </row>
    <row r="62" spans="1:3" x14ac:dyDescent="0.25">
      <c r="A62" s="10" t="s">
        <v>1113</v>
      </c>
      <c r="B62" s="15"/>
      <c r="C62" s="21"/>
    </row>
    <row r="63" spans="1:3" x14ac:dyDescent="0.25">
      <c r="A63" s="10" t="s">
        <v>1196</v>
      </c>
      <c r="B63" s="15"/>
      <c r="C63" s="22">
        <v>1</v>
      </c>
    </row>
    <row r="64" spans="1:3" x14ac:dyDescent="0.25">
      <c r="A64" s="17"/>
    </row>
  </sheetData>
  <sheetProtection algorithmName="SHA-512" hashValue="YmvjhYBf1QesA8pCkcxroYuImhr7ykPRSrQq/QL+aDeARCC3D0qqk0IQducct7mi9rrK+RwrgvkBKI2d6769zg==" saltValue="FosESiLjILoS/no8Vv4/S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3" t="s">
        <v>645</v>
      </c>
      <c r="B4" s="204"/>
      <c r="C4" s="29">
        <v>141</v>
      </c>
      <c r="D4" s="29">
        <v>144</v>
      </c>
      <c r="E4" s="30">
        <v>-1</v>
      </c>
      <c r="F4" s="29">
        <v>381</v>
      </c>
      <c r="G4" s="29">
        <v>245</v>
      </c>
      <c r="H4" s="29">
        <v>108</v>
      </c>
      <c r="I4" s="29">
        <v>56</v>
      </c>
      <c r="J4" s="29">
        <v>0</v>
      </c>
      <c r="K4" s="29">
        <v>0</v>
      </c>
      <c r="L4" s="29">
        <v>0</v>
      </c>
      <c r="M4" s="29">
        <v>0</v>
      </c>
      <c r="N4" s="29">
        <v>11</v>
      </c>
      <c r="O4" s="29">
        <v>0</v>
      </c>
      <c r="P4" s="29">
        <v>273</v>
      </c>
    </row>
    <row r="5" spans="1:16" ht="45" x14ac:dyDescent="0.25">
      <c r="A5" s="36" t="s">
        <v>646</v>
      </c>
      <c r="B5" s="36" t="s">
        <v>647</v>
      </c>
      <c r="C5" s="12">
        <v>3</v>
      </c>
      <c r="D5" s="12">
        <v>0</v>
      </c>
      <c r="E5" s="28">
        <v>0</v>
      </c>
      <c r="F5" s="12">
        <v>15</v>
      </c>
      <c r="G5" s="12">
        <v>9</v>
      </c>
      <c r="H5" s="12">
        <v>2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6</v>
      </c>
    </row>
    <row r="6" spans="1:16" ht="33.75" x14ac:dyDescent="0.25">
      <c r="A6" s="36" t="s">
        <v>648</v>
      </c>
      <c r="B6" s="36" t="s">
        <v>649</v>
      </c>
      <c r="C6" s="12">
        <v>67</v>
      </c>
      <c r="D6" s="12">
        <v>79</v>
      </c>
      <c r="E6" s="28">
        <v>-1</v>
      </c>
      <c r="F6" s="12">
        <v>153</v>
      </c>
      <c r="G6" s="12">
        <v>87</v>
      </c>
      <c r="H6" s="12">
        <v>53</v>
      </c>
      <c r="I6" s="12">
        <v>23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103</v>
      </c>
    </row>
    <row r="7" spans="1:16" ht="22.5" x14ac:dyDescent="0.25">
      <c r="A7" s="36" t="s">
        <v>650</v>
      </c>
      <c r="B7" s="36" t="s">
        <v>651</v>
      </c>
      <c r="C7" s="12">
        <v>7</v>
      </c>
      <c r="D7" s="12">
        <v>4</v>
      </c>
      <c r="E7" s="28">
        <v>0</v>
      </c>
      <c r="F7" s="12">
        <v>5</v>
      </c>
      <c r="G7" s="12">
        <v>4</v>
      </c>
      <c r="H7" s="12">
        <v>6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1</v>
      </c>
    </row>
    <row r="8" spans="1:16" ht="33.75" x14ac:dyDescent="0.25">
      <c r="A8" s="36" t="s">
        <v>652</v>
      </c>
      <c r="B8" s="36" t="s">
        <v>653</v>
      </c>
      <c r="C8" s="12">
        <v>1</v>
      </c>
      <c r="D8" s="12">
        <v>2</v>
      </c>
      <c r="E8" s="28">
        <v>-1</v>
      </c>
      <c r="F8" s="12">
        <v>1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1</v>
      </c>
    </row>
    <row r="9" spans="1:16" ht="45" x14ac:dyDescent="0.25">
      <c r="A9" s="36" t="s">
        <v>654</v>
      </c>
      <c r="B9" s="36" t="s">
        <v>655</v>
      </c>
      <c r="C9" s="12">
        <v>5</v>
      </c>
      <c r="D9" s="12">
        <v>6</v>
      </c>
      <c r="E9" s="28">
        <v>-1</v>
      </c>
      <c r="F9" s="12">
        <v>4</v>
      </c>
      <c r="G9" s="12">
        <v>4</v>
      </c>
      <c r="H9" s="12">
        <v>5</v>
      </c>
      <c r="I9" s="12">
        <v>3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8</v>
      </c>
    </row>
    <row r="10" spans="1:16" ht="22.5" x14ac:dyDescent="0.25">
      <c r="A10" s="36" t="s">
        <v>656</v>
      </c>
      <c r="B10" s="36" t="s">
        <v>657</v>
      </c>
      <c r="C10" s="12">
        <v>54</v>
      </c>
      <c r="D10" s="12">
        <v>51</v>
      </c>
      <c r="E10" s="28">
        <v>0</v>
      </c>
      <c r="F10" s="12">
        <v>199</v>
      </c>
      <c r="G10" s="12">
        <v>141</v>
      </c>
      <c r="H10" s="12">
        <v>40</v>
      </c>
      <c r="I10" s="12">
        <v>28</v>
      </c>
      <c r="J10" s="12">
        <v>0</v>
      </c>
      <c r="K10" s="12">
        <v>0</v>
      </c>
      <c r="L10" s="12">
        <v>0</v>
      </c>
      <c r="M10" s="12">
        <v>0</v>
      </c>
      <c r="N10" s="12">
        <v>11</v>
      </c>
      <c r="O10" s="12">
        <v>0</v>
      </c>
      <c r="P10" s="22">
        <v>154</v>
      </c>
    </row>
    <row r="11" spans="1:16" ht="45" x14ac:dyDescent="0.25">
      <c r="A11" s="36" t="s">
        <v>658</v>
      </c>
      <c r="B11" s="36" t="s">
        <v>659</v>
      </c>
      <c r="C11" s="12">
        <v>4</v>
      </c>
      <c r="D11" s="12">
        <v>2</v>
      </c>
      <c r="E11" s="28">
        <v>1</v>
      </c>
      <c r="F11" s="12">
        <v>4</v>
      </c>
      <c r="G11" s="12">
        <v>0</v>
      </c>
      <c r="H11" s="12">
        <v>2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oTVAe8qdKryfm7TVeJblyoNI6Gm+GlbY5YAOhNvC8DU9w59ZhA6tMJttKtTItOEkxZd5+Qn7EwWBdBzFyT3v2A==" saltValue="ecMyawFTqgPR8oLwdu9YM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2025-05-27T12:25:02Z</dcterms:created>
  <dcterms:modified xsi:type="dcterms:W3CDTF">2025-06-24T08:51:01Z</dcterms:modified>
</cp:coreProperties>
</file>