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68" documentId="13_ncr:1_{B5F45D00-C8B0-467B-AA88-2F9C58F78D6E}" xr6:coauthVersionLast="47" xr6:coauthVersionMax="47" xr10:uidLastSave="{691F2787-55A8-44B8-B033-DED303D97D6F}"/>
  <workbookProtection workbookAlgorithmName="SHA-512" workbookHashValue="yi0SQGsRT6BrKORCDzlzsozMmy77bTgsij1Su1UAyi0V6X+u7YpLBprgDSNDio6QKsCIBLDuN7T1j2rAaCm5SA==" workbookSaltValue="Vc5dOifIzfh7Hdd4tC6ldA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L43" i="16"/>
  <c r="K43" i="16"/>
  <c r="J43" i="16"/>
  <c r="E82" i="16" l="1"/>
  <c r="I43" i="16"/>
  <c r="G43" i="16"/>
  <c r="F43" i="16"/>
  <c r="D43" i="16"/>
  <c r="E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51D85A1-8FE5-4475-B0AA-499CA8E8AE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80491C6-002A-4DA0-9093-34AF973C8F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8656D50-6671-4391-B070-4CD04299E0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8F5470B-3348-4B53-B002-63A64763F7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BAC5490-5D2E-42F2-9B6D-B95DB24D2D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C11D058-6FB2-479E-9296-6799474798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BECCDA1-80F6-4705-A74A-FA829F653F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FD6A6E9-AEDC-480D-98AC-18BEB0A87D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5B29F3D-B082-4EDC-96AE-53D5545940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DDAE1B9-BE9C-40CC-92C1-478C4319B9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2C6DC98-F3BB-45CA-8641-4EF31F5C5D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BDA41A0-0EDC-41C5-A20A-A777CEFE80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1F2D423-AD63-4558-9077-FBC342E827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A1070A8-9349-4B04-9438-C247BA3127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B606BB4-54E5-4F57-829B-D9D14CC352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516727F-52AC-4EF6-A411-3823F51C4D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CE42132-DF95-433C-9607-812212C155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0C8FB75-1DCB-4F76-8F21-7524ECCEAE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F335E9B-B969-4546-B9A6-3069CB19D8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052D974-A35C-4F9A-8368-2DC1E6D318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18111DD-102E-4521-A17B-E67748D265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3F675F1-CCE1-4CEF-BE80-936C5A1738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CD5061E-3EF5-41CD-A18B-DB6C9B941B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6D1CEAE-85D9-4A19-B38A-DFACC4EBF9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B176E29-65C7-41A5-B3CA-813065BC76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3C5EB8B-F7EF-458C-92E3-58055DBFF1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6C66217-1AB4-4123-BF49-D51E15E626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F991D1F-7684-4BD5-A7CF-4D654CC5B8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D85B630-B745-4643-8A6A-B9ECC4612C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7F51DF4-16FA-4137-857D-0CA2293004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C5F18EB-7514-4FC8-89AE-6B1C52D053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561890C-A0F2-460E-9430-947F187FE5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<sst xmlns="http://schemas.openxmlformats.org/spreadsheetml/2006/main" count="3085" uniqueCount="1849">
  <si>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</si>
  <si>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</si>
  <si>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</si>
  <si>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</si>
  <si>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</si>
  <si>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</si>
  <si>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</si>
  <si>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Barcelona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</si>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</sst>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5897A68-6766-41DB-AA5F-020027D8810E}"/>
    <cellStyle name="Normal" xfId="0" builtinId="0"/>
    <cellStyle name="Normal 2" xfId="1" xr:uid="{DCD0AB0A-04C4-4409-800F-43E5BC14AA9D}"/>
    <cellStyle name="Normal 3" xfId="3" xr:uid="{2D996978-EB40-47E5-8D13-1601A4517177}"/>
    <cellStyle name="Normal 3 2" xfId="4" xr:uid="{E5ADF7F3-CA24-45D8-A675-21A0BC3ED5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17-4B64-89EC-083995201E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17-4B64-89EC-083995201E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31471</c:v>
                </c:pt>
                <c:pt idx="1">
                  <c:v>153654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17-4B64-89EC-083995201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74-4160-944E-9FF882E8A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74-4160-944E-9FF882E8A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74-4160-944E-9FF882E8ADB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72</c:v>
                </c:pt>
                <c:pt idx="1">
                  <c:v>6028</c:v>
                </c:pt>
                <c:pt idx="2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4-4160-944E-9FF882E8A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92-4CD6-8764-BF3F09A75E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92-4CD6-8764-BF3F09A75E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92-4CD6-8764-BF3F09A75E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92-4CD6-8764-BF3F09A75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28-451C-8A36-ABC4D87E2F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28-451C-8A36-ABC4D87E2F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59</c:v>
                </c:pt>
                <c:pt idx="1">
                  <c:v>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28-451C-8A36-ABC4D87E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19-4ECD-8468-7F72D7858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19-4ECD-8468-7F72D7858B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75576</c:v>
                </c:pt>
                <c:pt idx="1">
                  <c:v>40210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19-4ECD-8468-7F72D7858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2003</c:v>
              </c:pt>
              <c:pt idx="1">
                <c:v>27888</c:v>
              </c:pt>
              <c:pt idx="2">
                <c:v>426</c:v>
              </c:pt>
              <c:pt idx="3">
                <c:v>21</c:v>
              </c:pt>
              <c:pt idx="4">
                <c:v>1133</c:v>
              </c:pt>
            </c:numLit>
          </c:val>
          <c:extLst>
            <c:ext xmlns:c16="http://schemas.microsoft.com/office/drawing/2014/chart" uri="{C3380CC4-5D6E-409C-BE32-E72D297353CC}">
              <c16:uniqueId val="{00000000-9093-47F0-8030-49ECE3F39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21339</c:v>
              </c:pt>
              <c:pt idx="1">
                <c:v>17705</c:v>
              </c:pt>
              <c:pt idx="2">
                <c:v>1542</c:v>
              </c:pt>
              <c:pt idx="3">
                <c:v>444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F91D-48D2-BBD7-47880BCB9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</c:v>
              </c:pt>
              <c:pt idx="1">
                <c:v>752</c:v>
              </c:pt>
              <c:pt idx="2">
                <c:v>70</c:v>
              </c:pt>
              <c:pt idx="3">
                <c:v>59</c:v>
              </c:pt>
              <c:pt idx="4">
                <c:v>297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6470-4F7F-BBF3-AB0D50967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681</c:v>
              </c:pt>
              <c:pt idx="1">
                <c:v>1078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5EEA-4D94-9208-40F98C3AC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8431</c:v>
              </c:pt>
              <c:pt idx="1">
                <c:v>280</c:v>
              </c:pt>
              <c:pt idx="2">
                <c:v>3510</c:v>
              </c:pt>
              <c:pt idx="3">
                <c:v>104</c:v>
              </c:pt>
              <c:pt idx="4">
                <c:v>34</c:v>
              </c:pt>
              <c:pt idx="5">
                <c:v>10</c:v>
              </c:pt>
              <c:pt idx="6">
                <c:v>666</c:v>
              </c:pt>
              <c:pt idx="7">
                <c:v>14281</c:v>
              </c:pt>
              <c:pt idx="8">
                <c:v>524</c:v>
              </c:pt>
            </c:numLit>
          </c:val>
          <c:extLst>
            <c:ext xmlns:c16="http://schemas.microsoft.com/office/drawing/2014/chart" uri="{C3380CC4-5D6E-409C-BE32-E72D297353CC}">
              <c16:uniqueId val="{00000000-DE62-4CD1-B72B-B534A5A55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</c:v>
              </c:pt>
              <c:pt idx="1">
                <c:v>85</c:v>
              </c:pt>
              <c:pt idx="2">
                <c:v>16</c:v>
              </c:pt>
              <c:pt idx="3">
                <c:v>56</c:v>
              </c:pt>
              <c:pt idx="4">
                <c:v>163</c:v>
              </c:pt>
              <c:pt idx="5">
                <c:v>244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447-4794-AAFD-B777C92ED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37-43C6-A96F-63DBE794D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37-43C6-A96F-63DBE794D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37-43C6-A96F-63DBE794D4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4178</c:v>
                </c:pt>
                <c:pt idx="1">
                  <c:v>3978</c:v>
                </c:pt>
                <c:pt idx="2">
                  <c:v>21339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37-43C6-A96F-63DBE794D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173425196850392E-2"/>
          <c:y val="2.5620371921594904E-2"/>
          <c:w val="0.52843070866141728"/>
          <c:h val="0.81258904339085269"/>
        </c:manualLayout>
      </c:layout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Constitución</c:v>
                </c:pt>
                <c:pt idx="16">
                  <c:v>Orden público</c:v>
                </c:pt>
                <c:pt idx="17">
                  <c:v>Leyes especiales</c:v>
                </c:pt>
                <c:pt idx="18">
                  <c:v>S / E</c:v>
                </c:pt>
                <c:pt idx="19">
                  <c:v>Otros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79608</c:v>
              </c:pt>
              <c:pt idx="1">
                <c:v>9012</c:v>
              </c:pt>
              <c:pt idx="2">
                <c:v>5022</c:v>
              </c:pt>
              <c:pt idx="3">
                <c:v>4828</c:v>
              </c:pt>
              <c:pt idx="4">
                <c:v>618</c:v>
              </c:pt>
              <c:pt idx="5">
                <c:v>235</c:v>
              </c:pt>
              <c:pt idx="6">
                <c:v>898</c:v>
              </c:pt>
              <c:pt idx="7">
                <c:v>40590</c:v>
              </c:pt>
              <c:pt idx="8">
                <c:v>142</c:v>
              </c:pt>
              <c:pt idx="9">
                <c:v>310</c:v>
              </c:pt>
              <c:pt idx="10">
                <c:v>6960</c:v>
              </c:pt>
              <c:pt idx="11">
                <c:v>3759</c:v>
              </c:pt>
              <c:pt idx="12">
                <c:v>2072</c:v>
              </c:pt>
              <c:pt idx="13">
                <c:v>241</c:v>
              </c:pt>
              <c:pt idx="14">
                <c:v>4004</c:v>
              </c:pt>
              <c:pt idx="15">
                <c:v>120</c:v>
              </c:pt>
              <c:pt idx="16">
                <c:v>2997</c:v>
              </c:pt>
              <c:pt idx="17">
                <c:v>716</c:v>
              </c:pt>
              <c:pt idx="18">
                <c:v>29683</c:v>
              </c:pt>
              <c:pt idx="19">
                <c:v>278</c:v>
              </c:pt>
            </c:numLit>
          </c:val>
          <c:extLst>
            <c:ext xmlns:c16="http://schemas.microsoft.com/office/drawing/2014/chart" uri="{C3380CC4-5D6E-409C-BE32-E72D297353CC}">
              <c16:uniqueId val="{00000000-2C14-4A69-BDBE-30C72AE5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42775590551182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1252</c:v>
              </c:pt>
              <c:pt idx="1">
                <c:v>4446</c:v>
              </c:pt>
              <c:pt idx="2">
                <c:v>2147</c:v>
              </c:pt>
              <c:pt idx="3">
                <c:v>220</c:v>
              </c:pt>
              <c:pt idx="4">
                <c:v>124</c:v>
              </c:pt>
              <c:pt idx="5">
                <c:v>133</c:v>
              </c:pt>
              <c:pt idx="6">
                <c:v>6712</c:v>
              </c:pt>
              <c:pt idx="7">
                <c:v>535</c:v>
              </c:pt>
              <c:pt idx="8">
                <c:v>17165</c:v>
              </c:pt>
              <c:pt idx="9">
                <c:v>86</c:v>
              </c:pt>
              <c:pt idx="10">
                <c:v>58</c:v>
              </c:pt>
              <c:pt idx="11">
                <c:v>2536</c:v>
              </c:pt>
              <c:pt idx="12">
                <c:v>817</c:v>
              </c:pt>
              <c:pt idx="13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804D-41EC-BF3E-22259A640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3.9310866141732285E-2"/>
          <c:w val="0.27392224409448818"/>
          <c:h val="0.9606891338582677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Aux!$H$2:$H$18</c:f>
              <c:strCache>
                <c:ptCount val="1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Leyes especiales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782</c:v>
              </c:pt>
              <c:pt idx="1">
                <c:v>2922</c:v>
              </c:pt>
              <c:pt idx="2">
                <c:v>750</c:v>
              </c:pt>
              <c:pt idx="3">
                <c:v>18</c:v>
              </c:pt>
              <c:pt idx="4">
                <c:v>13</c:v>
              </c:pt>
              <c:pt idx="5">
                <c:v>64</c:v>
              </c:pt>
              <c:pt idx="6">
                <c:v>5683</c:v>
              </c:pt>
              <c:pt idx="7">
                <c:v>13</c:v>
              </c:pt>
              <c:pt idx="8">
                <c:v>63</c:v>
              </c:pt>
              <c:pt idx="9">
                <c:v>3301</c:v>
              </c:pt>
              <c:pt idx="10">
                <c:v>14365</c:v>
              </c:pt>
              <c:pt idx="11">
                <c:v>72</c:v>
              </c:pt>
              <c:pt idx="12">
                <c:v>36</c:v>
              </c:pt>
              <c:pt idx="13">
                <c:v>1668</c:v>
              </c:pt>
              <c:pt idx="14">
                <c:v>590</c:v>
              </c:pt>
              <c:pt idx="15">
                <c:v>22</c:v>
              </c:pt>
              <c:pt idx="16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B7DC-47EA-81AE-084B871FA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Orden público</c:v>
                </c:pt>
                <c:pt idx="15">
                  <c:v>Leyes especiales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1594</c:v>
              </c:pt>
              <c:pt idx="1">
                <c:v>2952</c:v>
              </c:pt>
              <c:pt idx="2">
                <c:v>1680</c:v>
              </c:pt>
              <c:pt idx="3">
                <c:v>971</c:v>
              </c:pt>
              <c:pt idx="4">
                <c:v>72</c:v>
              </c:pt>
              <c:pt idx="5">
                <c:v>279</c:v>
              </c:pt>
              <c:pt idx="6">
                <c:v>11571</c:v>
              </c:pt>
              <c:pt idx="7">
                <c:v>70</c:v>
              </c:pt>
              <c:pt idx="8">
                <c:v>3068</c:v>
              </c:pt>
              <c:pt idx="9">
                <c:v>1938</c:v>
              </c:pt>
              <c:pt idx="10">
                <c:v>936</c:v>
              </c:pt>
              <c:pt idx="11">
                <c:v>62</c:v>
              </c:pt>
              <c:pt idx="12">
                <c:v>1707</c:v>
              </c:pt>
              <c:pt idx="13">
                <c:v>52</c:v>
              </c:pt>
              <c:pt idx="14">
                <c:v>1679</c:v>
              </c:pt>
              <c:pt idx="15">
                <c:v>129</c:v>
              </c:pt>
              <c:pt idx="16">
                <c:v>244</c:v>
              </c:pt>
              <c:pt idx="17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8C5B-4C64-9F6A-92D935DE5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3.3108661417322834E-3"/>
          <c:w val="0.27392224409448818"/>
          <c:h val="0.996689133858267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2225</c:v>
              </c:pt>
              <c:pt idx="1">
                <c:v>230</c:v>
              </c:pt>
              <c:pt idx="2">
                <c:v>1746</c:v>
              </c:pt>
              <c:pt idx="3">
                <c:v>545</c:v>
              </c:pt>
              <c:pt idx="4">
                <c:v>56</c:v>
              </c:pt>
              <c:pt idx="5">
                <c:v>254</c:v>
              </c:pt>
              <c:pt idx="6">
                <c:v>8826</c:v>
              </c:pt>
              <c:pt idx="7">
                <c:v>1578</c:v>
              </c:pt>
              <c:pt idx="8">
                <c:v>3612</c:v>
              </c:pt>
              <c:pt idx="9">
                <c:v>1017</c:v>
              </c:pt>
              <c:pt idx="10">
                <c:v>1443</c:v>
              </c:pt>
              <c:pt idx="11">
                <c:v>61</c:v>
              </c:pt>
              <c:pt idx="12">
                <c:v>1183</c:v>
              </c:pt>
              <c:pt idx="13">
                <c:v>179</c:v>
              </c:pt>
              <c:pt idx="14">
                <c:v>279</c:v>
              </c:pt>
            </c:numLit>
          </c:val>
          <c:extLst>
            <c:ext xmlns:c16="http://schemas.microsoft.com/office/drawing/2014/chart" uri="{C3380CC4-5D6E-409C-BE32-E72D297353CC}">
              <c16:uniqueId val="{00000000-5799-40DF-BB37-D531749B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579</c:v>
              </c:pt>
              <c:pt idx="1">
                <c:v>161</c:v>
              </c:pt>
              <c:pt idx="2">
                <c:v>506</c:v>
              </c:pt>
              <c:pt idx="3">
                <c:v>437</c:v>
              </c:pt>
              <c:pt idx="4">
                <c:v>6</c:v>
              </c:pt>
              <c:pt idx="5">
                <c:v>3</c:v>
              </c:pt>
              <c:pt idx="6">
                <c:v>24</c:v>
              </c:pt>
              <c:pt idx="7">
                <c:v>1</c:v>
              </c:pt>
              <c:pt idx="8">
                <c:v>4</c:v>
              </c:pt>
              <c:pt idx="9">
                <c:v>4</c:v>
              </c:pt>
              <c:pt idx="10">
                <c:v>1</c:v>
              </c:pt>
              <c:pt idx="11">
                <c:v>3</c:v>
              </c:pt>
              <c:pt idx="12">
                <c:v>1</c:v>
              </c:pt>
              <c:pt idx="13">
                <c:v>15</c:v>
              </c:pt>
              <c:pt idx="14">
                <c:v>4</c:v>
              </c:pt>
              <c:pt idx="1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AEA5-4338-AFF8-622CAB5CD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62</c:v>
              </c:pt>
              <c:pt idx="2">
                <c:v>21</c:v>
              </c:pt>
              <c:pt idx="3">
                <c:v>1</c:v>
              </c:pt>
              <c:pt idx="4">
                <c:v>316</c:v>
              </c:pt>
              <c:pt idx="5">
                <c:v>5</c:v>
              </c:pt>
              <c:pt idx="6">
                <c:v>1</c:v>
              </c:pt>
              <c:pt idx="7">
                <c:v>20</c:v>
              </c:pt>
              <c:pt idx="8">
                <c:v>2</c:v>
              </c:pt>
              <c:pt idx="9">
                <c:v>10</c:v>
              </c:pt>
              <c:pt idx="10">
                <c:v>5</c:v>
              </c:pt>
              <c:pt idx="11">
                <c:v>11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E0E-498F-BB1F-1B9EFF826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4.7734442073245523E-2"/>
          <c:w val="0.27392224409448818"/>
          <c:h val="0.6936985797336079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43</c:v>
              </c:pt>
              <c:pt idx="1">
                <c:v>7</c:v>
              </c:pt>
              <c:pt idx="2">
                <c:v>6</c:v>
              </c:pt>
              <c:pt idx="3">
                <c:v>1</c:v>
              </c:pt>
              <c:pt idx="4">
                <c:v>24</c:v>
              </c:pt>
              <c:pt idx="5">
                <c:v>15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8</c:v>
              </c:pt>
              <c:pt idx="10">
                <c:v>12</c:v>
              </c:pt>
              <c:pt idx="11">
                <c:v>3</c:v>
              </c:pt>
              <c:pt idx="12">
                <c:v>9</c:v>
              </c:pt>
              <c:pt idx="1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B7E-4E7C-8E11-82CE0DE38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6251968503937005E-2"/>
          <c:w val="0.27392224409448818"/>
          <c:h val="0.983748031496062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14</c:v>
              </c:pt>
              <c:pt idx="2">
                <c:v>4</c:v>
              </c:pt>
              <c:pt idx="3">
                <c:v>1</c:v>
              </c:pt>
              <c:pt idx="4">
                <c:v>2</c:v>
              </c:pt>
              <c:pt idx="5">
                <c:v>23</c:v>
              </c:pt>
              <c:pt idx="6">
                <c:v>2</c:v>
              </c:pt>
              <c:pt idx="7">
                <c:v>15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A92-402D-82DA-4541780FF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2.3310866141732285E-2"/>
          <c:w val="0.27398425196850396"/>
          <c:h val="0.976689133858267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Aux!$F$2:$F$18</c:f>
              <c:strCache>
                <c:ptCount val="17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Medio ambiente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  <c:pt idx="14">
                  <c:v>Delitos electorales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35</c:v>
              </c:pt>
              <c:pt idx="1">
                <c:v>15</c:v>
              </c:pt>
              <c:pt idx="2">
                <c:v>43</c:v>
              </c:pt>
              <c:pt idx="3">
                <c:v>11</c:v>
              </c:pt>
              <c:pt idx="4">
                <c:v>81</c:v>
              </c:pt>
              <c:pt idx="5">
                <c:v>38</c:v>
              </c:pt>
              <c:pt idx="6">
                <c:v>13</c:v>
              </c:pt>
              <c:pt idx="7">
                <c:v>39</c:v>
              </c:pt>
              <c:pt idx="8">
                <c:v>11</c:v>
              </c:pt>
              <c:pt idx="9">
                <c:v>72</c:v>
              </c:pt>
              <c:pt idx="10">
                <c:v>30</c:v>
              </c:pt>
              <c:pt idx="11">
                <c:v>14</c:v>
              </c:pt>
              <c:pt idx="12">
                <c:v>21</c:v>
              </c:pt>
              <c:pt idx="13">
                <c:v>24</c:v>
              </c:pt>
              <c:pt idx="14">
                <c:v>560</c:v>
              </c:pt>
              <c:pt idx="15">
                <c:v>155</c:v>
              </c:pt>
              <c:pt idx="16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DB0D-4F0E-A165-A4397E67B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6.1314960629921263E-2"/>
          <c:w val="0.32518582677165353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1D-4469-ADFA-DF4AB331F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1D-4469-ADFA-DF4AB331FB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10732</c:v>
                </c:pt>
                <c:pt idx="1">
                  <c:v>10607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1D-4469-ADFA-DF4AB331F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173425196850398E-2"/>
          <c:y val="7.4693352573956481E-4"/>
          <c:w val="0.52843070866141728"/>
          <c:h val="0.83117545565768425"/>
        </c:manualLayout>
      </c:layout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Aux!$E$2:$E$24</c:f>
              <c:strCache>
                <c:ptCount val="23"/>
                <c:pt idx="0">
                  <c:v>Vida / integridad</c:v>
                </c:pt>
                <c:pt idx="1">
                  <c:v>Manipulación genética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Integridad moral</c:v>
                </c:pt>
                <c:pt idx="5">
                  <c:v>Libertad sexual</c:v>
                </c:pt>
                <c:pt idx="6">
                  <c:v>Intimidad / propia imagen / inviolabilidad domicilio</c:v>
                </c:pt>
                <c:pt idx="7">
                  <c:v>Honor</c:v>
                </c:pt>
                <c:pt idx="8">
                  <c:v>Relaciones familiares</c:v>
                </c:pt>
                <c:pt idx="9">
                  <c:v>Patrimonio</c:v>
                </c:pt>
                <c:pt idx="10">
                  <c:v>Derechos trabajadores</c:v>
                </c:pt>
                <c:pt idx="11">
                  <c:v>Derechos extranjeros</c:v>
                </c:pt>
                <c:pt idx="12">
                  <c:v>Ordenación territorio / patrimonio histórico / medio ambiente</c:v>
                </c:pt>
                <c:pt idx="13">
                  <c:v>Seguridad colectiva</c:v>
                </c:pt>
                <c:pt idx="14">
                  <c:v>Drogas</c:v>
                </c:pt>
                <c:pt idx="15">
                  <c:v>Seguridad Vial </c:v>
                </c:pt>
                <c:pt idx="16">
                  <c:v>Falsedades</c:v>
                </c:pt>
                <c:pt idx="17">
                  <c:v>Administración Pública</c:v>
                </c:pt>
                <c:pt idx="18">
                  <c:v>Administración Justicia</c:v>
                </c:pt>
                <c:pt idx="19">
                  <c:v>Constitución</c:v>
                </c:pt>
                <c:pt idx="20">
                  <c:v>Orden público</c:v>
                </c:pt>
                <c:pt idx="21">
                  <c:v>Leyes especiales</c:v>
                </c:pt>
                <c:pt idx="22">
                  <c:v>S / E</c:v>
                </c:pt>
              </c:strCache>
            </c:strRef>
          </c:cat>
          <c:val>
            <c:numLit>
              <c:formatCode>General</c:formatCode>
              <c:ptCount val="23"/>
              <c:pt idx="0">
                <c:v>1446</c:v>
              </c:pt>
              <c:pt idx="1">
                <c:v>1</c:v>
              </c:pt>
              <c:pt idx="2">
                <c:v>182</c:v>
              </c:pt>
              <c:pt idx="3">
                <c:v>114</c:v>
              </c:pt>
              <c:pt idx="4">
                <c:v>1</c:v>
              </c:pt>
              <c:pt idx="5">
                <c:v>204</c:v>
              </c:pt>
              <c:pt idx="6">
                <c:v>8</c:v>
              </c:pt>
              <c:pt idx="7">
                <c:v>3</c:v>
              </c:pt>
              <c:pt idx="8">
                <c:v>1</c:v>
              </c:pt>
              <c:pt idx="9">
                <c:v>1434</c:v>
              </c:pt>
              <c:pt idx="10">
                <c:v>1</c:v>
              </c:pt>
              <c:pt idx="11">
                <c:v>1</c:v>
              </c:pt>
              <c:pt idx="12">
                <c:v>3</c:v>
              </c:pt>
              <c:pt idx="13">
                <c:v>18</c:v>
              </c:pt>
              <c:pt idx="14">
                <c:v>1140</c:v>
              </c:pt>
              <c:pt idx="15">
                <c:v>9</c:v>
              </c:pt>
              <c:pt idx="16">
                <c:v>13</c:v>
              </c:pt>
              <c:pt idx="17">
                <c:v>1</c:v>
              </c:pt>
              <c:pt idx="18">
                <c:v>189</c:v>
              </c:pt>
              <c:pt idx="19">
                <c:v>1</c:v>
              </c:pt>
              <c:pt idx="20">
                <c:v>90</c:v>
              </c:pt>
              <c:pt idx="21">
                <c:v>1</c:v>
              </c:pt>
              <c:pt idx="2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A223-410A-AF78-23A8AB31E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27755905511809"/>
          <c:y val="1.5502086143614521E-2"/>
          <c:w val="0.31822244094488189"/>
          <c:h val="0.825135364055588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Hacienda Pública / Seguridad Social 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1898</c:v>
              </c:pt>
              <c:pt idx="1">
                <c:v>1968</c:v>
              </c:pt>
              <c:pt idx="2">
                <c:v>1035</c:v>
              </c:pt>
              <c:pt idx="3">
                <c:v>674</c:v>
              </c:pt>
              <c:pt idx="4">
                <c:v>93</c:v>
              </c:pt>
              <c:pt idx="5">
                <c:v>77</c:v>
              </c:pt>
              <c:pt idx="6">
                <c:v>197</c:v>
              </c:pt>
              <c:pt idx="7">
                <c:v>7623</c:v>
              </c:pt>
              <c:pt idx="8">
                <c:v>51</c:v>
              </c:pt>
              <c:pt idx="9">
                <c:v>1137</c:v>
              </c:pt>
              <c:pt idx="10">
                <c:v>20102</c:v>
              </c:pt>
              <c:pt idx="11">
                <c:v>539</c:v>
              </c:pt>
              <c:pt idx="12">
                <c:v>1771</c:v>
              </c:pt>
              <c:pt idx="13">
                <c:v>1223</c:v>
              </c:pt>
              <c:pt idx="14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09B6-4629-AD3B-027FC13E3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1.5310866141732283E-2"/>
          <c:w val="0.32971082677165353"/>
          <c:h val="0.984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4-42C1-AFFC-9F7F37BBC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4-42C1-AFFC-9F7F37BBC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C4-42C1-AFFC-9F7F37BBC5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C4-42C1-AFFC-9F7F37BBC53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C4-42C1-AFFC-9F7F37BBC5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335</c:v>
                </c:pt>
                <c:pt idx="1">
                  <c:v>74</c:v>
                </c:pt>
                <c:pt idx="2">
                  <c:v>28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4-42C1-AFFC-9F7F37BBC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03-45FF-8041-1DD705B73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03-45FF-8041-1DD705B73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03-45FF-8041-1DD705B73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03-45FF-8041-1DD705B73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303-45FF-8041-1DD705B73CE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3-45FF-8041-1DD705B73CE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03-45FF-8041-1DD705B73CED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3-45FF-8041-1DD705B73C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21</c:v>
                </c:pt>
                <c:pt idx="1">
                  <c:v>11</c:v>
                </c:pt>
                <c:pt idx="2">
                  <c:v>139</c:v>
                </c:pt>
                <c:pt idx="3">
                  <c:v>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03-45FF-8041-1DD705B73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7286</c:v>
                </c:pt>
                <c:pt idx="1">
                  <c:v>1623</c:v>
                </c:pt>
                <c:pt idx="2">
                  <c:v>3175</c:v>
                </c:pt>
                <c:pt idx="3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3-435B-A215-6E48D6DB2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D0-4AF7-8EF5-FF3B38AEE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3099</c:v>
                </c:pt>
                <c:pt idx="1">
                  <c:v>694</c:v>
                </c:pt>
                <c:pt idx="2">
                  <c:v>142</c:v>
                </c:pt>
                <c:pt idx="3">
                  <c:v>1837</c:v>
                </c:pt>
                <c:pt idx="4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7-471E-9AFF-042BA4F9F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4324</c:v>
                </c:pt>
                <c:pt idx="1">
                  <c:v>20583</c:v>
                </c:pt>
                <c:pt idx="2">
                  <c:v>8</c:v>
                </c:pt>
                <c:pt idx="3">
                  <c:v>8</c:v>
                </c:pt>
                <c:pt idx="4">
                  <c:v>886</c:v>
                </c:pt>
                <c:pt idx="5">
                  <c:v>5907</c:v>
                </c:pt>
                <c:pt idx="6">
                  <c:v>0</c:v>
                </c:pt>
                <c:pt idx="7">
                  <c:v>0</c:v>
                </c:pt>
                <c:pt idx="8">
                  <c:v>1900</c:v>
                </c:pt>
                <c:pt idx="9">
                  <c:v>445</c:v>
                </c:pt>
                <c:pt idx="10">
                  <c:v>7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07-459B-B29E-F7FEA671D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5-456D-856A-C8D84BD9B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234</c:v>
              </c:pt>
              <c:pt idx="1">
                <c:v>232</c:v>
              </c:pt>
              <c:pt idx="2">
                <c:v>1129</c:v>
              </c:pt>
            </c:numLit>
          </c:val>
          <c:extLst>
            <c:ext xmlns:c16="http://schemas.microsoft.com/office/drawing/2014/chart" uri="{C3380CC4-5D6E-409C-BE32-E72D297353CC}">
              <c16:uniqueId val="{00000000-6EBE-4E06-9586-952C50DF1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3F-446E-8A24-195E6A1ADA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3F-446E-8A24-195E6A1ADA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16529</c:v>
                </c:pt>
                <c:pt idx="1">
                  <c:v>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3F-446E-8A24-195E6A1A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453</c:v>
              </c:pt>
              <c:pt idx="1">
                <c:v>1</c:v>
              </c:pt>
              <c:pt idx="2">
                <c:v>1345</c:v>
              </c:pt>
              <c:pt idx="3">
                <c:v>55</c:v>
              </c:pt>
              <c:pt idx="4">
                <c:v>79</c:v>
              </c:pt>
              <c:pt idx="5">
                <c:v>9</c:v>
              </c:pt>
              <c:pt idx="6">
                <c:v>92</c:v>
              </c:pt>
              <c:pt idx="7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F858-409D-8599-CFCC323DE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8</c:v>
              </c:pt>
              <c:pt idx="1">
                <c:v>647</c:v>
              </c:pt>
              <c:pt idx="2">
                <c:v>151</c:v>
              </c:pt>
              <c:pt idx="3">
                <c:v>7</c:v>
              </c:pt>
              <c:pt idx="4">
                <c:v>141</c:v>
              </c:pt>
              <c:pt idx="5">
                <c:v>492</c:v>
              </c:pt>
              <c:pt idx="6">
                <c:v>320</c:v>
              </c:pt>
              <c:pt idx="7">
                <c:v>142</c:v>
              </c:pt>
              <c:pt idx="8">
                <c:v>68</c:v>
              </c:pt>
              <c:pt idx="9">
                <c:v>3</c:v>
              </c:pt>
              <c:pt idx="10">
                <c:v>18</c:v>
              </c:pt>
              <c:pt idx="11">
                <c:v>115</c:v>
              </c:pt>
              <c:pt idx="12">
                <c:v>133</c:v>
              </c:pt>
              <c:pt idx="13">
                <c:v>28</c:v>
              </c:pt>
              <c:pt idx="14">
                <c:v>64</c:v>
              </c:pt>
              <c:pt idx="15">
                <c:v>30</c:v>
              </c:pt>
              <c:pt idx="16">
                <c:v>28</c:v>
              </c:pt>
              <c:pt idx="17">
                <c:v>627</c:v>
              </c:pt>
              <c:pt idx="18">
                <c:v>176</c:v>
              </c:pt>
              <c:pt idx="1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2CC-4C88-9B6C-8A51F2177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A3-4452-8A4D-E42E2662FE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A3-4452-8A4D-E42E2662FE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375</c:v>
                </c:pt>
                <c:pt idx="1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A3-4452-8A4D-E42E2662F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F0-4C73-A5AE-844F2E44D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F0-4C73-A5AE-844F2E44DD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F0-4C73-A5AE-844F2E44DD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F0-4C73-A5AE-844F2E44DD5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1344</c:v>
                </c:pt>
                <c:pt idx="1">
                  <c:v>80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F0-4C73-A5AE-844F2E44DD5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2414</c:v>
              </c:pt>
              <c:pt idx="1">
                <c:v>575</c:v>
              </c:pt>
              <c:pt idx="2">
                <c:v>23</c:v>
              </c:pt>
              <c:pt idx="3">
                <c:v>121</c:v>
              </c:pt>
              <c:pt idx="4">
                <c:v>9</c:v>
              </c:pt>
              <c:pt idx="5">
                <c:v>13</c:v>
              </c:pt>
              <c:pt idx="6">
                <c:v>791</c:v>
              </c:pt>
            </c:numLit>
          </c:val>
          <c:extLst>
            <c:ext xmlns:c16="http://schemas.microsoft.com/office/drawing/2014/chart" uri="{C3380CC4-5D6E-409C-BE32-E72D297353CC}">
              <c16:uniqueId val="{00000000-A4C3-45FA-BADB-D6F3D1837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708</c:v>
              </c:pt>
              <c:pt idx="1">
                <c:v>106</c:v>
              </c:pt>
              <c:pt idx="2">
                <c:v>2</c:v>
              </c:pt>
              <c:pt idx="3">
                <c:v>15</c:v>
              </c:pt>
              <c:pt idx="4">
                <c:v>1</c:v>
              </c:pt>
              <c:pt idx="5">
                <c:v>1</c:v>
              </c:pt>
              <c:pt idx="6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9628-41D3-A30E-A012DDCDE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212</c:v>
              </c:pt>
              <c:pt idx="1">
                <c:v>60</c:v>
              </c:pt>
              <c:pt idx="2">
                <c:v>422</c:v>
              </c:pt>
              <c:pt idx="3">
                <c:v>384</c:v>
              </c:pt>
              <c:pt idx="4">
                <c:v>182</c:v>
              </c:pt>
              <c:pt idx="5">
                <c:v>177</c:v>
              </c:pt>
              <c:pt idx="6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7D22-4C9E-A2AC-AC3FF7F78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3AD-43DA-8100-5D90C980F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98-4035-ABBE-3C8CFD421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98-4035-ABBE-3C8CFD4210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352</c:v>
                </c:pt>
                <c:pt idx="1">
                  <c:v>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98-4035-ABBE-3C8CFD421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97-4E92-A00D-45D87CED4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97-4E92-A00D-45D87CED4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97-4E92-A00D-45D87CED4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97-4E92-A00D-45D87CED488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7-4E92-A00D-45D87CED4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2884</c:v>
                </c:pt>
                <c:pt idx="1">
                  <c:v>80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7-4E92-A00D-45D87CED4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3C-497A-A625-F3A50640BF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3C-497A-A625-F3A50640B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10727</c:v>
                </c:pt>
                <c:pt idx="1">
                  <c:v>3866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3C-497A-A625-F3A50640B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13288</c:v>
              </c:pt>
              <c:pt idx="1">
                <c:v>4195</c:v>
              </c:pt>
              <c:pt idx="2">
                <c:v>76</c:v>
              </c:pt>
              <c:pt idx="3">
                <c:v>981</c:v>
              </c:pt>
              <c:pt idx="4">
                <c:v>184</c:v>
              </c:pt>
              <c:pt idx="5">
                <c:v>50</c:v>
              </c:pt>
              <c:pt idx="6">
                <c:v>3281</c:v>
              </c:pt>
            </c:numLit>
          </c:val>
          <c:extLst>
            <c:ext xmlns:c16="http://schemas.microsoft.com/office/drawing/2014/chart" uri="{C3380CC4-5D6E-409C-BE32-E72D297353CC}">
              <c16:uniqueId val="{00000000-5A61-48C4-962E-40CC5C272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4313</c:v>
              </c:pt>
              <c:pt idx="1">
                <c:v>1848</c:v>
              </c:pt>
              <c:pt idx="2">
                <c:v>84</c:v>
              </c:pt>
              <c:pt idx="3">
                <c:v>35</c:v>
              </c:pt>
              <c:pt idx="4">
                <c:v>30</c:v>
              </c:pt>
              <c:pt idx="5">
                <c:v>24</c:v>
              </c:pt>
              <c:pt idx="6">
                <c:v>1524</c:v>
              </c:pt>
            </c:numLit>
          </c:val>
          <c:extLst>
            <c:ext xmlns:c16="http://schemas.microsoft.com/office/drawing/2014/chart" uri="{C3380CC4-5D6E-409C-BE32-E72D297353CC}">
              <c16:uniqueId val="{00000000-44C9-49A6-9501-23FA5EFC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E2-4519-84DA-9C77FF42C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145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DF2-4A5A-8F5F-BF1D35B56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45</c:v>
              </c:pt>
              <c:pt idx="1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7D0F-4E06-8A71-CCD7E07CA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4C8-4EA6-B637-5F85881C1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499999999999999E-2"/>
          <c:y val="0.10154110236220472"/>
          <c:w val="0.82"/>
          <c:h val="0.66157921259842523"/>
        </c:manualLayout>
      </c:layout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57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A068-4746-AF90-1A75A85E1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58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98A-40D5-8F6B-240EC1CEC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7B-4820-90B0-A46425135C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7B-4820-90B0-A46425135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768</c:v>
                </c:pt>
                <c:pt idx="1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7B-4820-90B0-A46425135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70</c:v>
              </c:pt>
              <c:pt idx="1">
                <c:v>1715</c:v>
              </c:pt>
              <c:pt idx="2">
                <c:v>248</c:v>
              </c:pt>
              <c:pt idx="3">
                <c:v>75</c:v>
              </c:pt>
              <c:pt idx="4">
                <c:v>166</c:v>
              </c:pt>
              <c:pt idx="5">
                <c:v>1474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223-4D2A-9391-1DEDF2198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8143</c:v>
              </c:pt>
              <c:pt idx="2">
                <c:v>147</c:v>
              </c:pt>
              <c:pt idx="3">
                <c:v>16</c:v>
              </c:pt>
              <c:pt idx="4">
                <c:v>753</c:v>
              </c:pt>
              <c:pt idx="5">
                <c:v>8021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767-4304-9DAA-AD7E3B42E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77</c:v>
              </c:pt>
              <c:pt idx="1">
                <c:v>7625</c:v>
              </c:pt>
              <c:pt idx="2">
                <c:v>125</c:v>
              </c:pt>
              <c:pt idx="3">
                <c:v>15</c:v>
              </c:pt>
              <c:pt idx="4">
                <c:v>643</c:v>
              </c:pt>
              <c:pt idx="5">
                <c:v>5876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1F5-4D4C-983C-701E530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</c:v>
              </c:pt>
              <c:pt idx="1">
                <c:v>887</c:v>
              </c:pt>
              <c:pt idx="2">
                <c:v>123</c:v>
              </c:pt>
              <c:pt idx="3">
                <c:v>8</c:v>
              </c:pt>
              <c:pt idx="4">
                <c:v>143</c:v>
              </c:pt>
              <c:pt idx="5">
                <c:v>736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050-40D6-89BA-770D6C9A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27</c:v>
              </c:pt>
              <c:pt idx="1">
                <c:v>1735</c:v>
              </c:pt>
              <c:pt idx="2">
                <c:v>103</c:v>
              </c:pt>
              <c:pt idx="3">
                <c:v>15</c:v>
              </c:pt>
              <c:pt idx="4">
                <c:v>304</c:v>
              </c:pt>
              <c:pt idx="5">
                <c:v>1422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EFA-46C6-9425-3009D8025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41-4728-BC94-BE327BF89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7D-431E-92D0-36CDF6BFD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2C-4AA3-BCDF-CE1EE4A43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CFD-4936-A65B-AE4BA7860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116</c:v>
              </c:pt>
              <c:pt idx="1">
                <c:v>11897</c:v>
              </c:pt>
              <c:pt idx="2">
                <c:v>323</c:v>
              </c:pt>
              <c:pt idx="3">
                <c:v>20</c:v>
              </c:pt>
              <c:pt idx="4">
                <c:v>867</c:v>
              </c:pt>
              <c:pt idx="5">
                <c:v>6871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E86-4D6C-A046-AC2757274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2D-4DE2-8705-FB1E882BA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2D-4DE2-8705-FB1E882BAE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1120</c:v>
                </c:pt>
                <c:pt idx="1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2D-4DE2-8705-FB1E882BA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12</c:v>
              </c:pt>
              <c:pt idx="2">
                <c:v>7</c:v>
              </c:pt>
              <c:pt idx="3">
                <c:v>33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E4B-44DF-9DB4-CDDFE3B85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Aux!$AF$2:$AF$7</c:f>
              <c:strCache>
                <c:ptCount val="6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  <c:pt idx="5">
                  <c:v>Jurado Audiencia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</c:v>
              </c:pt>
              <c:pt idx="2">
                <c:v>52</c:v>
              </c:pt>
              <c:pt idx="3">
                <c:v>8</c:v>
              </c:pt>
              <c:pt idx="4">
                <c:v>7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33D8-456B-8A72-DA2A6BDE9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</c:v>
              </c:pt>
              <c:pt idx="2">
                <c:v>1</c:v>
              </c:pt>
              <c:pt idx="3">
                <c:v>29</c:v>
              </c:pt>
              <c:pt idx="4">
                <c:v>4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6491-4627-993F-3DDB5C27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DA6-4CF8-861B-BCBBA1D61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79-4427-8A18-4B5CEF6A1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79-4427-8A18-4B5CEF6A1D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79-4427-8A18-4B5CEF6A1DD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2206</c:v>
                </c:pt>
                <c:pt idx="1">
                  <c:v>1</c:v>
                </c:pt>
                <c:pt idx="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79-4427-8A18-4B5CEF6A1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AF-418C-B7BA-B613160B3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AF-418C-B7BA-B613160B38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2303</c:v>
                </c:pt>
                <c:pt idx="1">
                  <c:v>3940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AF-418C-B7BA-B613160B3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10" Type="http://schemas.openxmlformats.org/officeDocument/2006/relationships/chart" Target="../charts/chart69.xml"/><Relationship Id="rId4" Type="http://schemas.openxmlformats.org/officeDocument/2006/relationships/chart" Target="../charts/chart63.xml"/><Relationship Id="rId9" Type="http://schemas.openxmlformats.org/officeDocument/2006/relationships/chart" Target="../charts/chart6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4" Type="http://schemas.openxmlformats.org/officeDocument/2006/relationships/chart" Target="../charts/chart7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051E6AF-0792-43AE-8DE8-548A8635E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5D0B92A-7608-438E-AD47-44C3BAE3C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BD79BD6-982F-4095-B4F0-3375F8246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505DCD5-D7AB-472E-B781-A0C980088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D4C12D0-397A-4F2A-BCBE-E1D53F632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D6BFC02-8D69-4721-BAAA-C8A076729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825150C-A755-47DB-A720-72294B388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9FDE830-18E5-42AD-95D3-B86C0AD07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2099549-7A0C-4637-B65A-97C8EF242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74CBAF6-A742-4778-BC99-4E56AE4A2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1216025</xdr:colOff>
      <xdr:row>6</xdr:row>
      <xdr:rowOff>225425</xdr:rowOff>
    </xdr:from>
    <xdr:to>
      <xdr:col>80</xdr:col>
      <xdr:colOff>551180</xdr:colOff>
      <xdr:row>17</xdr:row>
      <xdr:rowOff>141605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A6FCD7A-FDFE-4061-9F43-685768304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772CF11-A294-4C61-8EB9-3245C90FF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12DA11F-0C22-498A-9768-749ACEC3F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F5831C0-05D2-4642-2343-A1CEF87BDD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0</xdr:colOff>
      <xdr:row>6</xdr:row>
      <xdr:rowOff>241300</xdr:rowOff>
    </xdr:from>
    <xdr:to>
      <xdr:col>21</xdr:col>
      <xdr:colOff>254000</xdr:colOff>
      <xdr:row>18</xdr:row>
      <xdr:rowOff>69850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149C7D4-3C0C-6B11-FB71-50BE87432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336550</xdr:colOff>
      <xdr:row>8</xdr:row>
      <xdr:rowOff>101600</xdr:rowOff>
    </xdr:from>
    <xdr:to>
      <xdr:col>53</xdr:col>
      <xdr:colOff>203200</xdr:colOff>
      <xdr:row>17</xdr:row>
      <xdr:rowOff>146050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A53DAD4-4885-E4C2-6FB7-F545601183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590550</xdr:colOff>
      <xdr:row>7</xdr:row>
      <xdr:rowOff>57150</xdr:rowOff>
    </xdr:from>
    <xdr:to>
      <xdr:col>60</xdr:col>
      <xdr:colOff>285750</xdr:colOff>
      <xdr:row>16</xdr:row>
      <xdr:rowOff>101600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5FB06EC-1E67-B861-CC1E-4417FA8AA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152400</xdr:colOff>
      <xdr:row>8</xdr:row>
      <xdr:rowOff>88900</xdr:rowOff>
    </xdr:from>
    <xdr:to>
      <xdr:col>71</xdr:col>
      <xdr:colOff>336550</xdr:colOff>
      <xdr:row>19</xdr:row>
      <xdr:rowOff>57150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0093715-CFB4-D583-4E73-C948A0221D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1117600</xdr:colOff>
      <xdr:row>22</xdr:row>
      <xdr:rowOff>95250</xdr:rowOff>
    </xdr:from>
    <xdr:to>
      <xdr:col>71</xdr:col>
      <xdr:colOff>196850</xdr:colOff>
      <xdr:row>35</xdr:row>
      <xdr:rowOff>6350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D77DCE5-A990-116B-C0A6-1DAD36C727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3</xdr:row>
      <xdr:rowOff>95250</xdr:rowOff>
    </xdr:from>
    <xdr:to>
      <xdr:col>4</xdr:col>
      <xdr:colOff>2965450</xdr:colOff>
      <xdr:row>29</xdr:row>
      <xdr:rowOff>31750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C5BB4E2-ACAB-C76B-55CB-B1671C291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10A55C7-3532-89FE-3448-7FBD1A068C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24</xdr:row>
      <xdr:rowOff>152400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F50EE50-4409-0883-01E1-B5A0B25B9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171450</xdr:colOff>
      <xdr:row>3</xdr:row>
      <xdr:rowOff>31750</xdr:rowOff>
    </xdr:from>
    <xdr:to>
      <xdr:col>19</xdr:col>
      <xdr:colOff>3105150</xdr:colOff>
      <xdr:row>25</xdr:row>
      <xdr:rowOff>38100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5E55C48-344A-7FE3-8273-F76AC6C85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107950</xdr:colOff>
      <xdr:row>3</xdr:row>
      <xdr:rowOff>95250</xdr:rowOff>
    </xdr:from>
    <xdr:to>
      <xdr:col>24</xdr:col>
      <xdr:colOff>2863850</xdr:colOff>
      <xdr:row>20</xdr:row>
      <xdr:rowOff>114300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F39086F-ABBB-59D3-9A4E-95DAFF7F0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3562350</xdr:colOff>
      <xdr:row>3</xdr:row>
      <xdr:rowOff>107950</xdr:rowOff>
    </xdr:from>
    <xdr:to>
      <xdr:col>29</xdr:col>
      <xdr:colOff>2724150</xdr:colOff>
      <xdr:row>20</xdr:row>
      <xdr:rowOff>127000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E2CA4CD-B34F-BC7C-251F-4923FAAB7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209550</xdr:colOff>
      <xdr:row>3</xdr:row>
      <xdr:rowOff>114300</xdr:rowOff>
    </xdr:from>
    <xdr:to>
      <xdr:col>34</xdr:col>
      <xdr:colOff>3143250</xdr:colOff>
      <xdr:row>26</xdr:row>
      <xdr:rowOff>88900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C748CBA-3A18-1A2D-F371-D15FE28579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165100</xdr:colOff>
      <xdr:row>3</xdr:row>
      <xdr:rowOff>25400</xdr:rowOff>
    </xdr:from>
    <xdr:to>
      <xdr:col>39</xdr:col>
      <xdr:colOff>3098800</xdr:colOff>
      <xdr:row>24</xdr:row>
      <xdr:rowOff>6350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CD8C834-E84E-50AE-468D-672D237400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2</xdr:row>
      <xdr:rowOff>120650</xdr:rowOff>
    </xdr:from>
    <xdr:to>
      <xdr:col>44</xdr:col>
      <xdr:colOff>3206750</xdr:colOff>
      <xdr:row>20</xdr:row>
      <xdr:rowOff>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1B62B78-2B72-9083-6A8E-E4C7C1EEE2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50800</xdr:colOff>
      <xdr:row>3</xdr:row>
      <xdr:rowOff>107950</xdr:rowOff>
    </xdr:from>
    <xdr:to>
      <xdr:col>49</xdr:col>
      <xdr:colOff>2984500</xdr:colOff>
      <xdr:row>20</xdr:row>
      <xdr:rowOff>127000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B7FC02E-E8AF-244D-6B4A-04FE32CB3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222250</xdr:colOff>
      <xdr:row>3</xdr:row>
      <xdr:rowOff>139700</xdr:rowOff>
    </xdr:from>
    <xdr:to>
      <xdr:col>54</xdr:col>
      <xdr:colOff>3155950</xdr:colOff>
      <xdr:row>42</xdr:row>
      <xdr:rowOff>76200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BA9EFCC-9B87-7E4D-1A92-EB2D666E3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95250</xdr:colOff>
      <xdr:row>3</xdr:row>
      <xdr:rowOff>127000</xdr:rowOff>
    </xdr:from>
    <xdr:to>
      <xdr:col>59</xdr:col>
      <xdr:colOff>3028950</xdr:colOff>
      <xdr:row>22</xdr:row>
      <xdr:rowOff>44450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57AE646-0629-F8DA-0A49-DD7A02A2EE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F0C7F0-C4E6-40DD-BDFF-3E7FE1554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FE6294-FB23-4CEF-88F2-3DD486E9D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07176FB-7383-47A6-8A8A-B14C67962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11C6A1C-7236-4703-976C-0CDF905C1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67BBC1A-A698-4EB3-9C29-E2BABA82E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CA76B87-2785-4FDC-9772-59C2653D5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590AD49-59DF-4FCB-A382-507C4FA52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236682</xdr:colOff>
      <xdr:row>8</xdr:row>
      <xdr:rowOff>196272</xdr:rowOff>
    </xdr:from>
    <xdr:to>
      <xdr:col>15</xdr:col>
      <xdr:colOff>16742</xdr:colOff>
      <xdr:row>19</xdr:row>
      <xdr:rowOff>128155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9D0B155-951D-5A64-A7B1-29836F2C1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385041</xdr:colOff>
      <xdr:row>6</xdr:row>
      <xdr:rowOff>330777</xdr:rowOff>
    </xdr:from>
    <xdr:to>
      <xdr:col>28</xdr:col>
      <xdr:colOff>785091</xdr:colOff>
      <xdr:row>26</xdr:row>
      <xdr:rowOff>70427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6934B27-6BC8-E8CA-EC30-E81ED07E0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296719</xdr:colOff>
      <xdr:row>12</xdr:row>
      <xdr:rowOff>18473</xdr:rowOff>
    </xdr:from>
    <xdr:to>
      <xdr:col>42</xdr:col>
      <xdr:colOff>686378</xdr:colOff>
      <xdr:row>36</xdr:row>
      <xdr:rowOff>18473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6AF63D6D-5731-6CFE-CDB0-A8468AAEF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2A89979-FADF-4B0D-B17C-75ACAD311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01312CB-B686-4BE9-A5F3-00B17321D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158750</xdr:colOff>
      <xdr:row>3</xdr:row>
      <xdr:rowOff>69850</xdr:rowOff>
    </xdr:from>
    <xdr:to>
      <xdr:col>12</xdr:col>
      <xdr:colOff>3092450</xdr:colOff>
      <xdr:row>22</xdr:row>
      <xdr:rowOff>114300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4475E04-C8CF-412D-D3D0-29B7DC30D6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44450</xdr:colOff>
      <xdr:row>3</xdr:row>
      <xdr:rowOff>38100</xdr:rowOff>
    </xdr:from>
    <xdr:to>
      <xdr:col>17</xdr:col>
      <xdr:colOff>2978150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4D2A11A-3A6C-A425-90D0-C4F706E4B3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63500</xdr:colOff>
      <xdr:row>3</xdr:row>
      <xdr:rowOff>31750</xdr:rowOff>
    </xdr:from>
    <xdr:to>
      <xdr:col>22</xdr:col>
      <xdr:colOff>2997200</xdr:colOff>
      <xdr:row>22</xdr:row>
      <xdr:rowOff>76200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AA2ABF7-B064-DD8E-B5C7-E46FF4F96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3486150</xdr:colOff>
      <xdr:row>2</xdr:row>
      <xdr:rowOff>152400</xdr:rowOff>
    </xdr:from>
    <xdr:to>
      <xdr:col>34</xdr:col>
      <xdr:colOff>793750</xdr:colOff>
      <xdr:row>22</xdr:row>
      <xdr:rowOff>31750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AB3DFA6-548D-B33F-CD2A-A88D43B744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273050</xdr:colOff>
      <xdr:row>4</xdr:row>
      <xdr:rowOff>12700</xdr:rowOff>
    </xdr:from>
    <xdr:to>
      <xdr:col>27</xdr:col>
      <xdr:colOff>2195830</xdr:colOff>
      <xdr:row>18</xdr:row>
      <xdr:rowOff>106045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3048E9B-1661-476F-9D72-1845C52A7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CA7C74D-DDAF-4863-B480-F5FB332C9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BF22452-6555-B82D-E0B4-D0CCA1D50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19050</xdr:colOff>
      <xdr:row>3</xdr:row>
      <xdr:rowOff>50800</xdr:rowOff>
    </xdr:from>
    <xdr:to>
      <xdr:col>17</xdr:col>
      <xdr:colOff>2774950</xdr:colOff>
      <xdr:row>22</xdr:row>
      <xdr:rowOff>95250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D5575B9-639A-5C9A-56EC-4BAB29BCF9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3454400</xdr:colOff>
      <xdr:row>3</xdr:row>
      <xdr:rowOff>31750</xdr:rowOff>
    </xdr:from>
    <xdr:to>
      <xdr:col>34</xdr:col>
      <xdr:colOff>762000</xdr:colOff>
      <xdr:row>22</xdr:row>
      <xdr:rowOff>76200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B3694B4-8F83-CDDD-B91E-39226DD6F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01A87E0-BF2B-4B33-ADCC-60A92A1C8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27E8AD0-3D5E-453F-B727-DDF89DBBA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DB75FD9-26F2-BEA2-FE1B-2311498AD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4785D9D-2230-3541-4274-CDDBA327ED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336550</xdr:colOff>
      <xdr:row>3</xdr:row>
      <xdr:rowOff>82550</xdr:rowOff>
    </xdr:from>
    <xdr:to>
      <xdr:col>14</xdr:col>
      <xdr:colOff>3270250</xdr:colOff>
      <xdr:row>19</xdr:row>
      <xdr:rowOff>139700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34AA6D3-99BB-4CD7-168D-D2FE46B16C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101600</xdr:colOff>
      <xdr:row>2</xdr:row>
      <xdr:rowOff>152400</xdr:rowOff>
    </xdr:from>
    <xdr:to>
      <xdr:col>19</xdr:col>
      <xdr:colOff>2857500</xdr:colOff>
      <xdr:row>19</xdr:row>
      <xdr:rowOff>44450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AACFDBB-C6E3-0D05-0493-E651E5B5A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146050</xdr:colOff>
      <xdr:row>3</xdr:row>
      <xdr:rowOff>114300</xdr:rowOff>
    </xdr:from>
    <xdr:to>
      <xdr:col>24</xdr:col>
      <xdr:colOff>2901950</xdr:colOff>
      <xdr:row>20</xdr:row>
      <xdr:rowOff>6350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F1552AB-2F9C-BEDA-D966-38D9DB737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A47FED6-11F6-9842-FAE7-7A7CB15A9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851F60D-AC49-E4AB-A6DB-33F23E04A4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0ADB0A8-6DE8-0371-566E-E9248916A8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3454400</xdr:colOff>
      <xdr:row>3</xdr:row>
      <xdr:rowOff>101600</xdr:rowOff>
    </xdr:from>
    <xdr:to>
      <xdr:col>19</xdr:col>
      <xdr:colOff>2406650</xdr:colOff>
      <xdr:row>19</xdr:row>
      <xdr:rowOff>158750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185E631-BEF2-B670-2D66-798C1663D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3695700</xdr:colOff>
      <xdr:row>3</xdr:row>
      <xdr:rowOff>95250</xdr:rowOff>
    </xdr:from>
    <xdr:to>
      <xdr:col>24</xdr:col>
      <xdr:colOff>2647950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46352D6-954D-EB7C-C92C-CFC787BF95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3448050</xdr:colOff>
      <xdr:row>3</xdr:row>
      <xdr:rowOff>107950</xdr:rowOff>
    </xdr:from>
    <xdr:to>
      <xdr:col>29</xdr:col>
      <xdr:colOff>2400300</xdr:colOff>
      <xdr:row>20</xdr:row>
      <xdr:rowOff>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953129E6-C09A-6E24-EF3A-447F04DD84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38100</xdr:colOff>
      <xdr:row>3</xdr:row>
      <xdr:rowOff>31750</xdr:rowOff>
    </xdr:from>
    <xdr:to>
      <xdr:col>39</xdr:col>
      <xdr:colOff>2794000</xdr:colOff>
      <xdr:row>19</xdr:row>
      <xdr:rowOff>88900</xdr:rowOff>
    </xdr:to>
    <xdr:graphicFrame macro="">
      <xdr:nvGraphicFramePr>
        <xdr:cNvPr id="8" name="graficoSVialJurInc">
          <a:extLst>
            <a:ext uri="{FF2B5EF4-FFF2-40B4-BE49-F238E27FC236}">
              <a16:creationId xmlns:a16="http://schemas.microsoft.com/office/drawing/2014/main" id="{B66774ED-399C-BCDF-36F7-B3E039D89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152400</xdr:colOff>
      <xdr:row>1</xdr:row>
      <xdr:rowOff>63500</xdr:rowOff>
    </xdr:from>
    <xdr:to>
      <xdr:col>44</xdr:col>
      <xdr:colOff>2908300</xdr:colOff>
      <xdr:row>17</xdr:row>
      <xdr:rowOff>139700</xdr:rowOff>
    </xdr:to>
    <xdr:graphicFrame macro="">
      <xdr:nvGraphicFramePr>
        <xdr:cNvPr id="9" name="graficoSVialJurCal">
          <a:extLst>
            <a:ext uri="{FF2B5EF4-FFF2-40B4-BE49-F238E27FC236}">
              <a16:creationId xmlns:a16="http://schemas.microsoft.com/office/drawing/2014/main" id="{018A3AD7-0A5D-D9D6-37C7-E5976A342B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31750</xdr:colOff>
      <xdr:row>1</xdr:row>
      <xdr:rowOff>120650</xdr:rowOff>
    </xdr:from>
    <xdr:to>
      <xdr:col>54</xdr:col>
      <xdr:colOff>2787650</xdr:colOff>
      <xdr:row>18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12ED21B7-56E8-1BA5-1136-1E2A46DE88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57150</xdr:colOff>
      <xdr:row>2</xdr:row>
      <xdr:rowOff>57150</xdr:rowOff>
    </xdr:from>
    <xdr:to>
      <xdr:col>59</xdr:col>
      <xdr:colOff>2813050</xdr:colOff>
      <xdr:row>18</xdr:row>
      <xdr:rowOff>114300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3EFAEDA4-905D-801D-05A2-6493D573E8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30B98C1-D937-433B-B6B9-F09DFD6F6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9B7B500-71FB-F5E8-9B61-E26563B310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4B1E57D-51AD-3426-E31E-3E210D9C3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AE392C3C-60F9-B68F-9F85-21C3D3EC30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3" t="s">
        <v>0</v>
      </c>
      <c r="B1" s="184"/>
      <c r="C1" s="185"/>
    </row>
    <row r="2" spans="1:6" x14ac:dyDescent="0.35">
      <c r="A2" s="183"/>
      <c r="B2" s="184"/>
      <c r="C2" s="185"/>
    </row>
    <row r="3" spans="1:6" x14ac:dyDescent="0.35">
      <c r="A3" s="1"/>
    </row>
    <row r="5" spans="1:6" x14ac:dyDescent="0.35">
      <c r="A5" s="186" t="s">
        <v>1</v>
      </c>
      <c r="B5" s="186"/>
      <c r="C5" s="186"/>
      <c r="D5" s="186"/>
      <c r="E5" s="186"/>
      <c r="F5" s="186"/>
    </row>
    <row r="6" spans="1:6" x14ac:dyDescent="0.35">
      <c r="A6" s="186"/>
      <c r="B6" s="186"/>
      <c r="C6" s="186"/>
      <c r="D6" s="186"/>
      <c r="E6" s="186"/>
      <c r="F6" s="186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jaC0y22mNZgRT2V83EFVexYrOxFNQDJuqdW6Q7UlzuinNDI/2L8YIQYdhx75z3Z7z7ZDcJQHPpDrzxW7Ox6k0w==" saltValue="3DLhuKAB2McHbLvVXgS17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13</v>
      </c>
      <c r="D5" s="12">
        <v>8</v>
      </c>
      <c r="E5" s="21">
        <v>16</v>
      </c>
    </row>
    <row r="6" spans="1:5" x14ac:dyDescent="0.35">
      <c r="A6" s="20" t="s">
        <v>1205</v>
      </c>
      <c r="B6" s="15"/>
      <c r="C6" s="12">
        <v>12</v>
      </c>
      <c r="D6" s="12">
        <v>5</v>
      </c>
      <c r="E6" s="21">
        <v>11</v>
      </c>
    </row>
    <row r="7" spans="1:5" x14ac:dyDescent="0.35">
      <c r="A7" s="20" t="s">
        <v>1206</v>
      </c>
      <c r="B7" s="15"/>
      <c r="C7" s="12">
        <v>7</v>
      </c>
      <c r="D7" s="12">
        <v>1</v>
      </c>
      <c r="E7" s="21">
        <v>3</v>
      </c>
    </row>
    <row r="8" spans="1:5" x14ac:dyDescent="0.35">
      <c r="A8" s="20" t="s">
        <v>1207</v>
      </c>
      <c r="B8" s="15"/>
      <c r="C8" s="12">
        <v>33</v>
      </c>
      <c r="D8" s="12">
        <v>13</v>
      </c>
      <c r="E8" s="21">
        <v>23</v>
      </c>
    </row>
    <row r="9" spans="1:5" x14ac:dyDescent="0.35">
      <c r="A9" s="20" t="s">
        <v>615</v>
      </c>
      <c r="B9" s="15"/>
      <c r="C9" s="12">
        <v>0</v>
      </c>
      <c r="D9" s="12">
        <v>0</v>
      </c>
      <c r="E9" s="21">
        <v>0</v>
      </c>
    </row>
    <row r="10" spans="1:5" x14ac:dyDescent="0.35">
      <c r="A10" s="20" t="s">
        <v>1208</v>
      </c>
      <c r="B10" s="15"/>
      <c r="C10" s="12">
        <v>4</v>
      </c>
      <c r="D10" s="12">
        <v>1</v>
      </c>
      <c r="E10" s="21">
        <v>4</v>
      </c>
    </row>
    <row r="11" spans="1:5" x14ac:dyDescent="0.35">
      <c r="A11" s="201" t="s">
        <v>956</v>
      </c>
      <c r="B11" s="202"/>
      <c r="C11" s="28">
        <v>69</v>
      </c>
      <c r="D11" s="28">
        <v>28</v>
      </c>
      <c r="E11" s="28">
        <v>57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>
        <v>15</v>
      </c>
    </row>
    <row r="15" spans="1:5" x14ac:dyDescent="0.35">
      <c r="A15" s="20" t="s">
        <v>1211</v>
      </c>
      <c r="B15" s="15"/>
      <c r="C15" s="21">
        <v>2</v>
      </c>
    </row>
    <row r="16" spans="1:5" x14ac:dyDescent="0.35">
      <c r="A16" s="20" t="s">
        <v>1212</v>
      </c>
      <c r="B16" s="15"/>
      <c r="C16" s="21">
        <v>0</v>
      </c>
    </row>
    <row r="17" spans="1:3" x14ac:dyDescent="0.35">
      <c r="A17" s="201" t="s">
        <v>956</v>
      </c>
      <c r="B17" s="202"/>
      <c r="C17" s="28">
        <v>17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1">
        <v>5</v>
      </c>
    </row>
    <row r="22" spans="1:3" x14ac:dyDescent="0.35">
      <c r="A22" s="20" t="s">
        <v>1205</v>
      </c>
      <c r="B22" s="15"/>
      <c r="C22" s="21">
        <v>4</v>
      </c>
    </row>
    <row r="23" spans="1:3" x14ac:dyDescent="0.35">
      <c r="A23" s="20" t="s">
        <v>1206</v>
      </c>
      <c r="B23" s="15"/>
      <c r="C23" s="21">
        <v>6</v>
      </c>
    </row>
    <row r="24" spans="1:3" x14ac:dyDescent="0.35">
      <c r="A24" s="20" t="s">
        <v>1207</v>
      </c>
      <c r="B24" s="15"/>
      <c r="C24" s="21">
        <v>10</v>
      </c>
    </row>
    <row r="25" spans="1:3" x14ac:dyDescent="0.35">
      <c r="A25" s="20" t="s">
        <v>615</v>
      </c>
      <c r="B25" s="15"/>
      <c r="C25" s="21">
        <v>7</v>
      </c>
    </row>
    <row r="26" spans="1:3" x14ac:dyDescent="0.35">
      <c r="A26" s="20" t="s">
        <v>1208</v>
      </c>
      <c r="B26" s="15"/>
      <c r="C26" s="21">
        <v>13</v>
      </c>
    </row>
    <row r="27" spans="1:3" x14ac:dyDescent="0.35">
      <c r="A27" s="201" t="s">
        <v>956</v>
      </c>
      <c r="B27" s="202"/>
      <c r="C27" s="28">
        <v>45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1">
        <v>4</v>
      </c>
    </row>
    <row r="32" spans="1:3" x14ac:dyDescent="0.35">
      <c r="A32" s="20" t="s">
        <v>1049</v>
      </c>
      <c r="B32" s="15"/>
      <c r="C32" s="21">
        <v>1</v>
      </c>
    </row>
    <row r="33" spans="1:3" x14ac:dyDescent="0.35">
      <c r="A33" s="20" t="s">
        <v>1214</v>
      </c>
      <c r="B33" s="15"/>
      <c r="C33" s="21">
        <v>52</v>
      </c>
    </row>
    <row r="34" spans="1:3" x14ac:dyDescent="0.35">
      <c r="A34" s="20" t="s">
        <v>1147</v>
      </c>
      <c r="B34" s="15"/>
      <c r="C34" s="21">
        <v>8</v>
      </c>
    </row>
    <row r="35" spans="1:3" x14ac:dyDescent="0.35">
      <c r="A35" s="20" t="s">
        <v>1215</v>
      </c>
      <c r="B35" s="15"/>
      <c r="C35" s="21">
        <v>7</v>
      </c>
    </row>
    <row r="36" spans="1:3" x14ac:dyDescent="0.35">
      <c r="A36" s="20" t="s">
        <v>1051</v>
      </c>
      <c r="B36" s="15"/>
      <c r="C36" s="21">
        <v>0</v>
      </c>
    </row>
    <row r="37" spans="1:3" x14ac:dyDescent="0.35">
      <c r="A37" s="20" t="s">
        <v>1052</v>
      </c>
      <c r="B37" s="15"/>
      <c r="C37" s="21">
        <v>0</v>
      </c>
    </row>
    <row r="38" spans="1:3" x14ac:dyDescent="0.35">
      <c r="A38" s="20" t="s">
        <v>1110</v>
      </c>
      <c r="B38" s="15"/>
      <c r="C38" s="21">
        <v>0</v>
      </c>
    </row>
    <row r="39" spans="1:3" x14ac:dyDescent="0.35">
      <c r="A39" s="20" t="s">
        <v>1111</v>
      </c>
      <c r="B39" s="15"/>
      <c r="C39" s="21">
        <v>8</v>
      </c>
    </row>
    <row r="40" spans="1:3" x14ac:dyDescent="0.35">
      <c r="A40" s="201" t="s">
        <v>956</v>
      </c>
      <c r="B40" s="202"/>
      <c r="C40" s="28">
        <v>80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>
        <v>10</v>
      </c>
    </row>
    <row r="45" spans="1:3" x14ac:dyDescent="0.35">
      <c r="A45" s="20" t="s">
        <v>1205</v>
      </c>
      <c r="B45" s="15"/>
      <c r="C45" s="21">
        <v>13</v>
      </c>
    </row>
    <row r="46" spans="1:3" x14ac:dyDescent="0.35">
      <c r="A46" s="20" t="s">
        <v>1206</v>
      </c>
      <c r="B46" s="15"/>
      <c r="C46" s="21">
        <v>1</v>
      </c>
    </row>
    <row r="47" spans="1:3" x14ac:dyDescent="0.35">
      <c r="A47" s="20" t="s">
        <v>1207</v>
      </c>
      <c r="B47" s="15"/>
      <c r="C47" s="21">
        <v>27</v>
      </c>
    </row>
    <row r="48" spans="1:3" x14ac:dyDescent="0.35">
      <c r="A48" s="20" t="s">
        <v>615</v>
      </c>
      <c r="B48" s="15"/>
      <c r="C48" s="21">
        <v>4</v>
      </c>
    </row>
    <row r="49" spans="1:3" x14ac:dyDescent="0.35">
      <c r="A49" s="20" t="s">
        <v>1208</v>
      </c>
      <c r="B49" s="15"/>
      <c r="C49" s="21">
        <v>7</v>
      </c>
    </row>
    <row r="50" spans="1:3" x14ac:dyDescent="0.35">
      <c r="A50" s="201" t="s">
        <v>956</v>
      </c>
      <c r="B50" s="202"/>
      <c r="C50" s="28">
        <v>62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7" t="s">
        <v>1204</v>
      </c>
      <c r="B53" s="11" t="s">
        <v>79</v>
      </c>
      <c r="C53" s="21">
        <v>1</v>
      </c>
    </row>
    <row r="54" spans="1:3" x14ac:dyDescent="0.35">
      <c r="A54" s="189"/>
      <c r="B54" s="11" t="s">
        <v>82</v>
      </c>
      <c r="C54" s="21">
        <v>0</v>
      </c>
    </row>
    <row r="55" spans="1:3" x14ac:dyDescent="0.35">
      <c r="A55" s="187" t="s">
        <v>1205</v>
      </c>
      <c r="B55" s="11" t="s">
        <v>79</v>
      </c>
      <c r="C55" s="21">
        <v>6</v>
      </c>
    </row>
    <row r="56" spans="1:3" x14ac:dyDescent="0.35">
      <c r="A56" s="189"/>
      <c r="B56" s="11" t="s">
        <v>82</v>
      </c>
      <c r="C56" s="21">
        <v>1</v>
      </c>
    </row>
    <row r="57" spans="1:3" x14ac:dyDescent="0.35">
      <c r="A57" s="187" t="s">
        <v>1206</v>
      </c>
      <c r="B57" s="11" t="s">
        <v>79</v>
      </c>
      <c r="C57" s="21">
        <v>1</v>
      </c>
    </row>
    <row r="58" spans="1:3" x14ac:dyDescent="0.35">
      <c r="A58" s="189"/>
      <c r="B58" s="11" t="s">
        <v>82</v>
      </c>
      <c r="C58" s="21">
        <v>0</v>
      </c>
    </row>
    <row r="59" spans="1:3" x14ac:dyDescent="0.35">
      <c r="A59" s="187" t="s">
        <v>1207</v>
      </c>
      <c r="B59" s="11" t="s">
        <v>79</v>
      </c>
      <c r="C59" s="21">
        <v>29</v>
      </c>
    </row>
    <row r="60" spans="1:3" x14ac:dyDescent="0.35">
      <c r="A60" s="189"/>
      <c r="B60" s="11" t="s">
        <v>82</v>
      </c>
      <c r="C60" s="21">
        <v>2</v>
      </c>
    </row>
    <row r="61" spans="1:3" x14ac:dyDescent="0.35">
      <c r="A61" s="187" t="s">
        <v>615</v>
      </c>
      <c r="B61" s="11" t="s">
        <v>79</v>
      </c>
      <c r="C61" s="21">
        <v>4</v>
      </c>
    </row>
    <row r="62" spans="1:3" x14ac:dyDescent="0.35">
      <c r="A62" s="189"/>
      <c r="B62" s="11" t="s">
        <v>82</v>
      </c>
      <c r="C62" s="21">
        <v>1</v>
      </c>
    </row>
    <row r="63" spans="1:3" x14ac:dyDescent="0.35">
      <c r="A63" s="187" t="s">
        <v>1208</v>
      </c>
      <c r="B63" s="11" t="s">
        <v>79</v>
      </c>
      <c r="C63" s="21">
        <v>14</v>
      </c>
    </row>
    <row r="64" spans="1:3" x14ac:dyDescent="0.35">
      <c r="A64" s="189"/>
      <c r="B64" s="11" t="s">
        <v>82</v>
      </c>
      <c r="C64" s="21">
        <v>0</v>
      </c>
    </row>
    <row r="65" spans="1:3" x14ac:dyDescent="0.35">
      <c r="A65" s="201" t="s">
        <v>956</v>
      </c>
      <c r="B65" s="202"/>
      <c r="C65" s="28">
        <v>59</v>
      </c>
    </row>
    <row r="66" spans="1:3" x14ac:dyDescent="0.35">
      <c r="A66" s="17"/>
    </row>
  </sheetData>
  <sheetProtection algorithmName="SHA-512" hashValue="0PyNs7yZ2p4J7wvh7TEWe99VVfM4PCc2COaPrIjOJhlvV1349GHsSvJcCKX5WwsJqDp39JEJp8ctTYwChxXKvA==" saltValue="WvVH0LpL1C3eGTBQ76H/7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x14ac:dyDescent="0.35">
      <c r="A5" s="190" t="s">
        <v>1222</v>
      </c>
      <c r="B5" s="31" t="s">
        <v>1223</v>
      </c>
      <c r="C5" s="12">
        <v>77</v>
      </c>
      <c r="D5" s="12">
        <v>55</v>
      </c>
      <c r="E5" s="12">
        <v>2</v>
      </c>
      <c r="F5" s="21">
        <v>4</v>
      </c>
    </row>
    <row r="6" spans="1:6" x14ac:dyDescent="0.35">
      <c r="A6" s="192"/>
      <c r="B6" s="31" t="s">
        <v>1224</v>
      </c>
      <c r="C6" s="12">
        <v>15</v>
      </c>
      <c r="D6" s="12">
        <v>15</v>
      </c>
      <c r="E6" s="12">
        <v>1</v>
      </c>
      <c r="F6" s="21">
        <v>0</v>
      </c>
    </row>
    <row r="7" spans="1:6" x14ac:dyDescent="0.35">
      <c r="A7" s="10" t="s">
        <v>1225</v>
      </c>
      <c r="B7" s="31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1" x14ac:dyDescent="0.35">
      <c r="A8" s="190" t="s">
        <v>1227</v>
      </c>
      <c r="B8" s="31" t="s">
        <v>1228</v>
      </c>
      <c r="C8" s="12">
        <v>84</v>
      </c>
      <c r="D8" s="12">
        <v>37</v>
      </c>
      <c r="E8" s="12">
        <v>37</v>
      </c>
      <c r="F8" s="21">
        <v>3</v>
      </c>
    </row>
    <row r="9" spans="1:6" x14ac:dyDescent="0.35">
      <c r="A9" s="191"/>
      <c r="B9" s="31" t="s">
        <v>1229</v>
      </c>
      <c r="C9" s="12">
        <v>36</v>
      </c>
      <c r="D9" s="12">
        <v>11</v>
      </c>
      <c r="E9" s="12">
        <v>11</v>
      </c>
      <c r="F9" s="21">
        <v>1</v>
      </c>
    </row>
    <row r="10" spans="1:6" x14ac:dyDescent="0.35">
      <c r="A10" s="192"/>
      <c r="B10" s="31" t="s">
        <v>1230</v>
      </c>
      <c r="C10" s="12">
        <v>1</v>
      </c>
      <c r="D10" s="12">
        <v>6</v>
      </c>
      <c r="E10" s="12">
        <v>2</v>
      </c>
      <c r="F10" s="21">
        <v>0</v>
      </c>
    </row>
    <row r="11" spans="1:6" ht="21" x14ac:dyDescent="0.35">
      <c r="A11" s="190" t="s">
        <v>1231</v>
      </c>
      <c r="B11" s="31" t="s">
        <v>1232</v>
      </c>
      <c r="C11" s="12">
        <v>1</v>
      </c>
      <c r="D11" s="12">
        <v>0</v>
      </c>
      <c r="E11" s="12">
        <v>1</v>
      </c>
      <c r="F11" s="21">
        <v>0</v>
      </c>
    </row>
    <row r="12" spans="1:6" x14ac:dyDescent="0.35">
      <c r="A12" s="191"/>
      <c r="B12" s="31" t="s">
        <v>1233</v>
      </c>
      <c r="C12" s="12">
        <v>0</v>
      </c>
      <c r="D12" s="12">
        <v>1</v>
      </c>
      <c r="E12" s="12">
        <v>0</v>
      </c>
      <c r="F12" s="21">
        <v>1</v>
      </c>
    </row>
    <row r="13" spans="1:6" ht="21" x14ac:dyDescent="0.35">
      <c r="A13" s="192"/>
      <c r="B13" s="31" t="s">
        <v>1234</v>
      </c>
      <c r="C13" s="12">
        <v>17</v>
      </c>
      <c r="D13" s="12">
        <v>6</v>
      </c>
      <c r="E13" s="12">
        <v>4</v>
      </c>
      <c r="F13" s="21">
        <v>2</v>
      </c>
    </row>
    <row r="14" spans="1:6" ht="21" x14ac:dyDescent="0.35">
      <c r="A14" s="10" t="s">
        <v>1235</v>
      </c>
      <c r="B14" s="31" t="s">
        <v>1236</v>
      </c>
      <c r="C14" s="12">
        <v>0</v>
      </c>
      <c r="D14" s="12">
        <v>1</v>
      </c>
      <c r="E14" s="12">
        <v>0</v>
      </c>
      <c r="F14" s="21">
        <v>0</v>
      </c>
    </row>
    <row r="15" spans="1:6" x14ac:dyDescent="0.35">
      <c r="A15" s="190" t="s">
        <v>1237</v>
      </c>
      <c r="B15" s="31" t="s">
        <v>1238</v>
      </c>
      <c r="C15" s="12">
        <v>1637</v>
      </c>
      <c r="D15" s="12">
        <v>7</v>
      </c>
      <c r="E15" s="12">
        <v>3</v>
      </c>
      <c r="F15" s="21">
        <v>2</v>
      </c>
    </row>
    <row r="16" spans="1:6" x14ac:dyDescent="0.35">
      <c r="A16" s="191"/>
      <c r="B16" s="31" t="s">
        <v>1239</v>
      </c>
      <c r="C16" s="12">
        <v>1</v>
      </c>
      <c r="D16" s="12">
        <v>1</v>
      </c>
      <c r="E16" s="12">
        <v>0</v>
      </c>
      <c r="F16" s="21">
        <v>0</v>
      </c>
    </row>
    <row r="17" spans="1:6" x14ac:dyDescent="0.35">
      <c r="A17" s="191"/>
      <c r="B17" s="31" t="s">
        <v>1240</v>
      </c>
      <c r="C17" s="12">
        <v>2</v>
      </c>
      <c r="D17" s="12">
        <v>0</v>
      </c>
      <c r="E17" s="12">
        <v>2</v>
      </c>
      <c r="F17" s="21">
        <v>0</v>
      </c>
    </row>
    <row r="18" spans="1:6" x14ac:dyDescent="0.35">
      <c r="A18" s="191"/>
      <c r="B18" s="31" t="s">
        <v>1241</v>
      </c>
      <c r="C18" s="12">
        <v>41</v>
      </c>
      <c r="D18" s="12">
        <v>3</v>
      </c>
      <c r="E18" s="12">
        <v>4</v>
      </c>
      <c r="F18" s="21">
        <v>1</v>
      </c>
    </row>
    <row r="19" spans="1:6" ht="21" x14ac:dyDescent="0.35">
      <c r="A19" s="192"/>
      <c r="B19" s="31" t="s">
        <v>1242</v>
      </c>
      <c r="C19" s="12">
        <v>3</v>
      </c>
      <c r="D19" s="12">
        <v>0</v>
      </c>
      <c r="E19" s="12">
        <v>2</v>
      </c>
      <c r="F19" s="21">
        <v>0</v>
      </c>
    </row>
    <row r="20" spans="1:6" x14ac:dyDescent="0.35">
      <c r="A20" s="10" t="s">
        <v>1243</v>
      </c>
      <c r="B20" s="31" t="s">
        <v>1244</v>
      </c>
      <c r="C20" s="12">
        <v>0</v>
      </c>
      <c r="D20" s="12">
        <v>0</v>
      </c>
      <c r="E20" s="12">
        <v>0</v>
      </c>
      <c r="F20" s="21">
        <v>0</v>
      </c>
    </row>
    <row r="21" spans="1:6" x14ac:dyDescent="0.35">
      <c r="A21" s="10" t="s">
        <v>1245</v>
      </c>
      <c r="B21" s="31" t="s">
        <v>1246</v>
      </c>
      <c r="C21" s="12">
        <v>23</v>
      </c>
      <c r="D21" s="12">
        <v>4</v>
      </c>
      <c r="E21" s="12">
        <v>1</v>
      </c>
      <c r="F21" s="21">
        <v>8</v>
      </c>
    </row>
    <row r="22" spans="1:6" x14ac:dyDescent="0.35">
      <c r="A22" s="201" t="s">
        <v>956</v>
      </c>
      <c r="B22" s="202"/>
      <c r="C22" s="28">
        <v>1938</v>
      </c>
      <c r="D22" s="28">
        <v>147</v>
      </c>
      <c r="E22" s="28">
        <v>70</v>
      </c>
      <c r="F22" s="28">
        <v>22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>
        <v>26</v>
      </c>
    </row>
    <row r="26" spans="1:6" x14ac:dyDescent="0.35">
      <c r="A26" s="20" t="s">
        <v>114</v>
      </c>
      <c r="B26" s="15"/>
      <c r="C26" s="21">
        <v>11</v>
      </c>
    </row>
    <row r="27" spans="1:6" x14ac:dyDescent="0.35">
      <c r="A27" s="20" t="s">
        <v>1080</v>
      </c>
      <c r="B27" s="15"/>
      <c r="C27" s="21">
        <v>3</v>
      </c>
    </row>
    <row r="28" spans="1:6" x14ac:dyDescent="0.35">
      <c r="A28" s="201" t="s">
        <v>956</v>
      </c>
      <c r="B28" s="202"/>
      <c r="C28" s="28">
        <v>40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1">
        <v>11</v>
      </c>
    </row>
    <row r="33" spans="1:3" x14ac:dyDescent="0.35">
      <c r="A33" s="20" t="s">
        <v>1249</v>
      </c>
      <c r="B33" s="15"/>
      <c r="C33" s="21">
        <v>48</v>
      </c>
    </row>
    <row r="34" spans="1:3" x14ac:dyDescent="0.35">
      <c r="A34" s="20" t="s">
        <v>82</v>
      </c>
      <c r="B34" s="15"/>
      <c r="C34" s="21">
        <v>10</v>
      </c>
    </row>
    <row r="35" spans="1:3" x14ac:dyDescent="0.35">
      <c r="A35" s="201" t="s">
        <v>956</v>
      </c>
      <c r="B35" s="202"/>
      <c r="C35" s="28">
        <v>69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1">
        <v>179</v>
      </c>
    </row>
    <row r="40" spans="1:3" x14ac:dyDescent="0.35">
      <c r="A40" s="20" t="s">
        <v>1252</v>
      </c>
      <c r="B40" s="15"/>
      <c r="C40" s="21">
        <v>64</v>
      </c>
    </row>
    <row r="41" spans="1:3" x14ac:dyDescent="0.35">
      <c r="A41" s="201" t="s">
        <v>956</v>
      </c>
      <c r="B41" s="202"/>
      <c r="C41" s="28">
        <v>243</v>
      </c>
    </row>
    <row r="42" spans="1:3" x14ac:dyDescent="0.35">
      <c r="A42" s="17"/>
    </row>
  </sheetData>
  <sheetProtection algorithmName="SHA-512" hashValue="SJNEzwfbsztWVISrK4xUr5qg8ULXgrExhdruQCWUmvzHHtbQIgC59cFaoYO3fWZ5zb/uBrxvm3am2L3oO5YlBg==" saltValue="/KhbCIyqDg2VKcnftSWwH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0" t="s">
        <v>1264</v>
      </c>
      <c r="B6" s="31" t="s">
        <v>1265</v>
      </c>
      <c r="C6" s="38">
        <v>0</v>
      </c>
      <c r="D6" s="38">
        <v>0</v>
      </c>
      <c r="E6" s="38">
        <v>2</v>
      </c>
      <c r="F6" s="38">
        <v>0</v>
      </c>
      <c r="G6" s="38">
        <v>0</v>
      </c>
      <c r="H6" s="38">
        <v>55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35">
      <c r="A7" s="191"/>
      <c r="B7" s="31" t="s">
        <v>1048</v>
      </c>
      <c r="C7" s="38">
        <v>48</v>
      </c>
      <c r="D7" s="38">
        <v>6</v>
      </c>
      <c r="E7" s="38">
        <v>282</v>
      </c>
      <c r="F7" s="38">
        <v>84</v>
      </c>
      <c r="G7" s="38">
        <v>0</v>
      </c>
      <c r="H7" s="38">
        <v>464</v>
      </c>
      <c r="I7" s="38">
        <v>11</v>
      </c>
      <c r="J7" s="38">
        <v>204</v>
      </c>
      <c r="K7" s="38">
        <v>0</v>
      </c>
      <c r="L7" s="39">
        <v>3</v>
      </c>
    </row>
    <row r="8" spans="1:12" x14ac:dyDescent="0.35">
      <c r="A8" s="191"/>
      <c r="B8" s="31" t="s">
        <v>1266</v>
      </c>
      <c r="C8" s="38">
        <v>0</v>
      </c>
      <c r="D8" s="38">
        <v>0</v>
      </c>
      <c r="E8" s="38">
        <v>11</v>
      </c>
      <c r="F8" s="38">
        <v>0</v>
      </c>
      <c r="G8" s="38">
        <v>0</v>
      </c>
      <c r="H8" s="38">
        <v>47</v>
      </c>
      <c r="I8" s="38">
        <v>0</v>
      </c>
      <c r="J8" s="38">
        <v>2</v>
      </c>
      <c r="K8" s="38">
        <v>0</v>
      </c>
      <c r="L8" s="39">
        <v>0</v>
      </c>
    </row>
    <row r="9" spans="1:12" x14ac:dyDescent="0.35">
      <c r="A9" s="192"/>
      <c r="B9" s="31" t="s">
        <v>1267</v>
      </c>
      <c r="C9" s="38">
        <v>0</v>
      </c>
      <c r="D9" s="38">
        <v>1</v>
      </c>
      <c r="E9" s="38">
        <v>15</v>
      </c>
      <c r="F9" s="38">
        <v>0</v>
      </c>
      <c r="G9" s="38">
        <v>0</v>
      </c>
      <c r="H9" s="38">
        <v>38</v>
      </c>
      <c r="I9" s="38">
        <v>0</v>
      </c>
      <c r="J9" s="38">
        <v>8</v>
      </c>
      <c r="K9" s="38">
        <v>0</v>
      </c>
      <c r="L9" s="39">
        <v>1</v>
      </c>
    </row>
    <row r="10" spans="1:12" x14ac:dyDescent="0.35">
      <c r="A10" s="190" t="s">
        <v>1268</v>
      </c>
      <c r="B10" s="31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35">
      <c r="A11" s="191"/>
      <c r="B11" s="31" t="s">
        <v>1270</v>
      </c>
      <c r="C11" s="38">
        <v>0</v>
      </c>
      <c r="D11" s="38">
        <v>0</v>
      </c>
      <c r="E11" s="38">
        <v>2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35">
      <c r="A12" s="191"/>
      <c r="B12" s="31" t="s">
        <v>1271</v>
      </c>
      <c r="C12" s="38">
        <v>14</v>
      </c>
      <c r="D12" s="38">
        <v>1</v>
      </c>
      <c r="E12" s="38">
        <v>26</v>
      </c>
      <c r="F12" s="38">
        <v>5</v>
      </c>
      <c r="G12" s="38">
        <v>0</v>
      </c>
      <c r="H12" s="38">
        <v>103</v>
      </c>
      <c r="I12" s="38">
        <v>1</v>
      </c>
      <c r="J12" s="38">
        <v>20</v>
      </c>
      <c r="K12" s="38">
        <v>0</v>
      </c>
      <c r="L12" s="39">
        <v>0</v>
      </c>
    </row>
    <row r="13" spans="1:12" x14ac:dyDescent="0.35">
      <c r="A13" s="191"/>
      <c r="B13" s="31" t="s">
        <v>1272</v>
      </c>
      <c r="C13" s="38">
        <v>0</v>
      </c>
      <c r="D13" s="38">
        <v>0</v>
      </c>
      <c r="E13" s="38">
        <v>4</v>
      </c>
      <c r="F13" s="38">
        <v>2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35">
      <c r="A14" s="191"/>
      <c r="B14" s="31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35">
      <c r="A15" s="191"/>
      <c r="B15" s="31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35">
      <c r="A16" s="191"/>
      <c r="B16" s="31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35">
      <c r="A17" s="191"/>
      <c r="B17" s="31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35">
      <c r="A18" s="191"/>
      <c r="B18" s="31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35">
      <c r="A19" s="191"/>
      <c r="B19" s="31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35">
      <c r="A20" s="191"/>
      <c r="B20" s="31" t="s">
        <v>1279</v>
      </c>
      <c r="C20" s="38">
        <v>1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35">
      <c r="A21" s="191"/>
      <c r="B21" s="31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35">
      <c r="A22" s="191"/>
      <c r="B22" s="31" t="s">
        <v>1281</v>
      </c>
      <c r="C22" s="38">
        <v>0</v>
      </c>
      <c r="D22" s="38">
        <v>1</v>
      </c>
      <c r="E22" s="38">
        <v>2</v>
      </c>
      <c r="F22" s="38">
        <v>2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35">
      <c r="A23" s="191"/>
      <c r="B23" s="31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35">
      <c r="A24" s="191"/>
      <c r="B24" s="31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35">
      <c r="A25" s="191"/>
      <c r="B25" s="31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35">
      <c r="A26" s="191"/>
      <c r="B26" s="31" t="s">
        <v>1285</v>
      </c>
      <c r="C26" s="38">
        <v>2</v>
      </c>
      <c r="D26" s="38">
        <v>0</v>
      </c>
      <c r="E26" s="38">
        <v>75</v>
      </c>
      <c r="F26" s="38">
        <v>1</v>
      </c>
      <c r="G26" s="38">
        <v>0</v>
      </c>
      <c r="H26" s="38">
        <v>13</v>
      </c>
      <c r="I26" s="38">
        <v>0</v>
      </c>
      <c r="J26" s="38">
        <v>20</v>
      </c>
      <c r="K26" s="38">
        <v>0</v>
      </c>
      <c r="L26" s="39">
        <v>0</v>
      </c>
    </row>
    <row r="27" spans="1:12" x14ac:dyDescent="0.35">
      <c r="A27" s="191"/>
      <c r="B27" s="31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35">
      <c r="A28" s="191"/>
      <c r="B28" s="31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35">
      <c r="A29" s="191"/>
      <c r="B29" s="31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35">
      <c r="A30" s="191"/>
      <c r="B30" s="31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35">
      <c r="A31" s="191"/>
      <c r="B31" s="31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35">
      <c r="A32" s="191"/>
      <c r="B32" s="31" t="s">
        <v>1291</v>
      </c>
      <c r="C32" s="38">
        <v>1</v>
      </c>
      <c r="D32" s="38">
        <v>0</v>
      </c>
      <c r="E32" s="38">
        <v>2</v>
      </c>
      <c r="F32" s="38">
        <v>6</v>
      </c>
      <c r="G32" s="38">
        <v>0</v>
      </c>
      <c r="H32" s="38">
        <v>13</v>
      </c>
      <c r="I32" s="38">
        <v>1</v>
      </c>
      <c r="J32" s="38">
        <v>1</v>
      </c>
      <c r="K32" s="38">
        <v>0</v>
      </c>
      <c r="L32" s="39">
        <v>0</v>
      </c>
    </row>
    <row r="33" spans="1:12" x14ac:dyDescent="0.35">
      <c r="A33" s="191"/>
      <c r="B33" s="31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35">
      <c r="A34" s="191"/>
      <c r="B34" s="31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35">
      <c r="A35" s="191"/>
      <c r="B35" s="31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35">
      <c r="A36" s="191"/>
      <c r="B36" s="31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35">
      <c r="A37" s="191"/>
      <c r="B37" s="31" t="s">
        <v>1296</v>
      </c>
      <c r="C37" s="38">
        <v>0</v>
      </c>
      <c r="D37" s="38">
        <v>0</v>
      </c>
      <c r="E37" s="38">
        <v>0</v>
      </c>
      <c r="F37" s="38">
        <v>1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1</v>
      </c>
    </row>
    <row r="38" spans="1:12" x14ac:dyDescent="0.35">
      <c r="A38" s="191"/>
      <c r="B38" s="31" t="s">
        <v>1297</v>
      </c>
      <c r="C38" s="38">
        <v>0</v>
      </c>
      <c r="D38" s="38">
        <v>1</v>
      </c>
      <c r="E38" s="38">
        <v>1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1</v>
      </c>
    </row>
    <row r="39" spans="1:12" x14ac:dyDescent="0.35">
      <c r="A39" s="191"/>
      <c r="B39" s="31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35">
      <c r="A40" s="191"/>
      <c r="B40" s="31" t="s">
        <v>1299</v>
      </c>
      <c r="C40" s="38">
        <v>0</v>
      </c>
      <c r="D40" s="38">
        <v>0</v>
      </c>
      <c r="E40" s="38">
        <v>1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35">
      <c r="A41" s="191"/>
      <c r="B41" s="31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35">
      <c r="A42" s="191"/>
      <c r="B42" s="31" t="s">
        <v>1301</v>
      </c>
      <c r="C42" s="38">
        <v>0</v>
      </c>
      <c r="D42" s="38">
        <v>0</v>
      </c>
      <c r="E42" s="38">
        <v>0</v>
      </c>
      <c r="F42" s="38">
        <v>1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35">
      <c r="A43" s="191"/>
      <c r="B43" s="31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35">
      <c r="A44" s="191"/>
      <c r="B44" s="31" t="s">
        <v>1303</v>
      </c>
      <c r="C44" s="38">
        <v>2</v>
      </c>
      <c r="D44" s="38">
        <v>0</v>
      </c>
      <c r="E44" s="38">
        <v>0</v>
      </c>
      <c r="F44" s="38">
        <v>0</v>
      </c>
      <c r="G44" s="38">
        <v>0</v>
      </c>
      <c r="H44" s="38">
        <v>14</v>
      </c>
      <c r="I44" s="38">
        <v>1</v>
      </c>
      <c r="J44" s="38">
        <v>0</v>
      </c>
      <c r="K44" s="38">
        <v>0</v>
      </c>
      <c r="L44" s="39">
        <v>1</v>
      </c>
    </row>
    <row r="45" spans="1:12" x14ac:dyDescent="0.35">
      <c r="A45" s="191"/>
      <c r="B45" s="31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35">
      <c r="A46" s="191"/>
      <c r="B46" s="31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35">
      <c r="A47" s="191"/>
      <c r="B47" s="31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35">
      <c r="A48" s="191"/>
      <c r="B48" s="31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35">
      <c r="A49" s="191"/>
      <c r="B49" s="31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35">
      <c r="A50" s="191"/>
      <c r="B50" s="31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35">
      <c r="A51" s="191"/>
      <c r="B51" s="31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35">
      <c r="A52" s="191"/>
      <c r="B52" s="31" t="s">
        <v>1311</v>
      </c>
      <c r="C52" s="38">
        <v>0</v>
      </c>
      <c r="D52" s="38">
        <v>0</v>
      </c>
      <c r="E52" s="38">
        <v>1</v>
      </c>
      <c r="F52" s="38">
        <v>2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35">
      <c r="A53" s="191"/>
      <c r="B53" s="31" t="s">
        <v>1312</v>
      </c>
      <c r="C53" s="38">
        <v>0</v>
      </c>
      <c r="D53" s="38">
        <v>0</v>
      </c>
      <c r="E53" s="38">
        <v>1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35">
      <c r="A54" s="191"/>
      <c r="B54" s="31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3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35">
      <c r="A55" s="191"/>
      <c r="B55" s="31" t="s">
        <v>1314</v>
      </c>
      <c r="C55" s="38">
        <v>0</v>
      </c>
      <c r="D55" s="38">
        <v>0</v>
      </c>
      <c r="E55" s="38">
        <v>5</v>
      </c>
      <c r="F55" s="38">
        <v>1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35">
      <c r="A56" s="191"/>
      <c r="B56" s="31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35">
      <c r="A57" s="191"/>
      <c r="B57" s="31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35">
      <c r="A58" s="191"/>
      <c r="B58" s="31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35">
      <c r="A59" s="191"/>
      <c r="B59" s="31" t="s">
        <v>1318</v>
      </c>
      <c r="C59" s="38">
        <v>0</v>
      </c>
      <c r="D59" s="38">
        <v>0</v>
      </c>
      <c r="E59" s="38">
        <v>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35">
      <c r="A60" s="191"/>
      <c r="B60" s="31" t="s">
        <v>1319</v>
      </c>
      <c r="C60" s="38">
        <v>0</v>
      </c>
      <c r="D60" s="38">
        <v>0</v>
      </c>
      <c r="E60" s="38">
        <v>0</v>
      </c>
      <c r="F60" s="38">
        <v>1</v>
      </c>
      <c r="G60" s="38">
        <v>0</v>
      </c>
      <c r="H60" s="38">
        <v>5</v>
      </c>
      <c r="I60" s="38">
        <v>0</v>
      </c>
      <c r="J60" s="38">
        <v>5</v>
      </c>
      <c r="K60" s="38">
        <v>0</v>
      </c>
      <c r="L60" s="39">
        <v>0</v>
      </c>
    </row>
    <row r="61" spans="1:12" x14ac:dyDescent="0.35">
      <c r="A61" s="191"/>
      <c r="B61" s="31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35">
      <c r="A62" s="191"/>
      <c r="B62" s="31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35">
      <c r="A63" s="191"/>
      <c r="B63" s="31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35">
      <c r="A64" s="191"/>
      <c r="B64" s="31" t="s">
        <v>1323</v>
      </c>
      <c r="C64" s="38">
        <v>0</v>
      </c>
      <c r="D64" s="38">
        <v>0</v>
      </c>
      <c r="E64" s="38">
        <v>6</v>
      </c>
      <c r="F64" s="38">
        <v>1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35">
      <c r="A65" s="191"/>
      <c r="B65" s="31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35">
      <c r="A66" s="191"/>
      <c r="B66" s="31" t="s">
        <v>1325</v>
      </c>
      <c r="C66" s="38">
        <v>0</v>
      </c>
      <c r="D66" s="38">
        <v>0</v>
      </c>
      <c r="E66" s="38">
        <v>2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35">
      <c r="A67" s="191"/>
      <c r="B67" s="31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35">
      <c r="A68" s="191"/>
      <c r="B68" s="31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35">
      <c r="A69" s="191"/>
      <c r="B69" s="31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35">
      <c r="A70" s="191"/>
      <c r="B70" s="31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35">
      <c r="A71" s="191"/>
      <c r="B71" s="31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35">
      <c r="A72" s="191"/>
      <c r="B72" s="31" t="s">
        <v>1331</v>
      </c>
      <c r="C72" s="38">
        <v>2</v>
      </c>
      <c r="D72" s="38">
        <v>0</v>
      </c>
      <c r="E72" s="38">
        <v>4</v>
      </c>
      <c r="F72" s="38">
        <v>0</v>
      </c>
      <c r="G72" s="38">
        <v>0</v>
      </c>
      <c r="H72" s="38">
        <v>6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35">
      <c r="A73" s="191"/>
      <c r="B73" s="31" t="s">
        <v>1332</v>
      </c>
      <c r="C73" s="38">
        <v>1</v>
      </c>
      <c r="D73" s="38">
        <v>0</v>
      </c>
      <c r="E73" s="38">
        <v>4</v>
      </c>
      <c r="F73" s="38">
        <v>2</v>
      </c>
      <c r="G73" s="38">
        <v>0</v>
      </c>
      <c r="H73" s="38">
        <v>8</v>
      </c>
      <c r="I73" s="38">
        <v>0</v>
      </c>
      <c r="J73" s="38">
        <v>2</v>
      </c>
      <c r="K73" s="38">
        <v>0</v>
      </c>
      <c r="L73" s="39">
        <v>0</v>
      </c>
    </row>
    <row r="74" spans="1:12" x14ac:dyDescent="0.35">
      <c r="A74" s="191"/>
      <c r="B74" s="31" t="s">
        <v>1333</v>
      </c>
      <c r="C74" s="38">
        <v>0</v>
      </c>
      <c r="D74" s="38">
        <v>0</v>
      </c>
      <c r="E74" s="38">
        <v>0</v>
      </c>
      <c r="F74" s="38">
        <v>3</v>
      </c>
      <c r="G74" s="38">
        <v>0</v>
      </c>
      <c r="H74" s="38">
        <v>1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35">
      <c r="A75" s="191"/>
      <c r="B75" s="31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35">
      <c r="A76" s="191"/>
      <c r="B76" s="31" t="s">
        <v>1335</v>
      </c>
      <c r="C76" s="38">
        <v>0</v>
      </c>
      <c r="D76" s="38">
        <v>0</v>
      </c>
      <c r="E76" s="38">
        <v>3</v>
      </c>
      <c r="F76" s="38">
        <v>1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35">
      <c r="A77" s="191"/>
      <c r="B77" s="31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35">
      <c r="A78" s="191"/>
      <c r="B78" s="31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35">
      <c r="A79" s="191"/>
      <c r="B79" s="31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35">
      <c r="A80" s="191"/>
      <c r="B80" s="31" t="s">
        <v>1339</v>
      </c>
      <c r="C80" s="38">
        <v>0</v>
      </c>
      <c r="D80" s="38">
        <v>0</v>
      </c>
      <c r="E80" s="38">
        <v>0</v>
      </c>
      <c r="F80" s="38">
        <v>1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35">
      <c r="A81" s="191"/>
      <c r="B81" s="31" t="s">
        <v>1340</v>
      </c>
      <c r="C81" s="38">
        <v>0</v>
      </c>
      <c r="D81" s="38">
        <v>0</v>
      </c>
      <c r="E81" s="38">
        <v>2</v>
      </c>
      <c r="F81" s="38">
        <v>0</v>
      </c>
      <c r="G81" s="38">
        <v>0</v>
      </c>
      <c r="H81" s="38">
        <v>11</v>
      </c>
      <c r="I81" s="38">
        <v>0</v>
      </c>
      <c r="J81" s="38">
        <v>1</v>
      </c>
      <c r="K81" s="38">
        <v>0</v>
      </c>
      <c r="L81" s="39">
        <v>0</v>
      </c>
    </row>
    <row r="82" spans="1:12" x14ac:dyDescent="0.35">
      <c r="A82" s="191"/>
      <c r="B82" s="31" t="s">
        <v>1341</v>
      </c>
      <c r="C82" s="38">
        <v>1</v>
      </c>
      <c r="D82" s="38">
        <v>1</v>
      </c>
      <c r="E82" s="38">
        <v>22</v>
      </c>
      <c r="F82" s="38">
        <v>15</v>
      </c>
      <c r="G82" s="38">
        <v>0</v>
      </c>
      <c r="H82" s="38">
        <v>57</v>
      </c>
      <c r="I82" s="38">
        <v>2</v>
      </c>
      <c r="J82" s="38">
        <v>10</v>
      </c>
      <c r="K82" s="38">
        <v>0</v>
      </c>
      <c r="L82" s="39">
        <v>0</v>
      </c>
    </row>
    <row r="83" spans="1:12" x14ac:dyDescent="0.35">
      <c r="A83" s="191"/>
      <c r="B83" s="31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35">
      <c r="A84" s="191"/>
      <c r="B84" s="31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35">
      <c r="A85" s="191"/>
      <c r="B85" s="31" t="s">
        <v>1344</v>
      </c>
      <c r="C85" s="38">
        <v>0</v>
      </c>
      <c r="D85" s="38">
        <v>0</v>
      </c>
      <c r="E85" s="38">
        <v>0</v>
      </c>
      <c r="F85" s="38">
        <v>2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35">
      <c r="A86" s="191"/>
      <c r="B86" s="31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35">
      <c r="A87" s="191"/>
      <c r="B87" s="31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35">
      <c r="A88" s="191"/>
      <c r="B88" s="31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35">
      <c r="A89" s="191"/>
      <c r="B89" s="31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35">
      <c r="A90" s="191"/>
      <c r="B90" s="31" t="s">
        <v>1349</v>
      </c>
      <c r="C90" s="38">
        <v>0</v>
      </c>
      <c r="D90" s="38">
        <v>0</v>
      </c>
      <c r="E90" s="38">
        <v>7</v>
      </c>
      <c r="F90" s="38">
        <v>1</v>
      </c>
      <c r="G90" s="38">
        <v>0</v>
      </c>
      <c r="H90" s="38">
        <v>10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35">
      <c r="A91" s="191"/>
      <c r="B91" s="31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35">
      <c r="A92" s="191"/>
      <c r="B92" s="31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35">
      <c r="A93" s="191"/>
      <c r="B93" s="31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35">
      <c r="A94" s="191"/>
      <c r="B94" s="31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35">
      <c r="A95" s="191"/>
      <c r="B95" s="31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35">
      <c r="A96" s="191"/>
      <c r="B96" s="31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35">
      <c r="A97" s="191"/>
      <c r="B97" s="31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35">
      <c r="A98" s="191"/>
      <c r="B98" s="31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35">
      <c r="A99" s="191"/>
      <c r="B99" s="31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35">
      <c r="A100" s="191"/>
      <c r="B100" s="31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35">
      <c r="A101" s="191"/>
      <c r="B101" s="31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35">
      <c r="A102" s="191"/>
      <c r="B102" s="31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35">
      <c r="A103" s="191"/>
      <c r="B103" s="31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35">
      <c r="A104" s="191"/>
      <c r="B104" s="31" t="s">
        <v>1363</v>
      </c>
      <c r="C104" s="38">
        <v>2</v>
      </c>
      <c r="D104" s="38">
        <v>0</v>
      </c>
      <c r="E104" s="38">
        <v>10</v>
      </c>
      <c r="F104" s="38">
        <v>1</v>
      </c>
      <c r="G104" s="38">
        <v>0</v>
      </c>
      <c r="H104" s="38">
        <v>4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35">
      <c r="A105" s="191"/>
      <c r="B105" s="31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35">
      <c r="A106" s="191"/>
      <c r="B106" s="31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35">
      <c r="A107" s="191"/>
      <c r="B107" s="31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35">
      <c r="A108" s="191"/>
      <c r="B108" s="31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35">
      <c r="A109" s="191"/>
      <c r="B109" s="31" t="s">
        <v>1368</v>
      </c>
      <c r="C109" s="38">
        <v>0</v>
      </c>
      <c r="D109" s="38">
        <v>0</v>
      </c>
      <c r="E109" s="38">
        <v>5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35">
      <c r="A110" s="191"/>
      <c r="B110" s="31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35">
      <c r="A111" s="191"/>
      <c r="B111" s="31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35">
      <c r="A112" s="191"/>
      <c r="B112" s="31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35">
      <c r="A113" s="191"/>
      <c r="B113" s="31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35">
      <c r="A114" s="191"/>
      <c r="B114" s="31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35">
      <c r="A115" s="191"/>
      <c r="B115" s="31" t="s">
        <v>1374</v>
      </c>
      <c r="C115" s="38">
        <v>0</v>
      </c>
      <c r="D115" s="38">
        <v>0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35">
      <c r="A116" s="191"/>
      <c r="B116" s="31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35">
      <c r="A117" s="191"/>
      <c r="B117" s="31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35">
      <c r="A118" s="191"/>
      <c r="B118" s="31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35">
      <c r="A119" s="191"/>
      <c r="B119" s="31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35">
      <c r="A120" s="191"/>
      <c r="B120" s="31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35">
      <c r="A121" s="191"/>
      <c r="B121" s="31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35">
      <c r="A122" s="191"/>
      <c r="B122" s="31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35">
      <c r="A123" s="191"/>
      <c r="B123" s="31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35">
      <c r="A124" s="191"/>
      <c r="B124" s="31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35">
      <c r="A125" s="191"/>
      <c r="B125" s="31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35">
      <c r="A126" s="191"/>
      <c r="B126" s="31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35">
      <c r="A127" s="191"/>
      <c r="B127" s="31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35">
      <c r="A128" s="191"/>
      <c r="B128" s="31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35">
      <c r="A129" s="191"/>
      <c r="B129" s="31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35">
      <c r="A130" s="191"/>
      <c r="B130" s="31" t="s">
        <v>1389</v>
      </c>
      <c r="C130" s="38">
        <v>0</v>
      </c>
      <c r="D130" s="38">
        <v>0</v>
      </c>
      <c r="E130" s="38">
        <v>0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35">
      <c r="A131" s="191"/>
      <c r="B131" s="31" t="s">
        <v>1390</v>
      </c>
      <c r="C131" s="38">
        <v>1</v>
      </c>
      <c r="D131" s="38">
        <v>0</v>
      </c>
      <c r="E131" s="38">
        <v>6</v>
      </c>
      <c r="F131" s="38">
        <v>4</v>
      </c>
      <c r="G131" s="38">
        <v>0</v>
      </c>
      <c r="H131" s="38">
        <v>29</v>
      </c>
      <c r="I131" s="38">
        <v>3</v>
      </c>
      <c r="J131" s="38">
        <v>3</v>
      </c>
      <c r="K131" s="38">
        <v>0</v>
      </c>
      <c r="L131" s="39">
        <v>0</v>
      </c>
    </row>
    <row r="132" spans="1:12" x14ac:dyDescent="0.35">
      <c r="A132" s="191"/>
      <c r="B132" s="31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35">
      <c r="A133" s="191"/>
      <c r="B133" s="31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35">
      <c r="A134" s="191"/>
      <c r="B134" s="31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35">
      <c r="A135" s="191"/>
      <c r="B135" s="31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35">
      <c r="A136" s="191"/>
      <c r="B136" s="31" t="s">
        <v>1395</v>
      </c>
      <c r="C136" s="38">
        <v>0</v>
      </c>
      <c r="D136" s="38">
        <v>0</v>
      </c>
      <c r="E136" s="38">
        <v>3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35">
      <c r="A137" s="191"/>
      <c r="B137" s="31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35">
      <c r="A138" s="191"/>
      <c r="B138" s="31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35">
      <c r="A139" s="191"/>
      <c r="B139" s="31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35">
      <c r="A140" s="191"/>
      <c r="B140" s="31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35">
      <c r="A141" s="191"/>
      <c r="B141" s="31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35">
      <c r="A142" s="191"/>
      <c r="B142" s="31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6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35">
      <c r="A143" s="191"/>
      <c r="B143" s="31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35">
      <c r="A144" s="191"/>
      <c r="B144" s="31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35">
      <c r="A145" s="191"/>
      <c r="B145" s="31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35">
      <c r="A146" s="191"/>
      <c r="B146" s="31" t="s">
        <v>1405</v>
      </c>
      <c r="C146" s="38">
        <v>0</v>
      </c>
      <c r="D146" s="38">
        <v>0</v>
      </c>
      <c r="E146" s="38">
        <v>0</v>
      </c>
      <c r="F146" s="38">
        <v>1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35">
      <c r="A147" s="191"/>
      <c r="B147" s="31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4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35">
      <c r="A148" s="191"/>
      <c r="B148" s="31" t="s">
        <v>1407</v>
      </c>
      <c r="C148" s="38">
        <v>0</v>
      </c>
      <c r="D148" s="38">
        <v>0</v>
      </c>
      <c r="E148" s="38">
        <v>1</v>
      </c>
      <c r="F148" s="38">
        <v>2</v>
      </c>
      <c r="G148" s="38">
        <v>0</v>
      </c>
      <c r="H148" s="38">
        <v>4</v>
      </c>
      <c r="I148" s="38">
        <v>0</v>
      </c>
      <c r="J148" s="38">
        <v>1</v>
      </c>
      <c r="K148" s="38">
        <v>0</v>
      </c>
      <c r="L148" s="39">
        <v>0</v>
      </c>
    </row>
    <row r="149" spans="1:12" x14ac:dyDescent="0.35">
      <c r="A149" s="191"/>
      <c r="B149" s="31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35">
      <c r="A150" s="191"/>
      <c r="B150" s="31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35">
      <c r="A151" s="191"/>
      <c r="B151" s="31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35">
      <c r="A152" s="191"/>
      <c r="B152" s="31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35">
      <c r="A153" s="191"/>
      <c r="B153" s="31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35">
      <c r="A154" s="191"/>
      <c r="B154" s="31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35">
      <c r="A155" s="191"/>
      <c r="B155" s="31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1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35">
      <c r="A156" s="191"/>
      <c r="B156" s="31" t="s">
        <v>1415</v>
      </c>
      <c r="C156" s="38">
        <v>0</v>
      </c>
      <c r="D156" s="38">
        <v>0</v>
      </c>
      <c r="E156" s="38">
        <v>0</v>
      </c>
      <c r="F156" s="38">
        <v>1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35">
      <c r="A157" s="191"/>
      <c r="B157" s="31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35">
      <c r="A158" s="191"/>
      <c r="B158" s="31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35">
      <c r="A159" s="191"/>
      <c r="B159" s="31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35">
      <c r="A160" s="191"/>
      <c r="B160" s="31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35">
      <c r="A161" s="191"/>
      <c r="B161" s="31" t="s">
        <v>1420</v>
      </c>
      <c r="C161" s="38">
        <v>0</v>
      </c>
      <c r="D161" s="38">
        <v>0</v>
      </c>
      <c r="E161" s="38">
        <v>1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35">
      <c r="A162" s="191"/>
      <c r="B162" s="31" t="s">
        <v>1421</v>
      </c>
      <c r="C162" s="38">
        <v>0</v>
      </c>
      <c r="D162" s="38">
        <v>0</v>
      </c>
      <c r="E162" s="38">
        <v>1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35">
      <c r="A163" s="191"/>
      <c r="B163" s="31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35">
      <c r="A164" s="191"/>
      <c r="B164" s="31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35">
      <c r="A165" s="191"/>
      <c r="B165" s="31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35">
      <c r="A166" s="191"/>
      <c r="B166" s="31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35">
      <c r="A167" s="191"/>
      <c r="B167" s="31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35">
      <c r="A168" s="191"/>
      <c r="B168" s="31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35">
      <c r="A169" s="191"/>
      <c r="B169" s="31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35">
      <c r="A170" s="191"/>
      <c r="B170" s="31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35">
      <c r="A171" s="191"/>
      <c r="B171" s="31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35">
      <c r="A172" s="191"/>
      <c r="B172" s="31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35">
      <c r="A173" s="191"/>
      <c r="B173" s="31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35">
      <c r="A174" s="191"/>
      <c r="B174" s="31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35">
      <c r="A175" s="191"/>
      <c r="B175" s="31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35">
      <c r="A176" s="191"/>
      <c r="B176" s="31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35">
      <c r="A177" s="191"/>
      <c r="B177" s="31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35">
      <c r="A178" s="191"/>
      <c r="B178" s="31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35">
      <c r="A179" s="191"/>
      <c r="B179" s="31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35">
      <c r="A180" s="191"/>
      <c r="B180" s="31" t="s">
        <v>1439</v>
      </c>
      <c r="C180" s="38">
        <v>0</v>
      </c>
      <c r="D180" s="38">
        <v>0</v>
      </c>
      <c r="E180" s="38">
        <v>2</v>
      </c>
      <c r="F180" s="38">
        <v>9</v>
      </c>
      <c r="G180" s="38">
        <v>0</v>
      </c>
      <c r="H180" s="38">
        <v>17</v>
      </c>
      <c r="I180" s="38">
        <v>0</v>
      </c>
      <c r="J180" s="38">
        <v>129</v>
      </c>
      <c r="K180" s="38">
        <v>0</v>
      </c>
      <c r="L180" s="39">
        <v>0</v>
      </c>
    </row>
    <row r="181" spans="1:12" x14ac:dyDescent="0.35">
      <c r="A181" s="191"/>
      <c r="B181" s="31" t="s">
        <v>1440</v>
      </c>
      <c r="C181" s="38">
        <v>0</v>
      </c>
      <c r="D181" s="38">
        <v>0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35">
      <c r="A182" s="191"/>
      <c r="B182" s="31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35">
      <c r="A183" s="191"/>
      <c r="B183" s="31" t="s">
        <v>1442</v>
      </c>
      <c r="C183" s="38">
        <v>0</v>
      </c>
      <c r="D183" s="38">
        <v>0</v>
      </c>
      <c r="E183" s="38">
        <v>0</v>
      </c>
      <c r="F183" s="38">
        <v>1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35">
      <c r="A184" s="191"/>
      <c r="B184" s="31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35">
      <c r="A185" s="191"/>
      <c r="B185" s="31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35">
      <c r="A186" s="191"/>
      <c r="B186" s="31" t="s">
        <v>1445</v>
      </c>
      <c r="C186" s="38">
        <v>0</v>
      </c>
      <c r="D186" s="38">
        <v>1</v>
      </c>
      <c r="E186" s="38">
        <v>7</v>
      </c>
      <c r="F186" s="38">
        <v>2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35">
      <c r="A187" s="191"/>
      <c r="B187" s="31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35">
      <c r="A188" s="191"/>
      <c r="B188" s="31" t="s">
        <v>1447</v>
      </c>
      <c r="C188" s="38">
        <v>10</v>
      </c>
      <c r="D188" s="38">
        <v>0</v>
      </c>
      <c r="E188" s="38">
        <v>2</v>
      </c>
      <c r="F188" s="38">
        <v>1</v>
      </c>
      <c r="G188" s="38">
        <v>0</v>
      </c>
      <c r="H188" s="38">
        <v>46</v>
      </c>
      <c r="I188" s="38">
        <v>0</v>
      </c>
      <c r="J188" s="38">
        <v>1</v>
      </c>
      <c r="K188" s="38">
        <v>0</v>
      </c>
      <c r="L188" s="39">
        <v>0</v>
      </c>
    </row>
    <row r="189" spans="1:12" x14ac:dyDescent="0.35">
      <c r="A189" s="191"/>
      <c r="B189" s="31" t="s">
        <v>1448</v>
      </c>
      <c r="C189" s="38">
        <v>10</v>
      </c>
      <c r="D189" s="38">
        <v>0</v>
      </c>
      <c r="E189" s="38">
        <v>31</v>
      </c>
      <c r="F189" s="38">
        <v>5</v>
      </c>
      <c r="G189" s="38">
        <v>0</v>
      </c>
      <c r="H189" s="38">
        <v>26</v>
      </c>
      <c r="I189" s="38">
        <v>0</v>
      </c>
      <c r="J189" s="38">
        <v>5</v>
      </c>
      <c r="K189" s="38">
        <v>0</v>
      </c>
      <c r="L189" s="39">
        <v>0</v>
      </c>
    </row>
    <row r="190" spans="1:12" x14ac:dyDescent="0.35">
      <c r="A190" s="191"/>
      <c r="B190" s="31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35">
      <c r="A191" s="191"/>
      <c r="B191" s="31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35">
      <c r="A192" s="191"/>
      <c r="B192" s="31" t="s">
        <v>1451</v>
      </c>
      <c r="C192" s="38">
        <v>0</v>
      </c>
      <c r="D192" s="38">
        <v>0</v>
      </c>
      <c r="E192" s="38">
        <v>8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35">
      <c r="A193" s="191"/>
      <c r="B193" s="31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35">
      <c r="A194" s="191"/>
      <c r="B194" s="31" t="s">
        <v>1453</v>
      </c>
      <c r="C194" s="38">
        <v>0</v>
      </c>
      <c r="D194" s="38">
        <v>0</v>
      </c>
      <c r="E194" s="38">
        <v>3</v>
      </c>
      <c r="F194" s="38">
        <v>0</v>
      </c>
      <c r="G194" s="38">
        <v>0</v>
      </c>
      <c r="H194" s="38">
        <v>9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35">
      <c r="A195" s="191"/>
      <c r="B195" s="31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35">
      <c r="A196" s="191"/>
      <c r="B196" s="31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35">
      <c r="A197" s="191"/>
      <c r="B197" s="31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35">
      <c r="A198" s="191"/>
      <c r="B198" s="31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35">
      <c r="A199" s="191"/>
      <c r="B199" s="31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35">
      <c r="A200" s="191"/>
      <c r="B200" s="31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35">
      <c r="A201" s="191"/>
      <c r="B201" s="31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35">
      <c r="A202" s="191"/>
      <c r="B202" s="31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35">
      <c r="A203" s="191"/>
      <c r="B203" s="31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35">
      <c r="A204" s="191"/>
      <c r="B204" s="31" t="s">
        <v>1463</v>
      </c>
      <c r="C204" s="38">
        <v>0</v>
      </c>
      <c r="D204" s="38">
        <v>0</v>
      </c>
      <c r="E204" s="38">
        <v>1</v>
      </c>
      <c r="F204" s="38">
        <v>3</v>
      </c>
      <c r="G204" s="38">
        <v>0</v>
      </c>
      <c r="H204" s="38">
        <v>15</v>
      </c>
      <c r="I204" s="38">
        <v>3</v>
      </c>
      <c r="J204" s="38">
        <v>3</v>
      </c>
      <c r="K204" s="38">
        <v>0</v>
      </c>
      <c r="L204" s="39">
        <v>0</v>
      </c>
    </row>
    <row r="205" spans="1:12" x14ac:dyDescent="0.35">
      <c r="A205" s="191"/>
      <c r="B205" s="31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35">
      <c r="A206" s="191"/>
      <c r="B206" s="31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35">
      <c r="A207" s="191"/>
      <c r="B207" s="31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35">
      <c r="A208" s="191"/>
      <c r="B208" s="31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35">
      <c r="A209" s="191"/>
      <c r="B209" s="31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35">
      <c r="A210" s="191"/>
      <c r="B210" s="31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35">
      <c r="A211" s="191"/>
      <c r="B211" s="31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35">
      <c r="A212" s="191"/>
      <c r="B212" s="31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35">
      <c r="A213" s="191"/>
      <c r="B213" s="31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35">
      <c r="A214" s="191"/>
      <c r="B214" s="31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35">
      <c r="A215" s="191"/>
      <c r="B215" s="31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35">
      <c r="A216" s="191"/>
      <c r="B216" s="31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35">
      <c r="A217" s="191"/>
      <c r="B217" s="31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35">
      <c r="A218" s="191"/>
      <c r="B218" s="31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35">
      <c r="A219" s="191"/>
      <c r="B219" s="31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35">
      <c r="A220" s="191"/>
      <c r="B220" s="31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35">
      <c r="A221" s="191"/>
      <c r="B221" s="31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35">
      <c r="A222" s="191"/>
      <c r="B222" s="31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35">
      <c r="A223" s="191"/>
      <c r="B223" s="31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35">
      <c r="A224" s="191"/>
      <c r="B224" s="31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35">
      <c r="A225" s="191"/>
      <c r="B225" s="31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35">
      <c r="A226" s="191"/>
      <c r="B226" s="31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35">
      <c r="A227" s="191"/>
      <c r="B227" s="31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35">
      <c r="A228" s="191"/>
      <c r="B228" s="31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35">
      <c r="A229" s="191"/>
      <c r="B229" s="31" t="s">
        <v>1488</v>
      </c>
      <c r="C229" s="38">
        <v>1</v>
      </c>
      <c r="D229" s="38">
        <v>0</v>
      </c>
      <c r="E229" s="38">
        <v>1</v>
      </c>
      <c r="F229" s="38">
        <v>0</v>
      </c>
      <c r="G229" s="38">
        <v>0</v>
      </c>
      <c r="H229" s="38">
        <v>14</v>
      </c>
      <c r="I229" s="38">
        <v>0</v>
      </c>
      <c r="J229" s="38">
        <v>1</v>
      </c>
      <c r="K229" s="38">
        <v>0</v>
      </c>
      <c r="L229" s="39">
        <v>0</v>
      </c>
    </row>
    <row r="230" spans="1:12" x14ac:dyDescent="0.35">
      <c r="A230" s="191"/>
      <c r="B230" s="31" t="s">
        <v>1489</v>
      </c>
      <c r="C230" s="38">
        <v>0</v>
      </c>
      <c r="D230" s="38">
        <v>0</v>
      </c>
      <c r="E230" s="38">
        <v>15</v>
      </c>
      <c r="F230" s="38">
        <v>2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35">
      <c r="A231" s="191"/>
      <c r="B231" s="31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35">
      <c r="A232" s="191"/>
      <c r="B232" s="31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35">
      <c r="A233" s="191"/>
      <c r="B233" s="31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35">
      <c r="A234" s="191"/>
      <c r="B234" s="31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35">
      <c r="A235" s="191"/>
      <c r="B235" s="31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35">
      <c r="A236" s="191"/>
      <c r="B236" s="31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35">
      <c r="A237" s="191"/>
      <c r="B237" s="31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35">
      <c r="A238" s="191"/>
      <c r="B238" s="31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35">
      <c r="A239" s="191"/>
      <c r="B239" s="31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35">
      <c r="A240" s="191"/>
      <c r="B240" s="31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35">
      <c r="A241" s="191"/>
      <c r="B241" s="31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35">
      <c r="A242" s="191"/>
      <c r="B242" s="31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35">
      <c r="A243" s="191"/>
      <c r="B243" s="31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35">
      <c r="A244" s="191"/>
      <c r="B244" s="31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35">
      <c r="A245" s="191"/>
      <c r="B245" s="31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35">
      <c r="A246" s="191"/>
      <c r="B246" s="31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35">
      <c r="A247" s="191"/>
      <c r="B247" s="31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35">
      <c r="A248" s="191"/>
      <c r="B248" s="31" t="s">
        <v>1507</v>
      </c>
      <c r="C248" s="38">
        <v>0</v>
      </c>
      <c r="D248" s="38">
        <v>0</v>
      </c>
      <c r="E248" s="38">
        <v>0</v>
      </c>
      <c r="F248" s="38">
        <v>1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35">
      <c r="A249" s="191"/>
      <c r="B249" s="31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35">
      <c r="A250" s="191"/>
      <c r="B250" s="31" t="s">
        <v>1509</v>
      </c>
      <c r="C250" s="38">
        <v>0</v>
      </c>
      <c r="D250" s="38">
        <v>1</v>
      </c>
      <c r="E250" s="38">
        <v>1</v>
      </c>
      <c r="F250" s="38">
        <v>1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35">
      <c r="A251" s="191"/>
      <c r="B251" s="31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35">
      <c r="A252" s="191"/>
      <c r="B252" s="31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35">
      <c r="A253" s="191"/>
      <c r="B253" s="31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35">
      <c r="A254" s="191"/>
      <c r="B254" s="31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35">
      <c r="A255" s="191"/>
      <c r="B255" s="31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35">
      <c r="A256" s="191"/>
      <c r="B256" s="31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35">
      <c r="A257" s="191"/>
      <c r="B257" s="31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35">
      <c r="A258" s="191"/>
      <c r="B258" s="31" t="s">
        <v>1517</v>
      </c>
      <c r="C258" s="38">
        <v>0</v>
      </c>
      <c r="D258" s="38">
        <v>0</v>
      </c>
      <c r="E258" s="38">
        <v>1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35">
      <c r="A259" s="191"/>
      <c r="B259" s="31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35">
      <c r="A260" s="191"/>
      <c r="B260" s="31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35">
      <c r="A261" s="192"/>
      <c r="B261" s="31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35">
      <c r="A262" s="190" t="s">
        <v>1521</v>
      </c>
      <c r="B262" s="31" t="s">
        <v>1522</v>
      </c>
      <c r="C262" s="38">
        <v>0</v>
      </c>
      <c r="D262" s="38">
        <v>0</v>
      </c>
      <c r="E262" s="38">
        <v>1</v>
      </c>
      <c r="F262" s="38">
        <v>0</v>
      </c>
      <c r="G262" s="38">
        <v>0</v>
      </c>
      <c r="H262" s="38">
        <v>1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35">
      <c r="A263" s="191"/>
      <c r="B263" s="31" t="s">
        <v>1523</v>
      </c>
      <c r="C263" s="38">
        <v>0</v>
      </c>
      <c r="D263" s="38">
        <v>1</v>
      </c>
      <c r="E263" s="38">
        <v>7</v>
      </c>
      <c r="F263" s="38">
        <v>1</v>
      </c>
      <c r="G263" s="38">
        <v>0</v>
      </c>
      <c r="H263" s="38">
        <v>22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35">
      <c r="A264" s="191"/>
      <c r="B264" s="31" t="s">
        <v>1524</v>
      </c>
      <c r="C264" s="38">
        <v>41</v>
      </c>
      <c r="D264" s="38">
        <v>1</v>
      </c>
      <c r="E264" s="38">
        <v>112</v>
      </c>
      <c r="F264" s="38">
        <v>45</v>
      </c>
      <c r="G264" s="38">
        <v>0</v>
      </c>
      <c r="H264" s="38">
        <v>296</v>
      </c>
      <c r="I264" s="38">
        <v>6</v>
      </c>
      <c r="J264" s="38">
        <v>26</v>
      </c>
      <c r="K264" s="38">
        <v>0</v>
      </c>
      <c r="L264" s="39">
        <v>1</v>
      </c>
    </row>
    <row r="265" spans="1:12" x14ac:dyDescent="0.35">
      <c r="A265" s="191"/>
      <c r="B265" s="31" t="s">
        <v>1525</v>
      </c>
      <c r="C265" s="38">
        <v>0</v>
      </c>
      <c r="D265" s="38">
        <v>0</v>
      </c>
      <c r="E265" s="38">
        <v>2</v>
      </c>
      <c r="F265" s="38">
        <v>4</v>
      </c>
      <c r="G265" s="38">
        <v>0</v>
      </c>
      <c r="H265" s="38">
        <v>1</v>
      </c>
      <c r="I265" s="38">
        <v>1</v>
      </c>
      <c r="J265" s="38">
        <v>1</v>
      </c>
      <c r="K265" s="38">
        <v>0</v>
      </c>
      <c r="L265" s="39">
        <v>0</v>
      </c>
    </row>
    <row r="266" spans="1:12" x14ac:dyDescent="0.35">
      <c r="A266" s="191"/>
      <c r="B266" s="31" t="s">
        <v>1526</v>
      </c>
      <c r="C266" s="38">
        <v>0</v>
      </c>
      <c r="D266" s="38">
        <v>0</v>
      </c>
      <c r="E266" s="38">
        <v>3</v>
      </c>
      <c r="F266" s="38">
        <v>0</v>
      </c>
      <c r="G266" s="38">
        <v>0</v>
      </c>
      <c r="H266" s="38">
        <v>4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35">
      <c r="A267" s="191"/>
      <c r="B267" s="31" t="s">
        <v>1527</v>
      </c>
      <c r="C267" s="38">
        <v>0</v>
      </c>
      <c r="D267" s="38">
        <v>0</v>
      </c>
      <c r="E267" s="38">
        <v>1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35">
      <c r="A268" s="191"/>
      <c r="B268" s="31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1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35">
      <c r="A269" s="191"/>
      <c r="B269" s="31" t="s">
        <v>1529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11</v>
      </c>
      <c r="I269" s="38">
        <v>0</v>
      </c>
      <c r="J269" s="38">
        <v>1</v>
      </c>
      <c r="K269" s="38">
        <v>0</v>
      </c>
      <c r="L269" s="39">
        <v>0</v>
      </c>
    </row>
    <row r="270" spans="1:12" x14ac:dyDescent="0.35">
      <c r="A270" s="191"/>
      <c r="B270" s="31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1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35">
      <c r="A271" s="191"/>
      <c r="B271" s="31" t="s">
        <v>1531</v>
      </c>
      <c r="C271" s="38">
        <v>0</v>
      </c>
      <c r="D271" s="38">
        <v>0</v>
      </c>
      <c r="E271" s="38">
        <v>1</v>
      </c>
      <c r="F271" s="38">
        <v>0</v>
      </c>
      <c r="G271" s="38">
        <v>0</v>
      </c>
      <c r="H271" s="38">
        <v>3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35">
      <c r="A272" s="191"/>
      <c r="B272" s="31" t="s">
        <v>1532</v>
      </c>
      <c r="C272" s="38">
        <v>0</v>
      </c>
      <c r="D272" s="38">
        <v>4</v>
      </c>
      <c r="E272" s="38">
        <v>14</v>
      </c>
      <c r="F272" s="38">
        <v>4</v>
      </c>
      <c r="G272" s="38">
        <v>0</v>
      </c>
      <c r="H272" s="38">
        <v>9</v>
      </c>
      <c r="I272" s="38">
        <v>1</v>
      </c>
      <c r="J272" s="38">
        <v>0</v>
      </c>
      <c r="K272" s="38">
        <v>0</v>
      </c>
      <c r="L272" s="39">
        <v>0</v>
      </c>
    </row>
    <row r="273" spans="1:12" x14ac:dyDescent="0.35">
      <c r="A273" s="191"/>
      <c r="B273" s="31" t="s">
        <v>967</v>
      </c>
      <c r="C273" s="38">
        <v>2</v>
      </c>
      <c r="D273" s="38">
        <v>1</v>
      </c>
      <c r="E273" s="38">
        <v>22</v>
      </c>
      <c r="F273" s="38">
        <v>14</v>
      </c>
      <c r="G273" s="38">
        <v>0</v>
      </c>
      <c r="H273" s="38">
        <v>62</v>
      </c>
      <c r="I273" s="38">
        <v>1</v>
      </c>
      <c r="J273" s="38">
        <v>3</v>
      </c>
      <c r="K273" s="38">
        <v>0</v>
      </c>
      <c r="L273" s="39">
        <v>0</v>
      </c>
    </row>
    <row r="274" spans="1:12" x14ac:dyDescent="0.35">
      <c r="A274" s="191"/>
      <c r="B274" s="31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2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35">
      <c r="A275" s="191"/>
      <c r="B275" s="31" t="s">
        <v>1534</v>
      </c>
      <c r="C275" s="38">
        <v>0</v>
      </c>
      <c r="D275" s="38">
        <v>0</v>
      </c>
      <c r="E275" s="38">
        <v>11</v>
      </c>
      <c r="F275" s="38">
        <v>0</v>
      </c>
      <c r="G275" s="38">
        <v>0</v>
      </c>
      <c r="H275" s="38">
        <v>2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35">
      <c r="A276" s="191"/>
      <c r="B276" s="31" t="s">
        <v>1535</v>
      </c>
      <c r="C276" s="38">
        <v>0</v>
      </c>
      <c r="D276" s="38">
        <v>0</v>
      </c>
      <c r="E276" s="38">
        <v>3</v>
      </c>
      <c r="F276" s="38">
        <v>1</v>
      </c>
      <c r="G276" s="38">
        <v>0</v>
      </c>
      <c r="H276" s="38">
        <v>7</v>
      </c>
      <c r="I276" s="38">
        <v>0</v>
      </c>
      <c r="J276" s="38">
        <v>0</v>
      </c>
      <c r="K276" s="38">
        <v>0</v>
      </c>
      <c r="L276" s="39">
        <v>1</v>
      </c>
    </row>
    <row r="277" spans="1:12" x14ac:dyDescent="0.35">
      <c r="A277" s="191"/>
      <c r="B277" s="31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5</v>
      </c>
      <c r="I277" s="38">
        <v>0</v>
      </c>
      <c r="J277" s="38">
        <v>0</v>
      </c>
      <c r="K277" s="38">
        <v>0</v>
      </c>
      <c r="L277" s="39">
        <v>1</v>
      </c>
    </row>
    <row r="278" spans="1:12" x14ac:dyDescent="0.35">
      <c r="A278" s="191"/>
      <c r="B278" s="31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1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35">
      <c r="A279" s="191"/>
      <c r="B279" s="31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35">
      <c r="A280" s="191"/>
      <c r="B280" s="31" t="s">
        <v>1539</v>
      </c>
      <c r="C280" s="38">
        <v>0</v>
      </c>
      <c r="D280" s="38">
        <v>0</v>
      </c>
      <c r="E280" s="38">
        <v>9</v>
      </c>
      <c r="F280" s="38">
        <v>0</v>
      </c>
      <c r="G280" s="38">
        <v>0</v>
      </c>
      <c r="H280" s="38">
        <v>12</v>
      </c>
      <c r="I280" s="38">
        <v>1</v>
      </c>
      <c r="J280" s="38">
        <v>0</v>
      </c>
      <c r="K280" s="38">
        <v>0</v>
      </c>
      <c r="L280" s="39">
        <v>0</v>
      </c>
    </row>
    <row r="281" spans="1:12" x14ac:dyDescent="0.35">
      <c r="A281" s="191"/>
      <c r="B281" s="31" t="s">
        <v>1540</v>
      </c>
      <c r="C281" s="38">
        <v>0</v>
      </c>
      <c r="D281" s="38">
        <v>0</v>
      </c>
      <c r="E281" s="38">
        <v>9</v>
      </c>
      <c r="F281" s="38">
        <v>2</v>
      </c>
      <c r="G281" s="38">
        <v>0</v>
      </c>
      <c r="H281" s="38">
        <v>11</v>
      </c>
      <c r="I281" s="38">
        <v>1</v>
      </c>
      <c r="J281" s="38">
        <v>0</v>
      </c>
      <c r="K281" s="38">
        <v>0</v>
      </c>
      <c r="L281" s="39">
        <v>0</v>
      </c>
    </row>
    <row r="282" spans="1:12" x14ac:dyDescent="0.35">
      <c r="A282" s="191"/>
      <c r="B282" s="31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35">
      <c r="A283" s="191"/>
      <c r="B283" s="31" t="s">
        <v>1542</v>
      </c>
      <c r="C283" s="38">
        <v>0</v>
      </c>
      <c r="D283" s="38">
        <v>1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35">
      <c r="A284" s="191"/>
      <c r="B284" s="31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35">
      <c r="A285" s="191"/>
      <c r="B285" s="31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35">
      <c r="A286" s="191"/>
      <c r="B286" s="31" t="s">
        <v>1545</v>
      </c>
      <c r="C286" s="38">
        <v>1</v>
      </c>
      <c r="D286" s="38">
        <v>0</v>
      </c>
      <c r="E286" s="38">
        <v>1</v>
      </c>
      <c r="F286" s="38">
        <v>1</v>
      </c>
      <c r="G286" s="38">
        <v>0</v>
      </c>
      <c r="H286" s="38">
        <v>7</v>
      </c>
      <c r="I286" s="38">
        <v>1</v>
      </c>
      <c r="J286" s="38">
        <v>0</v>
      </c>
      <c r="K286" s="38">
        <v>0</v>
      </c>
      <c r="L286" s="39">
        <v>0</v>
      </c>
    </row>
    <row r="287" spans="1:12" x14ac:dyDescent="0.35">
      <c r="A287" s="191"/>
      <c r="B287" s="31" t="s">
        <v>926</v>
      </c>
      <c r="C287" s="38">
        <v>0</v>
      </c>
      <c r="D287" s="38">
        <v>0</v>
      </c>
      <c r="E287" s="38">
        <v>8</v>
      </c>
      <c r="F287" s="38">
        <v>7</v>
      </c>
      <c r="G287" s="38">
        <v>0</v>
      </c>
      <c r="H287" s="38">
        <v>2</v>
      </c>
      <c r="I287" s="38">
        <v>0</v>
      </c>
      <c r="J287" s="38">
        <v>11</v>
      </c>
      <c r="K287" s="38">
        <v>0</v>
      </c>
      <c r="L287" s="39">
        <v>0</v>
      </c>
    </row>
    <row r="288" spans="1:12" x14ac:dyDescent="0.35">
      <c r="A288" s="191"/>
      <c r="B288" s="31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35">
      <c r="A289" s="191"/>
      <c r="B289" s="31" t="s">
        <v>1546</v>
      </c>
      <c r="C289" s="38">
        <v>0</v>
      </c>
      <c r="D289" s="38">
        <v>0</v>
      </c>
      <c r="E289" s="38">
        <v>81</v>
      </c>
      <c r="F289" s="38">
        <v>5</v>
      </c>
      <c r="G289" s="38">
        <v>0</v>
      </c>
      <c r="H289" s="38">
        <v>0</v>
      </c>
      <c r="I289" s="38">
        <v>0</v>
      </c>
      <c r="J289" s="38">
        <v>164</v>
      </c>
      <c r="K289" s="38">
        <v>0</v>
      </c>
      <c r="L289" s="39">
        <v>0</v>
      </c>
    </row>
    <row r="290" spans="1:12" x14ac:dyDescent="0.35">
      <c r="A290" s="191"/>
      <c r="B290" s="31" t="s">
        <v>1547</v>
      </c>
      <c r="C290" s="38">
        <v>0</v>
      </c>
      <c r="D290" s="38">
        <v>0</v>
      </c>
      <c r="E290" s="38">
        <v>2</v>
      </c>
      <c r="F290" s="38">
        <v>0</v>
      </c>
      <c r="G290" s="38">
        <v>0</v>
      </c>
      <c r="H290" s="38">
        <v>1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35">
      <c r="A291" s="191"/>
      <c r="B291" s="31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35">
      <c r="A292" s="191"/>
      <c r="B292" s="31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x14ac:dyDescent="0.35">
      <c r="A293" s="191"/>
      <c r="B293" s="31" t="s">
        <v>1550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2</v>
      </c>
      <c r="I293" s="38">
        <v>1</v>
      </c>
      <c r="J293" s="38">
        <v>1</v>
      </c>
      <c r="K293" s="38">
        <v>0</v>
      </c>
      <c r="L293" s="39">
        <v>0</v>
      </c>
    </row>
    <row r="294" spans="1:12" x14ac:dyDescent="0.35">
      <c r="A294" s="192"/>
      <c r="B294" s="31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35">
      <c r="A295" s="190" t="s">
        <v>1552</v>
      </c>
      <c r="B295" s="31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35">
      <c r="A296" s="191"/>
      <c r="B296" s="31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205</v>
      </c>
      <c r="I296" s="38">
        <v>0</v>
      </c>
      <c r="J296" s="38">
        <v>0</v>
      </c>
      <c r="K296" s="38">
        <v>0</v>
      </c>
      <c r="L296" s="39">
        <v>0</v>
      </c>
    </row>
    <row r="297" spans="1:12" ht="21" x14ac:dyDescent="0.35">
      <c r="A297" s="191"/>
      <c r="B297" s="31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21</v>
      </c>
      <c r="I297" s="38">
        <v>0</v>
      </c>
      <c r="J297" s="38">
        <v>0</v>
      </c>
      <c r="K297" s="38">
        <v>0</v>
      </c>
      <c r="L297" s="39">
        <v>0</v>
      </c>
    </row>
    <row r="298" spans="1:12" ht="21" x14ac:dyDescent="0.35">
      <c r="A298" s="191"/>
      <c r="B298" s="31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15</v>
      </c>
      <c r="I298" s="38">
        <v>0</v>
      </c>
      <c r="J298" s="38">
        <v>0</v>
      </c>
      <c r="K298" s="38">
        <v>0</v>
      </c>
      <c r="L298" s="39">
        <v>0</v>
      </c>
    </row>
    <row r="299" spans="1:12" x14ac:dyDescent="0.35">
      <c r="A299" s="191"/>
      <c r="B299" s="31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163</v>
      </c>
      <c r="I299" s="38">
        <v>0</v>
      </c>
      <c r="J299" s="38">
        <v>0</v>
      </c>
      <c r="K299" s="38">
        <v>0</v>
      </c>
      <c r="L299" s="39">
        <v>0</v>
      </c>
    </row>
    <row r="300" spans="1:12" ht="21" x14ac:dyDescent="0.35">
      <c r="A300" s="191"/>
      <c r="B300" s="31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94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35">
      <c r="A301" s="191"/>
      <c r="B301" s="31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25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35">
      <c r="A302" s="191"/>
      <c r="B302" s="31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2</v>
      </c>
      <c r="I302" s="38">
        <v>0</v>
      </c>
      <c r="J302" s="38">
        <v>0</v>
      </c>
      <c r="K302" s="38">
        <v>0</v>
      </c>
      <c r="L302" s="39">
        <v>0</v>
      </c>
    </row>
    <row r="303" spans="1:12" ht="42" x14ac:dyDescent="0.35">
      <c r="A303" s="191"/>
      <c r="B303" s="31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3</v>
      </c>
      <c r="I303" s="38">
        <v>0</v>
      </c>
      <c r="J303" s="38">
        <v>0</v>
      </c>
      <c r="K303" s="38">
        <v>0</v>
      </c>
      <c r="L303" s="39">
        <v>0</v>
      </c>
    </row>
    <row r="304" spans="1:12" ht="31.5" x14ac:dyDescent="0.35">
      <c r="A304" s="191"/>
      <c r="B304" s="31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15</v>
      </c>
      <c r="I304" s="38">
        <v>0</v>
      </c>
      <c r="J304" s="38">
        <v>0</v>
      </c>
      <c r="K304" s="38">
        <v>0</v>
      </c>
      <c r="L304" s="39">
        <v>0</v>
      </c>
    </row>
    <row r="305" spans="1:12" ht="21" x14ac:dyDescent="0.35">
      <c r="A305" s="191"/>
      <c r="B305" s="31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57</v>
      </c>
      <c r="I305" s="38">
        <v>0</v>
      </c>
      <c r="J305" s="38">
        <v>0</v>
      </c>
      <c r="K305" s="38">
        <v>0</v>
      </c>
      <c r="L305" s="39">
        <v>0</v>
      </c>
    </row>
    <row r="306" spans="1:12" ht="21" x14ac:dyDescent="0.35">
      <c r="A306" s="191"/>
      <c r="B306" s="31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23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35">
      <c r="A307" s="191"/>
      <c r="B307" s="31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36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35">
      <c r="A308" s="191"/>
      <c r="B308" s="31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8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35">
      <c r="A309" s="191"/>
      <c r="B309" s="31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14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35">
      <c r="A310" s="191"/>
      <c r="B310" s="31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35">
      <c r="A311" s="192"/>
      <c r="B311" s="31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35">
      <c r="A312" s="17"/>
    </row>
  </sheetData>
  <sheetProtection algorithmName="SHA-512" hashValue="e5/6bxIvW9YBeRukwuptuVe2V0wNbGb62eYIxTA9gXfyCHwj0LgYVY7FV9SURqi3ZjJHrxtRa2yTU7VxGxXGZw==" saltValue="p6Ege1lZu4JEh8qAK+tBB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0" t="s">
        <v>1570</v>
      </c>
    </row>
    <row r="4" spans="1:5" x14ac:dyDescent="0.3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0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1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1"/>
      <c r="B7" s="11" t="s">
        <v>1574</v>
      </c>
      <c r="C7" s="12">
        <v>12</v>
      </c>
      <c r="D7" s="12">
        <v>10</v>
      </c>
      <c r="E7" s="13">
        <v>0.2</v>
      </c>
    </row>
    <row r="8" spans="1:5" x14ac:dyDescent="0.35">
      <c r="A8" s="191"/>
      <c r="B8" s="11" t="s">
        <v>1575</v>
      </c>
      <c r="C8" s="12">
        <v>30</v>
      </c>
      <c r="D8" s="12">
        <v>42</v>
      </c>
      <c r="E8" s="13">
        <v>-0.28571428571428598</v>
      </c>
    </row>
    <row r="9" spans="1:5" x14ac:dyDescent="0.35">
      <c r="A9" s="191"/>
      <c r="B9" s="11" t="s">
        <v>1576</v>
      </c>
      <c r="C9" s="12">
        <v>10</v>
      </c>
      <c r="D9" s="12">
        <v>10</v>
      </c>
      <c r="E9" s="13">
        <v>0</v>
      </c>
    </row>
    <row r="10" spans="1:5" x14ac:dyDescent="0.35">
      <c r="A10" s="191"/>
      <c r="B10" s="11" t="s">
        <v>1577</v>
      </c>
      <c r="C10" s="12">
        <v>2</v>
      </c>
      <c r="D10" s="12">
        <v>0</v>
      </c>
      <c r="E10" s="13">
        <v>2</v>
      </c>
    </row>
    <row r="11" spans="1:5" x14ac:dyDescent="0.35">
      <c r="A11" s="191"/>
      <c r="B11" s="11" t="s">
        <v>1578</v>
      </c>
      <c r="C11" s="12">
        <v>43</v>
      </c>
      <c r="D11" s="12">
        <v>12</v>
      </c>
      <c r="E11" s="13">
        <v>2.5833333333333299</v>
      </c>
    </row>
    <row r="12" spans="1:5" x14ac:dyDescent="0.35">
      <c r="A12" s="191"/>
      <c r="B12" s="11" t="s">
        <v>1579</v>
      </c>
      <c r="C12" s="12">
        <v>5</v>
      </c>
      <c r="D12" s="12">
        <v>0</v>
      </c>
      <c r="E12" s="13">
        <v>5</v>
      </c>
    </row>
    <row r="13" spans="1:5" x14ac:dyDescent="0.35">
      <c r="A13" s="191"/>
      <c r="B13" s="11" t="s">
        <v>1580</v>
      </c>
      <c r="C13" s="12">
        <v>59</v>
      </c>
      <c r="D13" s="12">
        <v>24</v>
      </c>
      <c r="E13" s="13">
        <v>1.4583333333333299</v>
      </c>
    </row>
    <row r="14" spans="1:5" x14ac:dyDescent="0.35">
      <c r="A14" s="191"/>
      <c r="B14" s="11" t="s">
        <v>1581</v>
      </c>
      <c r="C14" s="12">
        <v>177</v>
      </c>
      <c r="D14" s="12">
        <v>167</v>
      </c>
      <c r="E14" s="13">
        <v>5.9880239520958098E-2</v>
      </c>
    </row>
    <row r="15" spans="1:5" x14ac:dyDescent="0.35">
      <c r="A15" s="191"/>
      <c r="B15" s="11" t="s">
        <v>1582</v>
      </c>
      <c r="C15" s="12">
        <v>1</v>
      </c>
      <c r="D15" s="12">
        <v>0</v>
      </c>
      <c r="E15" s="13">
        <v>1</v>
      </c>
    </row>
    <row r="16" spans="1:5" x14ac:dyDescent="0.35">
      <c r="A16" s="192"/>
      <c r="B16" s="11" t="s">
        <v>111</v>
      </c>
      <c r="C16" s="12">
        <v>270</v>
      </c>
      <c r="D16" s="12">
        <v>200</v>
      </c>
      <c r="E16" s="13">
        <v>0.35</v>
      </c>
    </row>
    <row r="17" spans="1:1" x14ac:dyDescent="0.35">
      <c r="A17" s="17"/>
    </row>
  </sheetData>
  <sheetProtection algorithmName="SHA-512" hashValue="gi2DxwIyScq+wMzxvpb6q5FVfDTqbiv6Ji48+OV5mkT45JMx2TVJZ+4Hy/rN3GQNyhDbWPKUxR2mHJLFuRTmKg==" saltValue="37gA1tuTLAQzZWIuon1Lt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59</v>
      </c>
      <c r="D5" s="12">
        <v>96</v>
      </c>
      <c r="E5" s="13">
        <v>-0.38541666666666702</v>
      </c>
    </row>
    <row r="6" spans="1:5" x14ac:dyDescent="0.35">
      <c r="A6" s="10" t="s">
        <v>1587</v>
      </c>
      <c r="B6" s="11" t="s">
        <v>1588</v>
      </c>
      <c r="C6" s="12">
        <v>994</v>
      </c>
      <c r="D6" s="12">
        <v>2062</v>
      </c>
      <c r="E6" s="13">
        <v>-0.51794374393792397</v>
      </c>
    </row>
    <row r="7" spans="1:5" ht="21" x14ac:dyDescent="0.35">
      <c r="A7" s="10" t="s">
        <v>1589</v>
      </c>
      <c r="B7" s="11" t="s">
        <v>1590</v>
      </c>
      <c r="C7" s="12">
        <v>1349</v>
      </c>
      <c r="D7" s="12">
        <v>273</v>
      </c>
      <c r="E7" s="13">
        <v>3.9413919413919398</v>
      </c>
    </row>
    <row r="8" spans="1:5" ht="21" x14ac:dyDescent="0.35">
      <c r="A8" s="10" t="s">
        <v>1591</v>
      </c>
      <c r="B8" s="11" t="s">
        <v>1592</v>
      </c>
      <c r="C8" s="12">
        <v>230</v>
      </c>
      <c r="D8" s="12">
        <v>32</v>
      </c>
      <c r="E8" s="13">
        <v>6.1875</v>
      </c>
    </row>
    <row r="9" spans="1:5" ht="21" x14ac:dyDescent="0.35">
      <c r="A9" s="10" t="s">
        <v>1593</v>
      </c>
      <c r="B9" s="11" t="s">
        <v>1594</v>
      </c>
      <c r="C9" s="12">
        <v>6</v>
      </c>
      <c r="D9" s="12">
        <v>3</v>
      </c>
      <c r="E9" s="13">
        <v>1</v>
      </c>
    </row>
    <row r="10" spans="1:5" ht="21" x14ac:dyDescent="0.35">
      <c r="A10" s="10" t="s">
        <v>1595</v>
      </c>
      <c r="B10" s="11" t="s">
        <v>1596</v>
      </c>
      <c r="C10" s="12">
        <v>9</v>
      </c>
      <c r="D10" s="12">
        <v>2</v>
      </c>
      <c r="E10" s="13">
        <v>3.5</v>
      </c>
    </row>
    <row r="11" spans="1:5" x14ac:dyDescent="0.35">
      <c r="A11" s="10" t="s">
        <v>1597</v>
      </c>
      <c r="B11" s="15"/>
      <c r="C11" s="12">
        <v>2116</v>
      </c>
      <c r="D11" s="12">
        <v>1145</v>
      </c>
      <c r="E11" s="13">
        <v>0.84803493449781697</v>
      </c>
    </row>
    <row r="12" spans="1:5" x14ac:dyDescent="0.35">
      <c r="A12" s="10" t="s">
        <v>1598</v>
      </c>
      <c r="B12" s="15"/>
      <c r="C12" s="12">
        <v>1824</v>
      </c>
      <c r="D12" s="12">
        <v>1808</v>
      </c>
      <c r="E12" s="13">
        <v>8.8495575221238902E-3</v>
      </c>
    </row>
    <row r="13" spans="1:5" x14ac:dyDescent="0.35">
      <c r="A13" s="190" t="s">
        <v>1599</v>
      </c>
      <c r="B13" s="11" t="s">
        <v>1600</v>
      </c>
      <c r="C13" s="12">
        <v>111</v>
      </c>
      <c r="D13" s="12">
        <v>50</v>
      </c>
      <c r="E13" s="13">
        <v>1.22</v>
      </c>
    </row>
    <row r="14" spans="1:5" x14ac:dyDescent="0.35">
      <c r="A14" s="192"/>
      <c r="B14" s="11" t="s">
        <v>1601</v>
      </c>
      <c r="C14" s="12">
        <v>242</v>
      </c>
      <c r="D14" s="12">
        <v>0</v>
      </c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7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35">
      <c r="A18" s="188"/>
      <c r="B18" s="11" t="s">
        <v>1605</v>
      </c>
      <c r="C18" s="12">
        <v>240</v>
      </c>
      <c r="D18" s="12">
        <v>77</v>
      </c>
      <c r="E18" s="21">
        <v>83</v>
      </c>
    </row>
    <row r="19" spans="1:5" x14ac:dyDescent="0.35">
      <c r="A19" s="188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35">
      <c r="A20" s="188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35">
      <c r="A21" s="188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35">
      <c r="A22" s="188"/>
      <c r="B22" s="11" t="s">
        <v>983</v>
      </c>
      <c r="C22" s="12">
        <v>1990</v>
      </c>
      <c r="D22" s="12">
        <v>6059</v>
      </c>
      <c r="E22" s="21">
        <v>50</v>
      </c>
    </row>
    <row r="23" spans="1:5" x14ac:dyDescent="0.35">
      <c r="A23" s="188"/>
      <c r="B23" s="11" t="s">
        <v>1609</v>
      </c>
      <c r="C23" s="12">
        <v>63</v>
      </c>
      <c r="D23" s="12">
        <v>160</v>
      </c>
      <c r="E23" s="21">
        <v>25</v>
      </c>
    </row>
    <row r="24" spans="1:5" x14ac:dyDescent="0.35">
      <c r="A24" s="188"/>
      <c r="B24" s="11" t="s">
        <v>1610</v>
      </c>
      <c r="C24" s="12">
        <v>19</v>
      </c>
      <c r="D24" s="12">
        <v>1</v>
      </c>
      <c r="E24" s="21">
        <v>0</v>
      </c>
    </row>
    <row r="25" spans="1:5" x14ac:dyDescent="0.35">
      <c r="A25" s="188"/>
      <c r="B25" s="11" t="s">
        <v>1611</v>
      </c>
      <c r="C25" s="12">
        <v>24</v>
      </c>
      <c r="D25" s="12">
        <v>5</v>
      </c>
      <c r="E25" s="21">
        <v>6</v>
      </c>
    </row>
    <row r="26" spans="1:5" x14ac:dyDescent="0.35">
      <c r="A26" s="188"/>
      <c r="B26" s="11" t="s">
        <v>1612</v>
      </c>
      <c r="C26" s="12">
        <v>0</v>
      </c>
      <c r="D26" s="12">
        <v>0</v>
      </c>
      <c r="E26" s="21">
        <v>0</v>
      </c>
    </row>
    <row r="27" spans="1:5" x14ac:dyDescent="0.35">
      <c r="A27" s="188"/>
      <c r="B27" s="11" t="s">
        <v>1613</v>
      </c>
      <c r="C27" s="12">
        <v>0</v>
      </c>
      <c r="D27" s="12">
        <v>0</v>
      </c>
      <c r="E27" s="21">
        <v>0</v>
      </c>
    </row>
    <row r="28" spans="1:5" x14ac:dyDescent="0.35">
      <c r="A28" s="188"/>
      <c r="B28" s="11" t="s">
        <v>1614</v>
      </c>
      <c r="C28" s="12">
        <v>4273</v>
      </c>
      <c r="D28" s="12">
        <v>50</v>
      </c>
      <c r="E28" s="21">
        <v>386</v>
      </c>
    </row>
    <row r="29" spans="1:5" x14ac:dyDescent="0.35">
      <c r="A29" s="188"/>
      <c r="B29" s="11" t="s">
        <v>1615</v>
      </c>
      <c r="C29" s="12">
        <v>6165</v>
      </c>
      <c r="D29" s="12">
        <v>232</v>
      </c>
      <c r="E29" s="21">
        <v>466</v>
      </c>
    </row>
    <row r="30" spans="1:5" x14ac:dyDescent="0.35">
      <c r="A30" s="189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35">
      <c r="A31" s="17"/>
    </row>
  </sheetData>
  <sheetProtection algorithmName="SHA-512" hashValue="DLwmxaLVrvvkVrICDhCVqvThtufxutYxmGasY7OuPCjYSX6WaAYI0dZDh+3TKzEVUa/wDOjBeN2qrYkSTDZ2Aw==" saltValue="8Q3ua2pUv4Q7MPzF4uAW3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7DB4-1761-41B4-A4DF-6FED77969EB0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0" customWidth="1"/>
    <col min="2" max="2" width="4.453125" style="100" customWidth="1"/>
    <col min="3" max="3" width="18.54296875" style="100" customWidth="1"/>
    <col min="4" max="4" width="36.453125" style="100" customWidth="1"/>
    <col min="5" max="5" width="18.54296875" style="100" customWidth="1"/>
    <col min="6" max="6" width="7.453125" style="100" customWidth="1"/>
    <col min="7" max="7" width="2.54296875" style="100" customWidth="1"/>
    <col min="8" max="8" width="10.1796875" style="100" customWidth="1"/>
    <col min="9" max="13" width="11.453125" style="100"/>
    <col min="14" max="14" width="5.54296875" style="100" customWidth="1"/>
    <col min="15" max="15" width="11" style="100" customWidth="1"/>
    <col min="16" max="16" width="2.54296875" style="100" customWidth="1"/>
    <col min="17" max="17" width="11.453125" style="100"/>
    <col min="18" max="19" width="12.81640625" style="100" customWidth="1"/>
    <col min="20" max="23" width="11.453125" style="100"/>
    <col min="24" max="24" width="2.54296875" style="100" customWidth="1"/>
    <col min="25" max="25" width="6.453125" style="100" customWidth="1"/>
    <col min="26" max="29" width="13.81640625" style="100" customWidth="1"/>
    <col min="30" max="30" width="11.453125" style="100"/>
    <col min="31" max="31" width="9.453125" style="100" customWidth="1"/>
    <col min="32" max="32" width="2.54296875" style="100" customWidth="1"/>
    <col min="33" max="38" width="11.453125" style="100"/>
    <col min="39" max="39" width="14.54296875" style="100" customWidth="1"/>
    <col min="40" max="40" width="2.54296875" style="100" customWidth="1"/>
    <col min="41" max="41" width="11.453125" style="100"/>
    <col min="42" max="44" width="19.453125" style="100" customWidth="1"/>
    <col min="45" max="45" width="14.81640625" style="100" customWidth="1"/>
    <col min="46" max="46" width="2.54296875" style="100" customWidth="1"/>
    <col min="47" max="47" width="7" style="100" customWidth="1"/>
    <col min="48" max="48" width="14" style="100" customWidth="1"/>
    <col min="49" max="53" width="11.453125" style="100"/>
    <col min="54" max="54" width="5.453125" style="100" customWidth="1"/>
    <col min="55" max="55" width="2.54296875" style="100" customWidth="1"/>
    <col min="56" max="56" width="11.453125" style="100"/>
    <col min="57" max="59" width="13.81640625" style="100" customWidth="1"/>
    <col min="60" max="60" width="11.453125" style="100"/>
    <col min="61" max="61" width="19.453125" style="100" customWidth="1"/>
    <col min="62" max="62" width="2.54296875" style="100" customWidth="1"/>
    <col min="63" max="63" width="7.1796875" style="100" customWidth="1"/>
    <col min="64" max="65" width="6.54296875" style="100" customWidth="1"/>
    <col min="66" max="66" width="9" style="100" customWidth="1"/>
    <col min="67" max="67" width="7.1796875" style="100" bestFit="1" customWidth="1"/>
    <col min="68" max="68" width="7" style="100" customWidth="1"/>
    <col min="69" max="69" width="8.54296875" style="100" customWidth="1"/>
    <col min="70" max="70" width="6.54296875" style="100" customWidth="1"/>
    <col min="71" max="71" width="9" style="100" customWidth="1"/>
    <col min="72" max="73" width="6.1796875" style="100" customWidth="1"/>
    <col min="74" max="74" width="6.54296875" style="100" customWidth="1"/>
    <col min="75" max="75" width="2.54296875" style="100" customWidth="1"/>
    <col min="76" max="76" width="21.1796875" style="100" customWidth="1"/>
    <col min="77" max="80" width="11.453125" style="100"/>
    <col min="81" max="81" width="16.453125" style="100" customWidth="1"/>
    <col min="82" max="82" width="2.54296875" style="100" customWidth="1"/>
    <col min="83" max="83" width="17" style="100" customWidth="1"/>
    <col min="84" max="85" width="21.1796875" style="100" customWidth="1"/>
    <col min="86" max="88" width="11.453125" style="100"/>
    <col min="89" max="89" width="2.54296875" style="100" customWidth="1"/>
    <col min="90" max="90" width="15.1796875" style="100" customWidth="1"/>
    <col min="91" max="91" width="8.453125" style="100" customWidth="1"/>
    <col min="92" max="92" width="23.453125" style="100" customWidth="1"/>
    <col min="93" max="93" width="14.81640625" style="100" customWidth="1"/>
    <col min="94" max="94" width="18" style="100" customWidth="1"/>
    <col min="95" max="16384" width="11.453125" style="100"/>
  </cols>
  <sheetData>
    <row r="1" spans="1:93" ht="17.5" x14ac:dyDescent="0.35">
      <c r="A1" s="98"/>
      <c r="B1" s="99"/>
      <c r="C1" s="207" t="s">
        <v>1745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5" x14ac:dyDescent="0.3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1746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0.5" x14ac:dyDescent="0.35">
      <c r="Z3" s="205" t="s">
        <v>1747</v>
      </c>
      <c r="AA3" s="205"/>
      <c r="AB3" s="205"/>
      <c r="AC3" s="205"/>
      <c r="AH3" s="205" t="s">
        <v>1748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3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1749</v>
      </c>
      <c r="R4" s="205"/>
      <c r="S4" s="205"/>
      <c r="T4" s="205"/>
      <c r="U4" s="205"/>
      <c r="V4" s="205"/>
      <c r="AP4" s="205" t="s">
        <v>1750</v>
      </c>
      <c r="AQ4" s="205"/>
      <c r="AR4" s="205"/>
      <c r="BE4" s="205" t="s">
        <v>1079</v>
      </c>
      <c r="BF4" s="205"/>
      <c r="BG4" s="205"/>
      <c r="BK4" s="209" t="s">
        <v>1751</v>
      </c>
      <c r="BL4" s="208" t="s">
        <v>1752</v>
      </c>
      <c r="BM4" s="208" t="s">
        <v>1753</v>
      </c>
      <c r="BN4" s="208" t="s">
        <v>174</v>
      </c>
      <c r="BO4" s="208" t="s">
        <v>1754</v>
      </c>
      <c r="BP4" s="208" t="s">
        <v>1755</v>
      </c>
      <c r="BQ4" s="208" t="s">
        <v>1756</v>
      </c>
      <c r="BR4" s="208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5" t="s">
        <v>1759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3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09" t="s">
        <v>1762</v>
      </c>
      <c r="AW5" s="208" t="s">
        <v>1763</v>
      </c>
      <c r="AX5" s="208" t="s">
        <v>1764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3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09"/>
      <c r="AW6" s="208"/>
      <c r="AX6" s="208"/>
      <c r="AY6" s="208"/>
      <c r="AZ6" s="208"/>
      <c r="BA6" s="210"/>
      <c r="BE6" s="110" t="s">
        <v>113</v>
      </c>
      <c r="BF6" s="109" t="s">
        <v>114</v>
      </c>
      <c r="BG6" s="111" t="s">
        <v>1777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35">
      <c r="C7" s="117">
        <f>DatosGenerales!C8</f>
        <v>175480</v>
      </c>
      <c r="D7" s="118">
        <f>SUM(DatosGenerales!C15:C19)</f>
        <v>31471</v>
      </c>
      <c r="E7" s="117">
        <f>SUM(DatosGenerales!C12:C14)</f>
        <v>153654</v>
      </c>
      <c r="I7" s="119">
        <f>DatosGenerales!C31</f>
        <v>31389</v>
      </c>
      <c r="J7" s="118">
        <f>DatosGenerales!C32</f>
        <v>4178</v>
      </c>
      <c r="K7" s="117">
        <f>SUM(DatosGenerales!C33:C34)</f>
        <v>3978</v>
      </c>
      <c r="L7" s="118">
        <f>DatosGenerales!C36</f>
        <v>21339</v>
      </c>
      <c r="M7" s="117">
        <f>DatosGenerales!C95</f>
        <v>10732</v>
      </c>
      <c r="N7" s="120">
        <f>L7-M7</f>
        <v>10607</v>
      </c>
      <c r="O7" s="120"/>
      <c r="Q7" s="119">
        <f>DatosGenerales!C36</f>
        <v>21339</v>
      </c>
      <c r="R7" s="118">
        <f>DatosGenerales!C49</f>
        <v>17705</v>
      </c>
      <c r="S7" s="118">
        <f>DatosGenerales!C50</f>
        <v>1542</v>
      </c>
      <c r="T7" s="118">
        <f>DatosGenerales!C62</f>
        <v>444</v>
      </c>
      <c r="U7" s="118">
        <f>DatosGenerales!C78</f>
        <v>77</v>
      </c>
      <c r="V7" s="121">
        <f>SUM(Q7:U7)</f>
        <v>41107</v>
      </c>
      <c r="Z7" s="119">
        <f>SUM(DatosGenerales!C106,DatosGenerales!C107,DatosGenerales!C109)</f>
        <v>16529</v>
      </c>
      <c r="AA7" s="118">
        <f>SUM(DatosGenerales!C108,DatosGenerales!C110)</f>
        <v>3528</v>
      </c>
      <c r="AB7" s="118">
        <f>DatosGenerales!C106</f>
        <v>10727</v>
      </c>
      <c r="AC7" s="121">
        <f>DatosGenerales!C107</f>
        <v>3866</v>
      </c>
      <c r="AH7" s="119">
        <f>SUM(DatosGenerales!C115,DatosGenerales!C116,DatosGenerales!C118)</f>
        <v>1120</v>
      </c>
      <c r="AI7" s="118">
        <f>SUM(DatosGenerales!C117,DatosGenerales!C119)</f>
        <v>383</v>
      </c>
      <c r="AJ7" s="118">
        <f>DatosGenerales!C115</f>
        <v>768</v>
      </c>
      <c r="AK7" s="121">
        <f>DatosGenerales!C116</f>
        <v>297</v>
      </c>
      <c r="AP7" s="119">
        <f>SUM(DatosGenerales!C135:C136)</f>
        <v>2206</v>
      </c>
      <c r="AQ7" s="118">
        <f>SUM(DatosGenerales!C137:C138)</f>
        <v>1</v>
      </c>
      <c r="AR7" s="121">
        <f>SUM(DatosGenerales!C139:C140)</f>
        <v>137</v>
      </c>
      <c r="AV7" s="119">
        <f>DatosGenerales!C145</f>
        <v>39</v>
      </c>
      <c r="AW7" s="118">
        <f>DatosGenerales!C146</f>
        <v>752</v>
      </c>
      <c r="AX7" s="118">
        <f>DatosGenerales!C147</f>
        <v>70</v>
      </c>
      <c r="AY7" s="118">
        <f>DatosGenerales!C148</f>
        <v>59</v>
      </c>
      <c r="AZ7" s="118">
        <f>DatosGenerales!C149</f>
        <v>297</v>
      </c>
      <c r="BA7" s="121">
        <f>DatosGenerales!C150</f>
        <v>41</v>
      </c>
      <c r="BE7" s="119">
        <f>DatosGenerales!C151</f>
        <v>681</v>
      </c>
      <c r="BF7" s="118">
        <f>DatosGenerales!C152</f>
        <v>1078</v>
      </c>
      <c r="BG7" s="121">
        <f>DatosGenerales!C154</f>
        <v>55</v>
      </c>
      <c r="BK7" s="119">
        <f>SUM(DatosGenerales!C297:C311)</f>
        <v>8431</v>
      </c>
      <c r="BL7" s="118">
        <f>SUM(DatosGenerales!C294:C296)</f>
        <v>280</v>
      </c>
      <c r="BM7" s="118">
        <f>SUM(DatosGenerales!C312:C344)</f>
        <v>3510</v>
      </c>
      <c r="BN7" s="118">
        <f>SUM(DatosGenerales!C289)</f>
        <v>104</v>
      </c>
      <c r="BO7" s="118">
        <f>SUM(DatosGenerales!C356:C364)</f>
        <v>34</v>
      </c>
      <c r="BP7" s="118">
        <f>SUM(DatosGenerales!C286:C288)</f>
        <v>0</v>
      </c>
      <c r="BQ7" s="118">
        <f>SUM(DatosGenerales!C345:C355)</f>
        <v>10</v>
      </c>
      <c r="BR7" s="118">
        <f>SUM(DatosGenerales!C290:C292)</f>
        <v>666</v>
      </c>
      <c r="BS7" s="121">
        <f>SUM(DatosGenerales!C283:C285)</f>
        <v>14281</v>
      </c>
      <c r="BT7" s="121">
        <f>SUM(DatosGenerales!C293)</f>
        <v>0</v>
      </c>
      <c r="BU7" s="121">
        <f>SUM(DatosGenerales!C365:C377)</f>
        <v>524</v>
      </c>
      <c r="BY7" s="119">
        <f>DatosGenerales!C246</f>
        <v>0</v>
      </c>
      <c r="BZ7" s="118">
        <f>DatosGenerales!C247</f>
        <v>7</v>
      </c>
      <c r="CA7" s="121">
        <f>DatosGenerales!C248</f>
        <v>0</v>
      </c>
      <c r="CF7" s="119">
        <f>DatosDiscapacidad!C5</f>
        <v>59</v>
      </c>
      <c r="CG7" s="121">
        <f>DatosDiscapacidad!C11</f>
        <v>2116</v>
      </c>
      <c r="CM7" s="119">
        <f>DatosGenerales!C40</f>
        <v>75576</v>
      </c>
      <c r="CN7" s="121">
        <f>DatosGenerales!C41</f>
        <v>40210</v>
      </c>
    </row>
    <row r="8" spans="1:93" x14ac:dyDescent="0.35">
      <c r="B8" s="122"/>
    </row>
    <row r="11" spans="1:93" x14ac:dyDescent="0.35">
      <c r="R11" s="100" t="s">
        <v>1781</v>
      </c>
    </row>
    <row r="16" spans="1:93" ht="12.75" customHeight="1" x14ac:dyDescent="0.35">
      <c r="AV16" s="123"/>
      <c r="AW16" s="123"/>
      <c r="AX16" s="123"/>
      <c r="AY16" s="123"/>
      <c r="AZ16" s="123"/>
      <c r="BA16" s="123"/>
    </row>
    <row r="17" spans="19:93" x14ac:dyDescent="0.35">
      <c r="AV17" s="123"/>
      <c r="AW17" s="123"/>
      <c r="AX17" s="123"/>
      <c r="AY17" s="123"/>
      <c r="AZ17" s="123"/>
      <c r="BA17" s="123"/>
    </row>
    <row r="19" spans="19:93" x14ac:dyDescent="0.35">
      <c r="CO19" s="100" t="s">
        <v>1782</v>
      </c>
    </row>
    <row r="22" spans="19:93" x14ac:dyDescent="0.25">
      <c r="BK22" s="124" t="s">
        <v>1783</v>
      </c>
      <c r="BO22" s="124"/>
    </row>
    <row r="23" spans="19:93" x14ac:dyDescent="0.35">
      <c r="S23" s="125"/>
      <c r="Z23" s="126"/>
      <c r="AH23" s="126"/>
    </row>
    <row r="30" spans="19:93" x14ac:dyDescent="0.35">
      <c r="BJ30" s="127"/>
    </row>
    <row r="31" spans="19:93" s="104" customFormat="1" ht="12.75" customHeight="1" x14ac:dyDescent="0.35">
      <c r="BJ31" s="128"/>
    </row>
    <row r="32" spans="19:93" s="116" customFormat="1" ht="11.5" x14ac:dyDescent="0.35">
      <c r="BJ32" s="129"/>
    </row>
    <row r="33" spans="62:67" x14ac:dyDescent="0.35">
      <c r="BJ33" s="127"/>
    </row>
    <row r="38" spans="62:67" ht="15.5" x14ac:dyDescent="0.35">
      <c r="BN38" s="130" t="s">
        <v>1784</v>
      </c>
      <c r="BO38" s="131">
        <v>13</v>
      </c>
    </row>
    <row r="41" spans="62:67" x14ac:dyDescent="0.25">
      <c r="BK41" s="124" t="s">
        <v>1785</v>
      </c>
    </row>
    <row r="51" spans="63:74" x14ac:dyDescent="0.35">
      <c r="BK51" s="128" t="s">
        <v>1786</v>
      </c>
      <c r="BL51" s="128" t="s">
        <v>1786</v>
      </c>
      <c r="BM51" s="127"/>
    </row>
    <row r="52" spans="63:74" x14ac:dyDescent="0.3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5">
      <c r="BK53" s="129">
        <f>SUM(DatosGenerales!C310,DatosGenerales!C299,DatosGenerales!C308)</f>
        <v>2303</v>
      </c>
      <c r="BL53" s="129">
        <f>SUM(DatosGenerales!C311,DatosGenerales!C300,DatosGenerales!C309)</f>
        <v>3940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5">
      <c r="BK55" s="124" t="s">
        <v>1789</v>
      </c>
    </row>
    <row r="65" spans="63:71" x14ac:dyDescent="0.3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35">
      <c r="BK66" s="129">
        <f>SUM(DatosGenerales!C310:C311)</f>
        <v>72</v>
      </c>
      <c r="BL66" s="129">
        <f>SUM(DatosGenerales!C299:C300)</f>
        <v>6028</v>
      </c>
      <c r="BM66" s="129">
        <f>SUM(DatosGenerales!C308:C309)</f>
        <v>143</v>
      </c>
      <c r="BN66" s="129"/>
      <c r="BO66" s="116"/>
      <c r="BP66" s="116"/>
      <c r="BQ66" s="116"/>
      <c r="BR66" s="116"/>
      <c r="BS66" s="116"/>
    </row>
  </sheetData>
  <sheetProtection algorithmName="SHA-512" hashValue="3ltSYHEIAjZka3+aeqVmGbbhtbnZIz0vOKIKazf+A0Uwb4YA9V9HvqmGuygKNCSy9GH9XRxtseUKT+SQHhaHKw==" saltValue="+2h0QUShgCDH+e4rzp5C7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9E4C9-E5A9-4852-AD7A-204D9A484353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3" customWidth="1"/>
    <col min="2" max="2" width="7.81640625" style="133" customWidth="1"/>
    <col min="3" max="3" width="11.453125" style="133"/>
    <col min="4" max="4" width="12" style="133" customWidth="1"/>
    <col min="5" max="5" width="51.453125" style="133" customWidth="1"/>
    <col min="6" max="6" width="2.54296875" style="133" customWidth="1"/>
    <col min="7" max="7" width="7.81640625" style="133" customWidth="1"/>
    <col min="8" max="9" width="11.453125" style="133"/>
    <col min="10" max="10" width="51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1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1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1.453125" style="133" customWidth="1"/>
    <col min="26" max="26" width="2.54296875" style="133" customWidth="1"/>
    <col min="27" max="27" width="7.81640625" style="133" customWidth="1"/>
    <col min="28" max="29" width="11.453125" style="133"/>
    <col min="30" max="30" width="51.453125" style="133" customWidth="1"/>
    <col min="31" max="31" width="2.54296875" style="133" customWidth="1"/>
    <col min="32" max="32" width="7.81640625" style="133" customWidth="1"/>
    <col min="33" max="34" width="11.453125" style="133"/>
    <col min="35" max="35" width="51.453125" style="133" customWidth="1"/>
    <col min="36" max="36" width="2.54296875" style="133" customWidth="1"/>
    <col min="37" max="37" width="7.81640625" style="133" customWidth="1"/>
    <col min="38" max="39" width="11.453125" style="133"/>
    <col min="40" max="40" width="51.453125" style="133" customWidth="1"/>
    <col min="41" max="41" width="2.54296875" style="133" customWidth="1"/>
    <col min="42" max="42" width="7.81640625" style="133" customWidth="1"/>
    <col min="43" max="44" width="11.453125" style="133"/>
    <col min="45" max="45" width="51.453125" style="133" customWidth="1"/>
    <col min="46" max="46" width="2.54296875" style="133" customWidth="1"/>
    <col min="47" max="47" width="7.81640625" style="133" customWidth="1"/>
    <col min="48" max="49" width="11.453125" style="133"/>
    <col min="50" max="50" width="51.453125" style="133" customWidth="1"/>
    <col min="51" max="51" width="2.54296875" style="133" customWidth="1"/>
    <col min="52" max="52" width="7.81640625" style="133" customWidth="1"/>
    <col min="53" max="54" width="11.453125" style="133"/>
    <col min="55" max="55" width="51.453125" style="133" customWidth="1"/>
    <col min="56" max="56" width="2.54296875" style="133" customWidth="1"/>
    <col min="57" max="57" width="7.81640625" style="133" customWidth="1"/>
    <col min="58" max="59" width="11.453125" style="133"/>
    <col min="60" max="60" width="51.453125" style="133" customWidth="1"/>
    <col min="61" max="61" width="2.54296875" style="133" customWidth="1"/>
    <col min="62" max="16384" width="11.453125" style="133"/>
  </cols>
  <sheetData>
    <row r="1" spans="1:61" ht="18.75" customHeight="1" x14ac:dyDescent="0.25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5">
      <c r="BG2" s="134"/>
    </row>
    <row r="3" spans="1:61" s="124" customFormat="1" x14ac:dyDescent="0.25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5" customFormat="1" ht="15.5" x14ac:dyDescent="0.3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MaBKcPX60JlT8UdMGC1kjiEAcsrB9+19+C90SqNNrR2au8evBqgjuskUdWa2NycufR2Qt6kUnJRiIwvk8cGUTQ==" saltValue="Y4YT3CP4O97GgZxeOnBO1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7531-6D67-410B-B8EF-92A19A044D3B}">
  <sheetPr codeName="Hoja18"/>
  <dimension ref="A1:BM13"/>
  <sheetViews>
    <sheetView showGridLines="0" zoomScale="110" zoomScaleNormal="110" zoomScaleSheetLayoutView="100" workbookViewId="0"/>
  </sheetViews>
  <sheetFormatPr baseColWidth="10" defaultColWidth="11.453125" defaultRowHeight="12.75" customHeight="1" x14ac:dyDescent="0.35"/>
  <cols>
    <col min="1" max="1" width="2.54296875" style="100" customWidth="1"/>
    <col min="2" max="2" width="4.453125" style="100" customWidth="1"/>
    <col min="3" max="3" width="18.7265625" style="100" bestFit="1" customWidth="1"/>
    <col min="4" max="4" width="18" style="100" bestFit="1" customWidth="1"/>
    <col min="5" max="5" width="18.54296875" style="100" bestFit="1" customWidth="1"/>
    <col min="6" max="6" width="18.453125" style="100" bestFit="1" customWidth="1"/>
    <col min="7" max="7" width="15.81640625" style="100" bestFit="1" customWidth="1"/>
    <col min="8" max="8" width="15.54296875" style="100" bestFit="1" customWidth="1"/>
    <col min="9" max="9" width="4.453125" style="100" customWidth="1"/>
    <col min="10" max="10" width="2.54296875" style="100" customWidth="1"/>
    <col min="11" max="11" width="4.54296875" style="100" customWidth="1"/>
    <col min="12" max="12" width="7" style="100" bestFit="1" customWidth="1"/>
    <col min="13" max="13" width="16.7265625" style="100" bestFit="1" customWidth="1"/>
    <col min="14" max="14" width="17.1796875" style="100" bestFit="1" customWidth="1"/>
    <col min="15" max="15" width="9.26953125" style="100" bestFit="1" customWidth="1"/>
    <col min="16" max="16" width="8.81640625" style="100" bestFit="1" customWidth="1"/>
    <col min="17" max="17" width="9.7265625" style="100" bestFit="1" customWidth="1"/>
    <col min="18" max="18" width="9" style="100" bestFit="1" customWidth="1"/>
    <col min="19" max="19" width="2.54296875" style="100" customWidth="1"/>
    <col min="20" max="20" width="4.54296875" style="100" customWidth="1"/>
    <col min="21" max="21" width="13.453125" style="100" bestFit="1" customWidth="1"/>
    <col min="22" max="22" width="8.26953125" style="100" bestFit="1" customWidth="1"/>
    <col min="23" max="23" width="13.54296875" style="100" bestFit="1" customWidth="1"/>
    <col min="24" max="24" width="9" style="100" bestFit="1" customWidth="1"/>
    <col min="25" max="25" width="14.453125" style="100" bestFit="1" customWidth="1"/>
    <col min="26" max="26" width="13.54296875" style="100" bestFit="1" customWidth="1"/>
    <col min="27" max="27" width="13" style="100" bestFit="1" customWidth="1"/>
    <col min="28" max="28" width="9" style="100" bestFit="1" customWidth="1"/>
    <col min="29" max="29" width="11.453125" style="100" bestFit="1" customWidth="1"/>
    <col min="30" max="30" width="15.26953125" style="100" bestFit="1" customWidth="1"/>
    <col min="31" max="31" width="3.453125" style="100" bestFit="1" customWidth="1"/>
    <col min="32" max="32" width="2.54296875" style="100" customWidth="1"/>
    <col min="33" max="33" width="4.54296875" style="100" customWidth="1"/>
    <col min="34" max="34" width="13.81640625" style="100" customWidth="1"/>
    <col min="35" max="35" width="13.54296875" style="100" bestFit="1" customWidth="1"/>
    <col min="36" max="36" width="11.81640625" style="100" bestFit="1" customWidth="1"/>
    <col min="37" max="37" width="13.1796875" style="100" bestFit="1" customWidth="1"/>
    <col min="38" max="38" width="10.81640625" style="100" bestFit="1" customWidth="1"/>
    <col min="39" max="39" width="10.54296875" style="100" bestFit="1" customWidth="1"/>
    <col min="40" max="40" width="17.26953125" style="100" bestFit="1" customWidth="1"/>
    <col min="41" max="41" width="4.1796875" style="100" bestFit="1" customWidth="1"/>
    <col min="42" max="42" width="3.81640625" style="100" bestFit="1" customWidth="1"/>
    <col min="43" max="43" width="17.81640625" style="100" bestFit="1" customWidth="1"/>
    <col min="44" max="44" width="10.81640625" style="100" bestFit="1" customWidth="1"/>
    <col min="45" max="45" width="13.81640625" style="100" customWidth="1"/>
    <col min="46" max="46" width="11.1796875" style="100" bestFit="1" customWidth="1"/>
    <col min="47" max="47" width="11.26953125" style="100" bestFit="1" customWidth="1"/>
    <col min="48" max="48" width="11.1796875" style="100" bestFit="1" customWidth="1"/>
    <col min="49" max="49" width="11.7265625" style="100" customWidth="1"/>
    <col min="50" max="50" width="10.26953125" style="100" customWidth="1"/>
    <col min="51" max="51" width="10.1796875" style="100" customWidth="1"/>
    <col min="52" max="52" width="10.26953125" style="100" customWidth="1"/>
    <col min="53" max="53" width="10" style="100" customWidth="1"/>
    <col min="54" max="54" width="10.7265625" style="100" customWidth="1"/>
    <col min="55" max="55" width="10.453125" style="100" customWidth="1"/>
    <col min="56" max="56" width="18.54296875" style="100" customWidth="1"/>
    <col min="57" max="57" width="14" style="100" bestFit="1" customWidth="1"/>
    <col min="58" max="58" width="15.81640625" style="100" customWidth="1"/>
    <col min="59" max="59" width="13.54296875" style="100" customWidth="1"/>
    <col min="60" max="61" width="13.81640625" style="100" customWidth="1"/>
    <col min="62" max="62" width="13" style="100" bestFit="1" customWidth="1"/>
    <col min="63" max="63" width="14" style="100" bestFit="1" customWidth="1"/>
    <col min="64" max="64" width="15.54296875" style="100" customWidth="1"/>
    <col min="65" max="65" width="25" style="100" bestFit="1" customWidth="1"/>
    <col min="66" max="66" width="32.1796875" style="100" bestFit="1" customWidth="1"/>
    <col min="67" max="67" width="4.81640625" style="100" bestFit="1" customWidth="1"/>
    <col min="68" max="16384" width="11.453125" style="100"/>
  </cols>
  <sheetData>
    <row r="1" spans="1:65" ht="19.75" customHeight="1" x14ac:dyDescent="0.3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5" customHeight="1" x14ac:dyDescent="0.35">
      <c r="I2" s="103"/>
      <c r="U2" s="103"/>
      <c r="V2" s="103"/>
    </row>
    <row r="3" spans="1:65" s="102" customFormat="1" ht="14.9" customHeight="1" x14ac:dyDescent="0.3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35">
      <c r="C4" s="103" t="s">
        <v>1807</v>
      </c>
      <c r="D4" s="102"/>
      <c r="E4" s="102"/>
      <c r="F4" s="102"/>
      <c r="G4" s="102"/>
      <c r="I4" s="100"/>
      <c r="L4" s="205" t="s">
        <v>1247</v>
      </c>
      <c r="M4" s="205"/>
      <c r="N4" s="205"/>
      <c r="O4" s="205"/>
      <c r="P4" s="205"/>
      <c r="Q4" s="213"/>
      <c r="R4" s="213"/>
      <c r="V4" s="205" t="s">
        <v>1808</v>
      </c>
      <c r="W4" s="205"/>
      <c r="X4" s="205"/>
      <c r="Y4" s="205"/>
      <c r="Z4" s="205"/>
      <c r="AA4" s="205"/>
      <c r="AB4" s="205"/>
      <c r="AC4" s="205"/>
      <c r="AD4" s="205"/>
      <c r="AI4" s="205" t="s">
        <v>1809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1810</v>
      </c>
      <c r="AU4" s="205"/>
      <c r="AV4" s="213"/>
      <c r="AW4" s="213"/>
      <c r="AX4" s="213"/>
      <c r="AY4" s="213"/>
      <c r="AZ4" s="213"/>
      <c r="BA4" s="213"/>
      <c r="BB4" s="213"/>
      <c r="BC4" s="136"/>
      <c r="BD4" s="136"/>
      <c r="BE4" s="205" t="s">
        <v>1811</v>
      </c>
      <c r="BF4" s="213"/>
      <c r="BG4" s="213"/>
      <c r="BH4" s="213"/>
      <c r="BI4" s="213"/>
      <c r="BJ4" s="136"/>
      <c r="BK4" s="136"/>
      <c r="BL4" s="136"/>
    </row>
    <row r="5" spans="1:65" s="104" customFormat="1" ht="14.25" customHeight="1" x14ac:dyDescent="0.35">
      <c r="I5" s="100"/>
      <c r="AF5" s="102"/>
      <c r="AQ5" s="102"/>
    </row>
    <row r="6" spans="1:65" s="104" customFormat="1" ht="14.25" customHeight="1" x14ac:dyDescent="0.35">
      <c r="C6" s="226" t="s">
        <v>245</v>
      </c>
      <c r="D6" s="137" t="s">
        <v>20</v>
      </c>
      <c r="E6" s="229" t="s">
        <v>114</v>
      </c>
      <c r="F6" s="230"/>
      <c r="G6" s="137" t="s">
        <v>1012</v>
      </c>
      <c r="I6" s="100"/>
      <c r="L6" s="231" t="s">
        <v>82</v>
      </c>
      <c r="M6" s="232" t="s">
        <v>1812</v>
      </c>
      <c r="N6" s="232" t="s">
        <v>1813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35">
      <c r="C7" s="227"/>
      <c r="D7" s="138"/>
      <c r="E7" s="139" t="s">
        <v>1010</v>
      </c>
      <c r="F7" s="140" t="s">
        <v>1011</v>
      </c>
      <c r="G7" s="138"/>
      <c r="I7" s="100"/>
      <c r="L7" s="231"/>
      <c r="M7" s="232"/>
      <c r="N7" s="232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18" x14ac:dyDescent="0.35">
      <c r="C8" s="228"/>
      <c r="D8" s="145">
        <f>DatosMenores!C65</f>
        <v>7286</v>
      </c>
      <c r="E8" s="145">
        <f>DatosMenores!C66</f>
        <v>1623</v>
      </c>
      <c r="F8" s="146">
        <f>DatosMenores!C67</f>
        <v>3175</v>
      </c>
      <c r="G8" s="147">
        <f>DatosMenores!C68</f>
        <v>136</v>
      </c>
      <c r="H8" s="104"/>
      <c r="I8" s="100"/>
      <c r="L8" s="117">
        <f>DatosMenores!C55</f>
        <v>234</v>
      </c>
      <c r="M8" s="118">
        <f>DatosMenores!C56</f>
        <v>232</v>
      </c>
      <c r="N8" s="118">
        <f>DatosMenores!C57</f>
        <v>1129</v>
      </c>
      <c r="O8" s="118">
        <f>DatosMenores!C58</f>
        <v>16</v>
      </c>
      <c r="P8" s="117">
        <f>DatosMenores!C59</f>
        <v>0</v>
      </c>
      <c r="Q8" s="118">
        <f>DatosMenores!C60</f>
        <v>122</v>
      </c>
      <c r="R8" s="117">
        <f>DatosMenores!C61</f>
        <v>0</v>
      </c>
      <c r="U8" s="117">
        <f>DatosMenores!C33</f>
        <v>1045</v>
      </c>
      <c r="V8" s="118">
        <f>SUM(DatosMenores!C34:C37)</f>
        <v>453</v>
      </c>
      <c r="W8" s="118">
        <f>DatosMenores!C38</f>
        <v>1</v>
      </c>
      <c r="X8" s="118">
        <f>DatosMenores!C39</f>
        <v>1345</v>
      </c>
      <c r="Y8" s="118">
        <f>DatosMenores!C40</f>
        <v>55</v>
      </c>
      <c r="Z8" s="118">
        <f>DatosMenores!D41</f>
        <v>0</v>
      </c>
      <c r="AA8" s="118">
        <f>DatosMenores!C42</f>
        <v>0</v>
      </c>
      <c r="AB8" s="118">
        <f>DatosMenores!C43</f>
        <v>79</v>
      </c>
      <c r="AC8" s="118">
        <f>DatosMenores!C44</f>
        <v>9</v>
      </c>
      <c r="AD8" s="118">
        <f>DatosMenores!C45</f>
        <v>92</v>
      </c>
      <c r="AE8" s="117">
        <f>DatosMenores!C46</f>
        <v>47</v>
      </c>
      <c r="AG8" s="102"/>
      <c r="AI8" s="119">
        <f>DatosMenores!C7</f>
        <v>8</v>
      </c>
      <c r="AJ8" s="118">
        <f>DatosMenores!C8</f>
        <v>647</v>
      </c>
      <c r="AK8" s="118">
        <f>DatosMenores!C9</f>
        <v>151</v>
      </c>
      <c r="AL8" s="118">
        <f>DatosMenores!C10</f>
        <v>7</v>
      </c>
      <c r="AM8" s="118">
        <f>DatosMenores!C11</f>
        <v>141</v>
      </c>
      <c r="AN8" s="117">
        <f>DatosMenores!C12</f>
        <v>492</v>
      </c>
      <c r="AO8" s="118">
        <f>DatosMenores!C13</f>
        <v>320</v>
      </c>
      <c r="AP8" s="118">
        <f>DatosMenores!C14</f>
        <v>142</v>
      </c>
      <c r="AQ8" s="117">
        <f>DatosMenores!C15</f>
        <v>68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258</v>
      </c>
      <c r="BG8" s="118">
        <f>DatosMenores!C107</f>
        <v>108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0</v>
      </c>
      <c r="BM8" s="104"/>
    </row>
    <row r="9" spans="1:65" ht="18" x14ac:dyDescent="0.35">
      <c r="B9" s="122"/>
      <c r="C9" s="217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4324</v>
      </c>
      <c r="AU9" s="147">
        <f>DatosMenores!C87</f>
        <v>20583</v>
      </c>
      <c r="AV9" s="147">
        <f>DatosMenores!C88</f>
        <v>8</v>
      </c>
      <c r="AW9" s="147">
        <f>DatosMenores!C89</f>
        <v>8</v>
      </c>
      <c r="AX9" s="147">
        <f>DatosMenores!C90</f>
        <v>886</v>
      </c>
      <c r="AY9" s="147">
        <f>DatosMenores!C91</f>
        <v>5907</v>
      </c>
      <c r="AZ9" s="147">
        <f>DatosMenores!C92</f>
        <v>0</v>
      </c>
      <c r="BA9" s="147">
        <f>DatosMenores!C93</f>
        <v>0</v>
      </c>
      <c r="BB9" s="147">
        <f>DatosMenores!C94</f>
        <v>1900</v>
      </c>
      <c r="BC9" s="147">
        <f>DatosMenores!C95</f>
        <v>445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18" x14ac:dyDescent="0.35">
      <c r="C10" s="218"/>
      <c r="D10" s="151">
        <f>DatosMenores!C69</f>
        <v>0</v>
      </c>
      <c r="E10" s="151">
        <f>DatosMenores!C70</f>
        <v>0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35">
      <c r="C11" s="219" t="s">
        <v>1017</v>
      </c>
      <c r="D11" s="137" t="s">
        <v>1018</v>
      </c>
      <c r="E11" s="222" t="s">
        <v>1822</v>
      </c>
      <c r="F11" s="223"/>
      <c r="G11" s="223"/>
      <c r="H11" s="137" t="s">
        <v>1012</v>
      </c>
      <c r="AI11" s="119">
        <f>DatosMenores!C16</f>
        <v>3</v>
      </c>
      <c r="AJ11" s="118">
        <f>DatosMenores!C17</f>
        <v>18</v>
      </c>
      <c r="AK11" s="118">
        <f>DatosMenores!C18</f>
        <v>115</v>
      </c>
      <c r="AL11" s="118">
        <f>DatosMenores!C19</f>
        <v>133</v>
      </c>
      <c r="AM11" s="118">
        <f>DatosMenores!C20</f>
        <v>28</v>
      </c>
      <c r="AN11" s="118">
        <f>DatosMenores!C21</f>
        <v>64</v>
      </c>
      <c r="AO11" s="118">
        <f>DatosMenores!C23</f>
        <v>28</v>
      </c>
      <c r="AP11" s="118">
        <f>DatosMenores!C24</f>
        <v>627</v>
      </c>
      <c r="AQ11" s="118">
        <f>DatosMenores!C25</f>
        <v>176</v>
      </c>
      <c r="AR11" s="117">
        <f>DatosMenores!C26</f>
        <v>11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18" x14ac:dyDescent="0.35">
      <c r="C12" s="220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5"/>
      <c r="AY12" s="225"/>
    </row>
    <row r="13" spans="1:65" ht="12.75" customHeight="1" x14ac:dyDescent="0.35">
      <c r="C13" s="221"/>
      <c r="D13" s="154">
        <f>DatosMenores!C72</f>
        <v>3099</v>
      </c>
      <c r="E13" s="155">
        <f>DatosMenores!C73</f>
        <v>694</v>
      </c>
      <c r="F13" s="121">
        <f>DatosMenores!C74</f>
        <v>142</v>
      </c>
      <c r="G13" s="121">
        <f>DatosMenores!C75</f>
        <v>1837</v>
      </c>
      <c r="H13" s="156">
        <f>DatosMenores!C76</f>
        <v>1403</v>
      </c>
      <c r="AT13" s="147">
        <f>DatosMenores!C96</f>
        <v>7</v>
      </c>
      <c r="AU13" s="147">
        <f>DatosMenores!C97</f>
        <v>1</v>
      </c>
      <c r="AV13" s="147">
        <f>DatosMenores!C98</f>
        <v>2</v>
      </c>
      <c r="AW13" s="147">
        <f>DatosMenores!C99</f>
        <v>0</v>
      </c>
      <c r="AX13" s="147">
        <f>DatosMenores!C100</f>
        <v>0</v>
      </c>
      <c r="AY13" s="147">
        <f>DatosMenores!C101</f>
        <v>0</v>
      </c>
    </row>
  </sheetData>
  <sheetProtection algorithmName="SHA-512" hashValue="mQCQNKpGmSHyPzDeatkM1W+WzdAPJ7wJnXo1KwT+3l7t+YUpMaPmx8m/7dIRMtwCJQsoVWTwtLdpogqER1TZPg==" saltValue="KYfCFEpgrRl+ezBRWQkDY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F730-646D-4918-958B-4A34D75EA737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9" customWidth="1"/>
    <col min="2" max="2" width="4.453125" style="159" customWidth="1"/>
    <col min="3" max="3" width="26.81640625" style="159" customWidth="1"/>
    <col min="4" max="4" width="17" style="159" customWidth="1"/>
    <col min="5" max="5" width="6.1796875" style="159" customWidth="1"/>
    <col min="6" max="6" width="30.81640625" style="159" customWidth="1"/>
    <col min="7" max="7" width="10" style="159" customWidth="1"/>
    <col min="8" max="8" width="3.81640625" style="159" customWidth="1"/>
    <col min="9" max="9" width="2.54296875" style="161" customWidth="1"/>
    <col min="10" max="10" width="7.81640625" style="161" customWidth="1"/>
    <col min="11" max="12" width="11.453125" style="161"/>
    <col min="13" max="13" width="51.453125" style="161" customWidth="1"/>
    <col min="14" max="14" width="2.54296875" style="161" customWidth="1"/>
    <col min="15" max="15" width="7.81640625" style="161" customWidth="1"/>
    <col min="16" max="17" width="11.453125" style="161"/>
    <col min="18" max="18" width="51.453125" style="161" customWidth="1"/>
    <col min="19" max="19" width="2.54296875" style="161" customWidth="1"/>
    <col min="20" max="20" width="7.81640625" style="161" customWidth="1"/>
    <col min="21" max="22" width="11.453125" style="161"/>
    <col min="23" max="23" width="51.453125" style="161" customWidth="1"/>
    <col min="24" max="24" width="2.54296875" style="161" customWidth="1"/>
    <col min="25" max="25" width="7.81640625" style="161" customWidth="1"/>
    <col min="26" max="27" width="11.453125" style="161"/>
    <col min="28" max="28" width="51.453125" style="161" customWidth="1"/>
    <col min="29" max="29" width="2.54296875" style="161" customWidth="1"/>
    <col min="30" max="16384" width="11.453125" style="159"/>
  </cols>
  <sheetData>
    <row r="1" spans="1:30" ht="17.5" x14ac:dyDescent="0.25">
      <c r="A1" s="157"/>
      <c r="B1" s="158"/>
      <c r="C1" s="233" t="s">
        <v>1823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1.5" x14ac:dyDescent="0.25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3" customHeight="1" x14ac:dyDescent="0.3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3">
      <c r="C4" s="166" t="s">
        <v>1829</v>
      </c>
      <c r="D4" s="167">
        <f>DatosViolenciaDoméstica!C5</f>
        <v>2616</v>
      </c>
      <c r="F4" s="166" t="s">
        <v>1830</v>
      </c>
      <c r="G4" s="168">
        <f>DatosViolenciaDoméstica!E67</f>
        <v>852</v>
      </c>
      <c r="H4" s="169"/>
    </row>
    <row r="5" spans="1:30" x14ac:dyDescent="0.3">
      <c r="C5" s="166" t="s">
        <v>13</v>
      </c>
      <c r="D5" s="167">
        <f>DatosViolenciaDoméstica!C6</f>
        <v>1790</v>
      </c>
      <c r="F5" s="166" t="s">
        <v>1831</v>
      </c>
      <c r="G5" s="170">
        <f>DatosViolenciaDoméstica!F67</f>
        <v>483</v>
      </c>
      <c r="H5" s="169"/>
    </row>
    <row r="6" spans="1:30" x14ac:dyDescent="0.3">
      <c r="C6" s="166" t="s">
        <v>1832</v>
      </c>
      <c r="D6" s="167">
        <f>DatosViolenciaDoméstica!C7</f>
        <v>421</v>
      </c>
    </row>
    <row r="7" spans="1:30" x14ac:dyDescent="0.3">
      <c r="C7" s="166" t="s">
        <v>60</v>
      </c>
      <c r="D7" s="167">
        <f>DatosViolenciaDoméstica!C8</f>
        <v>8</v>
      </c>
    </row>
    <row r="8" spans="1:30" x14ac:dyDescent="0.3">
      <c r="C8" s="166" t="s">
        <v>1833</v>
      </c>
      <c r="D8" s="167">
        <f>DatosViolenciaDoméstica!C9</f>
        <v>1</v>
      </c>
    </row>
    <row r="9" spans="1:30" x14ac:dyDescent="0.3">
      <c r="C9" s="166" t="s">
        <v>1834</v>
      </c>
      <c r="D9" s="167">
        <f>SUM(DatosViolenciaDoméstica!C10:C11)</f>
        <v>6</v>
      </c>
    </row>
    <row r="21" spans="6:32" x14ac:dyDescent="0.25">
      <c r="F21" s="171"/>
      <c r="G21" s="171"/>
    </row>
    <row r="22" spans="6:32" s="171" customFormat="1" ht="12.75" customHeight="1" x14ac:dyDescent="0.25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5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5">
      <c r="AB24" s="159"/>
    </row>
    <row r="25" spans="6:32" ht="15.5" x14ac:dyDescent="0.3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htD/PlrYjEwm9TuC8yDLjX4BGNAC4jlOJceU+CbFnIHerfDv9xAWQb+st4HP6iMjVzIfJ8ZlZ6rgRgy+KzqKhg==" saltValue="BJT9IlgIpnJDf6uFWL+l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FF4E-C72D-423D-825E-0F9551EE4D75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9" customWidth="1"/>
    <col min="2" max="2" width="4.453125" style="159" customWidth="1"/>
    <col min="3" max="3" width="26.81640625" style="159" customWidth="1"/>
    <col min="4" max="4" width="17" style="159" customWidth="1"/>
    <col min="5" max="5" width="6.1796875" style="159" customWidth="1"/>
    <col min="6" max="6" width="30.81640625" style="159" customWidth="1"/>
    <col min="7" max="7" width="10" style="159" customWidth="1"/>
    <col min="8" max="8" width="3.81640625" style="159" customWidth="1"/>
    <col min="9" max="9" width="2.54296875" style="161" customWidth="1"/>
    <col min="10" max="10" width="7.81640625" style="161" customWidth="1"/>
    <col min="11" max="12" width="11.453125" style="161"/>
    <col min="13" max="13" width="51.453125" style="161" customWidth="1"/>
    <col min="14" max="14" width="2.54296875" style="161" customWidth="1"/>
    <col min="15" max="15" width="7.81640625" style="161" customWidth="1"/>
    <col min="16" max="17" width="11.453125" style="161"/>
    <col min="18" max="18" width="51.453125" style="161" customWidth="1"/>
    <col min="19" max="19" width="2.54296875" style="161" hidden="1" customWidth="1"/>
    <col min="20" max="20" width="7.81640625" style="161" hidden="1" customWidth="1"/>
    <col min="21" max="22" width="0" style="161" hidden="1" customWidth="1"/>
    <col min="23" max="23" width="51.453125" style="161" hidden="1" customWidth="1"/>
    <col min="24" max="24" width="2.54296875" style="161" customWidth="1"/>
    <col min="25" max="25" width="7.81640625" style="161" customWidth="1"/>
    <col min="26" max="27" width="11.453125" style="161"/>
    <col min="28" max="28" width="51.453125" style="161" customWidth="1"/>
    <col min="29" max="29" width="2.54296875" style="161" customWidth="1"/>
    <col min="30" max="16384" width="11.453125" style="159"/>
  </cols>
  <sheetData>
    <row r="1" spans="1:30" ht="17.5" x14ac:dyDescent="0.25">
      <c r="A1" s="157"/>
      <c r="B1" s="158"/>
      <c r="C1" s="233" t="s">
        <v>1835</v>
      </c>
      <c r="D1" s="233"/>
      <c r="E1" s="233"/>
      <c r="F1" s="233"/>
      <c r="I1" s="160"/>
      <c r="N1" s="160"/>
      <c r="S1" s="160"/>
      <c r="X1" s="160"/>
      <c r="AC1" s="160"/>
    </row>
    <row r="2" spans="1:30" s="162" customFormat="1" ht="11.5" x14ac:dyDescent="0.25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3" customHeight="1" x14ac:dyDescent="0.3">
      <c r="C3" s="234" t="s">
        <v>1824</v>
      </c>
      <c r="D3" s="234"/>
      <c r="F3" s="234" t="s">
        <v>1247</v>
      </c>
      <c r="G3" s="234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3">
      <c r="C4" s="166" t="s">
        <v>13</v>
      </c>
      <c r="D4" s="167">
        <f>DatosViolenciaGénero!C7</f>
        <v>11191</v>
      </c>
      <c r="F4" s="166" t="s">
        <v>1830</v>
      </c>
      <c r="G4" s="168">
        <f>DatosViolenciaGénero!E82</f>
        <v>6454</v>
      </c>
      <c r="H4" s="169"/>
    </row>
    <row r="5" spans="1:30" x14ac:dyDescent="0.3">
      <c r="C5" s="166" t="s">
        <v>40</v>
      </c>
      <c r="D5" s="167">
        <f>DatosViolenciaGénero!C5</f>
        <v>7879</v>
      </c>
      <c r="F5" s="166" t="s">
        <v>1831</v>
      </c>
      <c r="G5" s="168">
        <f>DatosViolenciaGénero!F82</f>
        <v>5333</v>
      </c>
      <c r="H5" s="169"/>
    </row>
    <row r="6" spans="1:30" x14ac:dyDescent="0.3">
      <c r="C6" s="166" t="s">
        <v>1832</v>
      </c>
      <c r="D6" s="176">
        <f>DatosViolenciaGénero!C8</f>
        <v>2613</v>
      </c>
    </row>
    <row r="7" spans="1:30" x14ac:dyDescent="0.3">
      <c r="C7" s="166" t="s">
        <v>60</v>
      </c>
      <c r="D7" s="176">
        <f>DatosViolenciaGénero!C9</f>
        <v>318</v>
      </c>
    </row>
    <row r="8" spans="1:30" x14ac:dyDescent="0.3">
      <c r="C8" s="166" t="s">
        <v>1836</v>
      </c>
      <c r="D8" s="167">
        <f>DatosViolenciaGénero!C11</f>
        <v>24</v>
      </c>
    </row>
    <row r="9" spans="1:30" x14ac:dyDescent="0.3">
      <c r="C9" s="166" t="s">
        <v>1837</v>
      </c>
      <c r="D9" s="167">
        <f>DatosViolenciaGénero!C12</f>
        <v>0</v>
      </c>
    </row>
    <row r="10" spans="1:30" x14ac:dyDescent="0.3">
      <c r="C10" s="166" t="s">
        <v>1829</v>
      </c>
      <c r="D10" s="176">
        <f>DatosViolenciaGénero!C6</f>
        <v>325</v>
      </c>
    </row>
    <row r="11" spans="1:30" x14ac:dyDescent="0.3">
      <c r="C11" s="166" t="s">
        <v>1833</v>
      </c>
      <c r="D11" s="176">
        <f>DatosViolenciaGénero!C10</f>
        <v>0</v>
      </c>
    </row>
    <row r="20" spans="3:32" x14ac:dyDescent="0.25">
      <c r="C20" s="171"/>
      <c r="D20" s="171"/>
    </row>
    <row r="21" spans="3:32" x14ac:dyDescent="0.25">
      <c r="C21" s="172"/>
      <c r="D21" s="172"/>
    </row>
    <row r="22" spans="3:32" s="171" customFormat="1" ht="12.75" customHeight="1" x14ac:dyDescent="0.25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5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5">
      <c r="AB24" s="159"/>
    </row>
    <row r="25" spans="3:32" ht="15.5" x14ac:dyDescent="0.35">
      <c r="I25" s="173"/>
      <c r="J25" s="173"/>
      <c r="K25" s="174" t="s">
        <v>1784</v>
      </c>
      <c r="L25" s="175">
        <v>0</v>
      </c>
      <c r="M25" s="173"/>
      <c r="N25" s="173"/>
      <c r="O25" s="173"/>
      <c r="P25" s="174" t="s">
        <v>1784</v>
      </c>
      <c r="Q25" s="175">
        <v>0</v>
      </c>
      <c r="R25" s="173"/>
      <c r="S25" s="173"/>
      <c r="T25" s="173"/>
      <c r="U25" s="174" t="s">
        <v>1784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1784</v>
      </c>
      <c r="AF25" s="175">
        <v>0</v>
      </c>
    </row>
  </sheetData>
  <sheetProtection algorithmName="SHA-512" hashValue="JMaTDP+mTuiz99iOLckOVHtht3iqTdIJDqE9lb8Wg9LLRgFX6jFqSWShrOnzP4OYKhaPY61wK/3cQTclHy92yA==" saltValue="NGgrEN/szYylks3t/vS+B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0" t="s">
        <v>18</v>
      </c>
      <c r="B7" s="11" t="s">
        <v>19</v>
      </c>
      <c r="C7" s="12">
        <v>29921</v>
      </c>
      <c r="D7" s="12">
        <v>27306</v>
      </c>
      <c r="E7" s="13">
        <v>9.5766498205522604E-2</v>
      </c>
    </row>
    <row r="8" spans="1:5" x14ac:dyDescent="0.35">
      <c r="A8" s="191"/>
      <c r="B8" s="11" t="s">
        <v>20</v>
      </c>
      <c r="C8" s="12">
        <v>175480</v>
      </c>
      <c r="D8" s="12">
        <v>164841</v>
      </c>
      <c r="E8" s="13">
        <v>6.4540981915906806E-2</v>
      </c>
    </row>
    <row r="9" spans="1:5" x14ac:dyDescent="0.35">
      <c r="A9" s="191"/>
      <c r="B9" s="11" t="s">
        <v>21</v>
      </c>
      <c r="C9" s="12">
        <v>211804</v>
      </c>
      <c r="D9" s="12">
        <v>166012</v>
      </c>
      <c r="E9" s="13">
        <v>0.27583548177240202</v>
      </c>
    </row>
    <row r="10" spans="1:5" x14ac:dyDescent="0.35">
      <c r="A10" s="191"/>
      <c r="B10" s="11" t="s">
        <v>22</v>
      </c>
      <c r="C10" s="12">
        <v>2907</v>
      </c>
      <c r="D10" s="12">
        <v>3257</v>
      </c>
      <c r="E10" s="13">
        <v>-0.107460853546208</v>
      </c>
    </row>
    <row r="11" spans="1:5" x14ac:dyDescent="0.35">
      <c r="A11" s="192"/>
      <c r="B11" s="11" t="s">
        <v>23</v>
      </c>
      <c r="C11" s="12">
        <v>62737</v>
      </c>
      <c r="D11" s="12">
        <v>34705</v>
      </c>
      <c r="E11" s="13">
        <v>0.80772223022619205</v>
      </c>
    </row>
    <row r="12" spans="1:5" x14ac:dyDescent="0.35">
      <c r="A12" s="190" t="s">
        <v>24</v>
      </c>
      <c r="B12" s="11" t="s">
        <v>25</v>
      </c>
      <c r="C12" s="12">
        <v>21794</v>
      </c>
      <c r="D12" s="12">
        <v>21203</v>
      </c>
      <c r="E12" s="13">
        <v>2.7873414139508602E-2</v>
      </c>
    </row>
    <row r="13" spans="1:5" x14ac:dyDescent="0.35">
      <c r="A13" s="191"/>
      <c r="B13" s="11" t="s">
        <v>26</v>
      </c>
      <c r="C13" s="12">
        <v>15386</v>
      </c>
      <c r="D13" s="12">
        <v>13067</v>
      </c>
      <c r="E13" s="13">
        <v>0.17746996250095701</v>
      </c>
    </row>
    <row r="14" spans="1:5" x14ac:dyDescent="0.35">
      <c r="A14" s="192"/>
      <c r="B14" s="11" t="s">
        <v>27</v>
      </c>
      <c r="C14" s="12">
        <v>116474</v>
      </c>
      <c r="D14" s="12">
        <v>107670</v>
      </c>
      <c r="E14" s="13">
        <v>8.1768366304448795E-2</v>
      </c>
    </row>
    <row r="15" spans="1:5" x14ac:dyDescent="0.35">
      <c r="A15" s="190" t="s">
        <v>28</v>
      </c>
      <c r="B15" s="11" t="s">
        <v>29</v>
      </c>
      <c r="C15" s="12">
        <v>2003</v>
      </c>
      <c r="D15" s="12">
        <v>1888</v>
      </c>
      <c r="E15" s="13">
        <v>6.0911016949152498E-2</v>
      </c>
    </row>
    <row r="16" spans="1:5" x14ac:dyDescent="0.35">
      <c r="A16" s="191"/>
      <c r="B16" s="11" t="s">
        <v>30</v>
      </c>
      <c r="C16" s="12">
        <v>27888</v>
      </c>
      <c r="D16" s="12">
        <v>24576</v>
      </c>
      <c r="E16" s="13">
        <v>0.134765625</v>
      </c>
    </row>
    <row r="17" spans="1:5" x14ac:dyDescent="0.35">
      <c r="A17" s="191"/>
      <c r="B17" s="11" t="s">
        <v>31</v>
      </c>
      <c r="C17" s="12">
        <v>426</v>
      </c>
      <c r="D17" s="12">
        <v>372</v>
      </c>
      <c r="E17" s="13">
        <v>0.14516129032258099</v>
      </c>
    </row>
    <row r="18" spans="1:5" x14ac:dyDescent="0.35">
      <c r="A18" s="191"/>
      <c r="B18" s="11" t="s">
        <v>32</v>
      </c>
      <c r="C18" s="12">
        <v>21</v>
      </c>
      <c r="D18" s="12">
        <v>36</v>
      </c>
      <c r="E18" s="13">
        <v>-0.41666666666666702</v>
      </c>
    </row>
    <row r="19" spans="1:5" x14ac:dyDescent="0.35">
      <c r="A19" s="192"/>
      <c r="B19" s="11" t="s">
        <v>33</v>
      </c>
      <c r="C19" s="12">
        <v>1133</v>
      </c>
      <c r="D19" s="12">
        <v>1028</v>
      </c>
      <c r="E19" s="13">
        <v>0.102140077821012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2">
        <v>0</v>
      </c>
      <c r="D23" s="12">
        <v>91</v>
      </c>
      <c r="E23" s="13">
        <v>-1</v>
      </c>
    </row>
    <row r="24" spans="1:5" x14ac:dyDescent="0.35">
      <c r="A24" s="10" t="s">
        <v>36</v>
      </c>
      <c r="B24" s="15"/>
      <c r="C24" s="12">
        <v>0</v>
      </c>
      <c r="D24" s="12">
        <v>52</v>
      </c>
      <c r="E24" s="13">
        <v>-1</v>
      </c>
    </row>
    <row r="25" spans="1:5" x14ac:dyDescent="0.35">
      <c r="A25" s="10" t="s">
        <v>37</v>
      </c>
      <c r="B25" s="15"/>
      <c r="C25" s="12">
        <v>108</v>
      </c>
      <c r="D25" s="12">
        <v>173</v>
      </c>
      <c r="E25" s="13">
        <v>-0.37572254335260102</v>
      </c>
    </row>
    <row r="26" spans="1:5" x14ac:dyDescent="0.35">
      <c r="A26" s="10" t="s">
        <v>38</v>
      </c>
      <c r="B26" s="15"/>
      <c r="C26" s="12">
        <v>167</v>
      </c>
      <c r="D26" s="12">
        <v>181</v>
      </c>
      <c r="E26" s="13">
        <v>-7.7348066298342497E-2</v>
      </c>
    </row>
    <row r="27" spans="1:5" x14ac:dyDescent="0.35">
      <c r="A27" s="10" t="s">
        <v>39</v>
      </c>
      <c r="B27" s="15"/>
      <c r="C27" s="12">
        <v>26</v>
      </c>
      <c r="D27" s="12">
        <v>0</v>
      </c>
      <c r="E27" s="13">
        <v>0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31389</v>
      </c>
      <c r="D31" s="12">
        <v>29796</v>
      </c>
      <c r="E31" s="13">
        <v>5.3463552154651602E-2</v>
      </c>
    </row>
    <row r="32" spans="1:5" x14ac:dyDescent="0.35">
      <c r="A32" s="190" t="s">
        <v>42</v>
      </c>
      <c r="B32" s="11" t="s">
        <v>43</v>
      </c>
      <c r="C32" s="12">
        <v>4178</v>
      </c>
      <c r="D32" s="12">
        <v>3840</v>
      </c>
      <c r="E32" s="13">
        <v>8.8020833333333298E-2</v>
      </c>
    </row>
    <row r="33" spans="1:5" x14ac:dyDescent="0.35">
      <c r="A33" s="191"/>
      <c r="B33" s="11" t="s">
        <v>44</v>
      </c>
      <c r="C33" s="12">
        <v>3309</v>
      </c>
      <c r="D33" s="12">
        <v>3210</v>
      </c>
      <c r="E33" s="13">
        <v>3.0841121495327101E-2</v>
      </c>
    </row>
    <row r="34" spans="1:5" x14ac:dyDescent="0.35">
      <c r="A34" s="191"/>
      <c r="B34" s="11" t="s">
        <v>45</v>
      </c>
      <c r="C34" s="12">
        <v>669</v>
      </c>
      <c r="D34" s="12">
        <v>429</v>
      </c>
      <c r="E34" s="13">
        <v>0.55944055944055904</v>
      </c>
    </row>
    <row r="35" spans="1:5" x14ac:dyDescent="0.35">
      <c r="A35" s="191"/>
      <c r="B35" s="11" t="s">
        <v>46</v>
      </c>
      <c r="C35" s="12">
        <v>1492</v>
      </c>
      <c r="D35" s="12">
        <v>1373</v>
      </c>
      <c r="E35" s="13">
        <v>8.6671522214129604E-2</v>
      </c>
    </row>
    <row r="36" spans="1:5" x14ac:dyDescent="0.35">
      <c r="A36" s="192"/>
      <c r="B36" s="11" t="s">
        <v>47</v>
      </c>
      <c r="C36" s="12">
        <v>21339</v>
      </c>
      <c r="D36" s="12">
        <v>20694</v>
      </c>
      <c r="E36" s="13">
        <v>3.1168454624528798E-2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75576</v>
      </c>
      <c r="D40" s="12">
        <v>55099</v>
      </c>
      <c r="E40" s="13">
        <v>0.37164013865950402</v>
      </c>
    </row>
    <row r="41" spans="1:5" x14ac:dyDescent="0.35">
      <c r="A41" s="10" t="s">
        <v>50</v>
      </c>
      <c r="B41" s="15"/>
      <c r="C41" s="12">
        <v>40210</v>
      </c>
      <c r="D41" s="12">
        <v>38309</v>
      </c>
      <c r="E41" s="13">
        <v>4.9622804040825898E-2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0" t="s">
        <v>52</v>
      </c>
      <c r="B45" s="11" t="s">
        <v>19</v>
      </c>
      <c r="C45" s="12">
        <v>10079</v>
      </c>
      <c r="D45" s="12">
        <v>7200</v>
      </c>
      <c r="E45" s="13">
        <v>0.399861111111111</v>
      </c>
    </row>
    <row r="46" spans="1:5" x14ac:dyDescent="0.35">
      <c r="A46" s="191"/>
      <c r="B46" s="11" t="s">
        <v>53</v>
      </c>
      <c r="C46" s="12">
        <v>51</v>
      </c>
      <c r="D46" s="12">
        <v>46</v>
      </c>
      <c r="E46" s="13">
        <v>0.108695652173913</v>
      </c>
    </row>
    <row r="47" spans="1:5" x14ac:dyDescent="0.35">
      <c r="A47" s="191"/>
      <c r="B47" s="11" t="s">
        <v>54</v>
      </c>
      <c r="C47" s="12">
        <v>17590</v>
      </c>
      <c r="D47" s="12">
        <v>20983</v>
      </c>
      <c r="E47" s="13">
        <v>-0.16170233045799001</v>
      </c>
    </row>
    <row r="48" spans="1:5" x14ac:dyDescent="0.35">
      <c r="A48" s="192"/>
      <c r="B48" s="11" t="s">
        <v>23</v>
      </c>
      <c r="C48" s="12">
        <v>14644</v>
      </c>
      <c r="D48" s="12">
        <v>11200</v>
      </c>
      <c r="E48" s="13">
        <v>0.3075</v>
      </c>
    </row>
    <row r="49" spans="1:5" x14ac:dyDescent="0.35">
      <c r="A49" s="190" t="s">
        <v>55</v>
      </c>
      <c r="B49" s="11" t="s">
        <v>56</v>
      </c>
      <c r="C49" s="12">
        <v>17705</v>
      </c>
      <c r="D49" s="12">
        <v>15732</v>
      </c>
      <c r="E49" s="13">
        <v>0.12541317060767901</v>
      </c>
    </row>
    <row r="50" spans="1:5" x14ac:dyDescent="0.35">
      <c r="A50" s="191"/>
      <c r="B50" s="11" t="s">
        <v>57</v>
      </c>
      <c r="C50" s="12">
        <v>1542</v>
      </c>
      <c r="D50" s="12">
        <v>1435</v>
      </c>
      <c r="E50" s="13">
        <v>7.4564459930313604E-2</v>
      </c>
    </row>
    <row r="51" spans="1:5" x14ac:dyDescent="0.35">
      <c r="A51" s="191"/>
      <c r="B51" s="11" t="s">
        <v>58</v>
      </c>
      <c r="C51" s="12">
        <v>2047</v>
      </c>
      <c r="D51" s="12">
        <v>1655</v>
      </c>
      <c r="E51" s="13">
        <v>0.23685800604229601</v>
      </c>
    </row>
    <row r="52" spans="1:5" x14ac:dyDescent="0.35">
      <c r="A52" s="192"/>
      <c r="B52" s="11" t="s">
        <v>59</v>
      </c>
      <c r="C52" s="12">
        <v>370</v>
      </c>
      <c r="D52" s="12">
        <v>324</v>
      </c>
      <c r="E52" s="13">
        <v>0.141975308641975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0" t="s">
        <v>61</v>
      </c>
      <c r="B56" s="11" t="s">
        <v>54</v>
      </c>
      <c r="C56" s="12">
        <v>681</v>
      </c>
      <c r="D56" s="12">
        <v>601</v>
      </c>
      <c r="E56" s="13">
        <v>0.13311148086522501</v>
      </c>
    </row>
    <row r="57" spans="1:5" x14ac:dyDescent="0.35">
      <c r="A57" s="191"/>
      <c r="B57" s="11" t="s">
        <v>53</v>
      </c>
      <c r="C57" s="12">
        <v>10</v>
      </c>
      <c r="D57" s="12">
        <v>2</v>
      </c>
      <c r="E57" s="13">
        <v>4</v>
      </c>
    </row>
    <row r="58" spans="1:5" x14ac:dyDescent="0.35">
      <c r="A58" s="191"/>
      <c r="B58" s="11" t="s">
        <v>19</v>
      </c>
      <c r="C58" s="12">
        <v>427</v>
      </c>
      <c r="D58" s="12">
        <v>246</v>
      </c>
      <c r="E58" s="13">
        <v>0.73577235772357696</v>
      </c>
    </row>
    <row r="59" spans="1:5" x14ac:dyDescent="0.35">
      <c r="A59" s="191"/>
      <c r="B59" s="11" t="s">
        <v>23</v>
      </c>
      <c r="C59" s="12">
        <v>544</v>
      </c>
      <c r="D59" s="12">
        <v>475</v>
      </c>
      <c r="E59" s="13">
        <v>0.14526315789473701</v>
      </c>
    </row>
    <row r="60" spans="1:5" x14ac:dyDescent="0.35">
      <c r="A60" s="191"/>
      <c r="B60" s="11" t="s">
        <v>62</v>
      </c>
      <c r="C60" s="12">
        <v>474</v>
      </c>
      <c r="D60" s="12">
        <v>405</v>
      </c>
      <c r="E60" s="13">
        <v>0.17037037037037001</v>
      </c>
    </row>
    <row r="61" spans="1:5" x14ac:dyDescent="0.35">
      <c r="A61" s="192"/>
      <c r="B61" s="11" t="s">
        <v>63</v>
      </c>
      <c r="C61" s="12">
        <v>0</v>
      </c>
      <c r="D61" s="12">
        <v>2</v>
      </c>
      <c r="E61" s="13">
        <v>-1</v>
      </c>
    </row>
    <row r="62" spans="1:5" x14ac:dyDescent="0.35">
      <c r="A62" s="190" t="s">
        <v>64</v>
      </c>
      <c r="B62" s="11" t="s">
        <v>65</v>
      </c>
      <c r="C62" s="12">
        <v>444</v>
      </c>
      <c r="D62" s="12">
        <v>325</v>
      </c>
      <c r="E62" s="13">
        <v>0.366153846153846</v>
      </c>
    </row>
    <row r="63" spans="1:5" x14ac:dyDescent="0.35">
      <c r="A63" s="191"/>
      <c r="B63" s="11" t="s">
        <v>58</v>
      </c>
      <c r="C63" s="12">
        <v>75</v>
      </c>
      <c r="D63" s="12">
        <v>56</v>
      </c>
      <c r="E63" s="13">
        <v>0.33928571428571402</v>
      </c>
    </row>
    <row r="64" spans="1:5" x14ac:dyDescent="0.35">
      <c r="A64" s="192"/>
      <c r="B64" s="11" t="s">
        <v>66</v>
      </c>
      <c r="C64" s="12">
        <v>4</v>
      </c>
      <c r="D64" s="12">
        <v>11</v>
      </c>
      <c r="E64" s="13">
        <v>-0.63636363636363602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3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3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3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3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4"/>
      <c r="B76" s="11" t="s">
        <v>49</v>
      </c>
      <c r="C76" s="12">
        <v>116</v>
      </c>
      <c r="D76" s="12">
        <v>150</v>
      </c>
      <c r="E76" s="13">
        <v>-0.22666666666666699</v>
      </c>
    </row>
    <row r="77" spans="1:5" x14ac:dyDescent="0.35">
      <c r="A77" s="195"/>
      <c r="B77" s="11" t="s">
        <v>58</v>
      </c>
      <c r="C77" s="12">
        <v>118</v>
      </c>
      <c r="D77" s="12">
        <v>62</v>
      </c>
      <c r="E77" s="13">
        <v>0.90322580645161299</v>
      </c>
    </row>
    <row r="78" spans="1:5" x14ac:dyDescent="0.35">
      <c r="A78" s="195"/>
      <c r="B78" s="11" t="s">
        <v>65</v>
      </c>
      <c r="C78" s="12">
        <v>77</v>
      </c>
      <c r="D78" s="12">
        <v>95</v>
      </c>
      <c r="E78" s="13">
        <v>-0.18947368421052599</v>
      </c>
    </row>
    <row r="79" spans="1:5" x14ac:dyDescent="0.35">
      <c r="A79" s="195"/>
      <c r="B79" s="11" t="s">
        <v>69</v>
      </c>
      <c r="C79" s="12">
        <v>21</v>
      </c>
      <c r="D79" s="12">
        <v>27</v>
      </c>
      <c r="E79" s="13">
        <v>-0.22222222222222199</v>
      </c>
    </row>
    <row r="80" spans="1:5" x14ac:dyDescent="0.35">
      <c r="A80" s="196"/>
      <c r="B80" s="11" t="s">
        <v>70</v>
      </c>
      <c r="C80" s="12">
        <v>52</v>
      </c>
      <c r="D80" s="12">
        <v>28</v>
      </c>
      <c r="E80" s="13">
        <v>0.85714285714285698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0" t="s">
        <v>72</v>
      </c>
      <c r="B84" s="11" t="s">
        <v>73</v>
      </c>
      <c r="C84" s="12">
        <v>37318</v>
      </c>
      <c r="D84" s="12">
        <v>36406</v>
      </c>
      <c r="E84" s="13">
        <v>2.50508157995935E-2</v>
      </c>
    </row>
    <row r="85" spans="1:5" x14ac:dyDescent="0.35">
      <c r="A85" s="192"/>
      <c r="B85" s="11" t="s">
        <v>74</v>
      </c>
      <c r="C85" s="12">
        <v>3281</v>
      </c>
      <c r="D85" s="12">
        <v>2665</v>
      </c>
      <c r="E85" s="13">
        <v>0.23114446529080701</v>
      </c>
    </row>
    <row r="86" spans="1:5" x14ac:dyDescent="0.35">
      <c r="A86" s="190" t="s">
        <v>75</v>
      </c>
      <c r="B86" s="11" t="s">
        <v>73</v>
      </c>
      <c r="C86" s="12">
        <v>20569</v>
      </c>
      <c r="D86" s="12">
        <v>20752</v>
      </c>
      <c r="E86" s="13">
        <v>-8.8184271395528192E-3</v>
      </c>
    </row>
    <row r="87" spans="1:5" x14ac:dyDescent="0.35">
      <c r="A87" s="192"/>
      <c r="B87" s="11" t="s">
        <v>74</v>
      </c>
      <c r="C87" s="12">
        <v>12662</v>
      </c>
      <c r="D87" s="12">
        <v>13546</v>
      </c>
      <c r="E87" s="13">
        <v>-6.5259117082533596E-2</v>
      </c>
    </row>
    <row r="88" spans="1:5" x14ac:dyDescent="0.35">
      <c r="A88" s="190" t="s">
        <v>76</v>
      </c>
      <c r="B88" s="11" t="s">
        <v>73</v>
      </c>
      <c r="C88" s="12">
        <v>1642</v>
      </c>
      <c r="D88" s="12">
        <v>1487</v>
      </c>
      <c r="E88" s="13">
        <v>0.104236718224613</v>
      </c>
    </row>
    <row r="89" spans="1:5" x14ac:dyDescent="0.35">
      <c r="A89" s="192"/>
      <c r="B89" s="11" t="s">
        <v>74</v>
      </c>
      <c r="C89" s="12">
        <v>1079</v>
      </c>
      <c r="D89" s="12">
        <v>845</v>
      </c>
      <c r="E89" s="13">
        <v>0.27692307692307699</v>
      </c>
    </row>
    <row r="90" spans="1:5" x14ac:dyDescent="0.3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3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35">
      <c r="A92" s="14"/>
    </row>
    <row r="93" spans="1:5" x14ac:dyDescent="0.35">
      <c r="A93" s="193" t="s">
        <v>78</v>
      </c>
      <c r="B93" s="193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10732</v>
      </c>
      <c r="D95" s="12">
        <v>10535</v>
      </c>
      <c r="E95" s="13">
        <v>1.86995728523968E-2</v>
      </c>
    </row>
    <row r="96" spans="1:5" x14ac:dyDescent="0.35">
      <c r="A96" s="10" t="s">
        <v>80</v>
      </c>
      <c r="B96" s="15"/>
      <c r="C96" s="12">
        <v>52</v>
      </c>
      <c r="D96" s="12">
        <v>27</v>
      </c>
      <c r="E96" s="13">
        <v>0.92592592592592604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16273</v>
      </c>
      <c r="D100" s="12">
        <v>28097</v>
      </c>
      <c r="E100" s="13">
        <v>-0.42082784638929399</v>
      </c>
    </row>
    <row r="101" spans="1:5" x14ac:dyDescent="0.35">
      <c r="A101" s="10" t="s">
        <v>82</v>
      </c>
      <c r="B101" s="15"/>
      <c r="C101" s="12">
        <v>5629</v>
      </c>
      <c r="D101" s="12">
        <v>8859</v>
      </c>
      <c r="E101" s="13">
        <v>-0.36460097076419501</v>
      </c>
    </row>
    <row r="102" spans="1:5" x14ac:dyDescent="0.35">
      <c r="A102" s="10" t="s">
        <v>80</v>
      </c>
      <c r="B102" s="15"/>
      <c r="C102" s="12">
        <v>96</v>
      </c>
      <c r="D102" s="12">
        <v>89</v>
      </c>
      <c r="E102" s="13">
        <v>7.8651685393258397E-2</v>
      </c>
    </row>
    <row r="103" spans="1:5" x14ac:dyDescent="0.35">
      <c r="A103" s="14"/>
    </row>
    <row r="104" spans="1:5" x14ac:dyDescent="0.35">
      <c r="A104" s="193" t="s">
        <v>83</v>
      </c>
      <c r="B104" s="193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0" t="s">
        <v>79</v>
      </c>
      <c r="B106" s="11" t="s">
        <v>84</v>
      </c>
      <c r="C106" s="12">
        <v>10727</v>
      </c>
      <c r="D106" s="12">
        <v>10468</v>
      </c>
      <c r="E106" s="13">
        <v>2.4742071073748598E-2</v>
      </c>
    </row>
    <row r="107" spans="1:5" x14ac:dyDescent="0.35">
      <c r="A107" s="191"/>
      <c r="B107" s="11" t="s">
        <v>85</v>
      </c>
      <c r="C107" s="12">
        <v>3866</v>
      </c>
      <c r="D107" s="12">
        <v>3455</v>
      </c>
      <c r="E107" s="13">
        <v>0.11895803183791601</v>
      </c>
    </row>
    <row r="108" spans="1:5" x14ac:dyDescent="0.35">
      <c r="A108" s="192"/>
      <c r="B108" s="11" t="s">
        <v>86</v>
      </c>
      <c r="C108" s="12">
        <v>1005</v>
      </c>
      <c r="D108" s="12">
        <v>881</v>
      </c>
      <c r="E108" s="13">
        <v>0.14074914869466501</v>
      </c>
    </row>
    <row r="109" spans="1:5" x14ac:dyDescent="0.35">
      <c r="A109" s="190" t="s">
        <v>82</v>
      </c>
      <c r="B109" s="11" t="s">
        <v>87</v>
      </c>
      <c r="C109" s="12">
        <v>1936</v>
      </c>
      <c r="D109" s="12">
        <v>1892</v>
      </c>
      <c r="E109" s="13">
        <v>2.32558139534884E-2</v>
      </c>
    </row>
    <row r="110" spans="1:5" x14ac:dyDescent="0.35">
      <c r="A110" s="192"/>
      <c r="B110" s="11" t="s">
        <v>86</v>
      </c>
      <c r="C110" s="12">
        <v>2523</v>
      </c>
      <c r="D110" s="12">
        <v>2221</v>
      </c>
      <c r="E110" s="13">
        <v>0.13597478613237299</v>
      </c>
    </row>
    <row r="111" spans="1:5" x14ac:dyDescent="0.35">
      <c r="A111" s="10" t="s">
        <v>80</v>
      </c>
      <c r="B111" s="15"/>
      <c r="C111" s="12">
        <v>108</v>
      </c>
      <c r="D111" s="12">
        <v>116</v>
      </c>
      <c r="E111" s="13">
        <v>-6.8965517241379296E-2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0" t="s">
        <v>79</v>
      </c>
      <c r="B115" s="11" t="s">
        <v>84</v>
      </c>
      <c r="C115" s="12">
        <v>768</v>
      </c>
      <c r="D115" s="12">
        <v>793</v>
      </c>
      <c r="E115" s="13">
        <v>-3.1525851197982298E-2</v>
      </c>
    </row>
    <row r="116" spans="1:5" x14ac:dyDescent="0.35">
      <c r="A116" s="191"/>
      <c r="B116" s="11" t="s">
        <v>85</v>
      </c>
      <c r="C116" s="12">
        <v>297</v>
      </c>
      <c r="D116" s="12">
        <v>190</v>
      </c>
      <c r="E116" s="13">
        <v>0.56315789473684197</v>
      </c>
    </row>
    <row r="117" spans="1:5" x14ac:dyDescent="0.35">
      <c r="A117" s="192"/>
      <c r="B117" s="11" t="s">
        <v>86</v>
      </c>
      <c r="C117" s="12">
        <v>219</v>
      </c>
      <c r="D117" s="12">
        <v>239</v>
      </c>
      <c r="E117" s="13">
        <v>-8.3682008368200805E-2</v>
      </c>
    </row>
    <row r="118" spans="1:5" x14ac:dyDescent="0.35">
      <c r="A118" s="190" t="s">
        <v>82</v>
      </c>
      <c r="B118" s="11" t="s">
        <v>87</v>
      </c>
      <c r="C118" s="12">
        <v>55</v>
      </c>
      <c r="D118" s="12">
        <v>44</v>
      </c>
      <c r="E118" s="13">
        <v>0.25</v>
      </c>
    </row>
    <row r="119" spans="1:5" x14ac:dyDescent="0.35">
      <c r="A119" s="192"/>
      <c r="B119" s="11" t="s">
        <v>86</v>
      </c>
      <c r="C119" s="12">
        <v>164</v>
      </c>
      <c r="D119" s="12">
        <v>182</v>
      </c>
      <c r="E119" s="13">
        <v>-9.8901098901098897E-2</v>
      </c>
    </row>
    <row r="120" spans="1:5" x14ac:dyDescent="0.35">
      <c r="A120" s="10" t="s">
        <v>80</v>
      </c>
      <c r="B120" s="15"/>
      <c r="C120" s="12">
        <v>4</v>
      </c>
      <c r="D120" s="12">
        <v>7</v>
      </c>
      <c r="E120" s="13">
        <v>-0.42857142857142799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3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35">
      <c r="A126" s="190" t="s">
        <v>93</v>
      </c>
      <c r="B126" s="11" t="s">
        <v>91</v>
      </c>
      <c r="C126" s="12">
        <v>2938</v>
      </c>
      <c r="D126" s="12">
        <v>5500</v>
      </c>
      <c r="E126" s="13">
        <v>-0.46581818181818202</v>
      </c>
    </row>
    <row r="127" spans="1:5" x14ac:dyDescent="0.35">
      <c r="A127" s="192"/>
      <c r="B127" s="11" t="s">
        <v>92</v>
      </c>
      <c r="C127" s="12">
        <v>5045</v>
      </c>
      <c r="D127" s="12">
        <v>6031</v>
      </c>
      <c r="E127" s="13">
        <v>-0.16348864201624899</v>
      </c>
    </row>
    <row r="128" spans="1:5" x14ac:dyDescent="0.35">
      <c r="A128" s="190" t="s">
        <v>94</v>
      </c>
      <c r="B128" s="11" t="s">
        <v>91</v>
      </c>
      <c r="C128" s="12">
        <v>45317</v>
      </c>
      <c r="D128" s="12">
        <v>60683</v>
      </c>
      <c r="E128" s="13">
        <v>-0.25321754033254801</v>
      </c>
    </row>
    <row r="129" spans="1:5" x14ac:dyDescent="0.35">
      <c r="A129" s="192"/>
      <c r="B129" s="11" t="s">
        <v>92</v>
      </c>
      <c r="C129" s="12">
        <v>75068</v>
      </c>
      <c r="D129" s="12">
        <v>90181</v>
      </c>
      <c r="E129" s="13">
        <v>-0.16758518978498799</v>
      </c>
    </row>
    <row r="130" spans="1:5" x14ac:dyDescent="0.35">
      <c r="A130" s="190" t="s">
        <v>95</v>
      </c>
      <c r="B130" s="11" t="s">
        <v>91</v>
      </c>
      <c r="C130" s="12">
        <v>287</v>
      </c>
      <c r="D130" s="12">
        <v>564</v>
      </c>
      <c r="E130" s="13">
        <v>-0.49113475177304999</v>
      </c>
    </row>
    <row r="131" spans="1:5" x14ac:dyDescent="0.35">
      <c r="A131" s="192"/>
      <c r="B131" s="11" t="s">
        <v>92</v>
      </c>
      <c r="C131" s="12">
        <v>127</v>
      </c>
      <c r="D131" s="12">
        <v>588</v>
      </c>
      <c r="E131" s="13">
        <v>-0.78401360544217702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0" t="s">
        <v>97</v>
      </c>
      <c r="B135" s="11" t="s">
        <v>98</v>
      </c>
      <c r="C135" s="12">
        <v>1427</v>
      </c>
      <c r="D135" s="12">
        <v>1485</v>
      </c>
      <c r="E135" s="13">
        <v>-3.9057239057239103E-2</v>
      </c>
    </row>
    <row r="136" spans="1:5" x14ac:dyDescent="0.35">
      <c r="A136" s="192"/>
      <c r="B136" s="11" t="s">
        <v>99</v>
      </c>
      <c r="C136" s="12">
        <v>779</v>
      </c>
      <c r="D136" s="12">
        <v>851</v>
      </c>
      <c r="E136" s="13">
        <v>-8.4606345475910699E-2</v>
      </c>
    </row>
    <row r="137" spans="1:5" x14ac:dyDescent="0.35">
      <c r="A137" s="190" t="s">
        <v>100</v>
      </c>
      <c r="B137" s="11" t="s">
        <v>98</v>
      </c>
      <c r="C137" s="12">
        <v>0</v>
      </c>
      <c r="D137" s="12">
        <v>4</v>
      </c>
      <c r="E137" s="13">
        <v>-1</v>
      </c>
    </row>
    <row r="138" spans="1:5" x14ac:dyDescent="0.35">
      <c r="A138" s="192"/>
      <c r="B138" s="11" t="s">
        <v>99</v>
      </c>
      <c r="C138" s="12">
        <v>1</v>
      </c>
      <c r="D138" s="12">
        <v>2</v>
      </c>
      <c r="E138" s="13">
        <v>-0.5</v>
      </c>
    </row>
    <row r="139" spans="1:5" x14ac:dyDescent="0.35">
      <c r="A139" s="190" t="s">
        <v>101</v>
      </c>
      <c r="B139" s="11" t="s">
        <v>98</v>
      </c>
      <c r="C139" s="12">
        <v>113</v>
      </c>
      <c r="D139" s="12">
        <v>74</v>
      </c>
      <c r="E139" s="13">
        <v>0.52702702702702697</v>
      </c>
    </row>
    <row r="140" spans="1:5" x14ac:dyDescent="0.35">
      <c r="A140" s="192"/>
      <c r="B140" s="11" t="s">
        <v>102</v>
      </c>
      <c r="C140" s="12">
        <v>24</v>
      </c>
      <c r="D140" s="12">
        <v>19</v>
      </c>
      <c r="E140" s="13">
        <v>0.26315789473684198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1968</v>
      </c>
      <c r="D144" s="12">
        <v>1854</v>
      </c>
      <c r="E144" s="13">
        <v>6.1488673139158602E-2</v>
      </c>
    </row>
    <row r="145" spans="1:5" x14ac:dyDescent="0.35">
      <c r="A145" s="190" t="s">
        <v>105</v>
      </c>
      <c r="B145" s="11" t="s">
        <v>106</v>
      </c>
      <c r="C145" s="12">
        <v>39</v>
      </c>
      <c r="D145" s="12">
        <v>33</v>
      </c>
      <c r="E145" s="13">
        <v>0.18181818181818199</v>
      </c>
    </row>
    <row r="146" spans="1:5" x14ac:dyDescent="0.35">
      <c r="A146" s="191"/>
      <c r="B146" s="11" t="s">
        <v>107</v>
      </c>
      <c r="C146" s="12">
        <v>752</v>
      </c>
      <c r="D146" s="12">
        <v>1427</v>
      </c>
      <c r="E146" s="13">
        <v>-0.47302032235459002</v>
      </c>
    </row>
    <row r="147" spans="1:5" x14ac:dyDescent="0.35">
      <c r="A147" s="191"/>
      <c r="B147" s="11" t="s">
        <v>108</v>
      </c>
      <c r="C147" s="12">
        <v>70</v>
      </c>
      <c r="D147" s="12">
        <v>65</v>
      </c>
      <c r="E147" s="13">
        <v>7.69230769230769E-2</v>
      </c>
    </row>
    <row r="148" spans="1:5" x14ac:dyDescent="0.35">
      <c r="A148" s="191"/>
      <c r="B148" s="11" t="s">
        <v>109</v>
      </c>
      <c r="C148" s="12">
        <v>59</v>
      </c>
      <c r="D148" s="12">
        <v>43</v>
      </c>
      <c r="E148" s="13">
        <v>0.372093023255814</v>
      </c>
    </row>
    <row r="149" spans="1:5" x14ac:dyDescent="0.35">
      <c r="A149" s="191"/>
      <c r="B149" s="11" t="s">
        <v>110</v>
      </c>
      <c r="C149" s="12">
        <v>297</v>
      </c>
      <c r="D149" s="12">
        <v>254</v>
      </c>
      <c r="E149" s="13">
        <v>0.169291338582677</v>
      </c>
    </row>
    <row r="150" spans="1:5" x14ac:dyDescent="0.35">
      <c r="A150" s="192"/>
      <c r="B150" s="11" t="s">
        <v>111</v>
      </c>
      <c r="C150" s="12">
        <v>41</v>
      </c>
      <c r="D150" s="12">
        <v>32</v>
      </c>
      <c r="E150" s="13">
        <v>0.28125</v>
      </c>
    </row>
    <row r="151" spans="1:5" x14ac:dyDescent="0.35">
      <c r="A151" s="190" t="s">
        <v>112</v>
      </c>
      <c r="B151" s="11" t="s">
        <v>113</v>
      </c>
      <c r="C151" s="12">
        <v>681</v>
      </c>
      <c r="D151" s="12">
        <v>513</v>
      </c>
      <c r="E151" s="13">
        <v>0.32748538011695899</v>
      </c>
    </row>
    <row r="152" spans="1:5" x14ac:dyDescent="0.35">
      <c r="A152" s="192"/>
      <c r="B152" s="11" t="s">
        <v>114</v>
      </c>
      <c r="C152" s="12">
        <v>1078</v>
      </c>
      <c r="D152" s="12">
        <v>972</v>
      </c>
      <c r="E152" s="13">
        <v>0.109053497942387</v>
      </c>
    </row>
    <row r="153" spans="1:5" x14ac:dyDescent="0.35">
      <c r="A153" s="190" t="s">
        <v>115</v>
      </c>
      <c r="B153" s="11" t="s">
        <v>19</v>
      </c>
      <c r="C153" s="12">
        <v>55</v>
      </c>
      <c r="D153" s="12">
        <v>57</v>
      </c>
      <c r="E153" s="13">
        <v>-3.5087719298245598E-2</v>
      </c>
    </row>
    <row r="154" spans="1:5" x14ac:dyDescent="0.35">
      <c r="A154" s="192"/>
      <c r="B154" s="11" t="s">
        <v>23</v>
      </c>
      <c r="C154" s="12">
        <v>55</v>
      </c>
      <c r="D154" s="12">
        <v>430</v>
      </c>
      <c r="E154" s="13">
        <v>-0.87209302325581395</v>
      </c>
    </row>
    <row r="155" spans="1:5" x14ac:dyDescent="0.3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0" t="s">
        <v>118</v>
      </c>
      <c r="B159" s="11" t="s">
        <v>119</v>
      </c>
      <c r="C159" s="12">
        <v>5352</v>
      </c>
      <c r="D159" s="12">
        <v>5241</v>
      </c>
      <c r="E159" s="13">
        <v>2.1179164281625602E-2</v>
      </c>
    </row>
    <row r="160" spans="1:5" x14ac:dyDescent="0.35">
      <c r="A160" s="191"/>
      <c r="B160" s="11" t="s">
        <v>120</v>
      </c>
      <c r="C160" s="12">
        <v>900</v>
      </c>
      <c r="D160" s="12">
        <v>836</v>
      </c>
      <c r="E160" s="13">
        <v>7.6555023923445001E-2</v>
      </c>
    </row>
    <row r="161" spans="1:5" x14ac:dyDescent="0.35">
      <c r="A161" s="191"/>
      <c r="B161" s="11" t="s">
        <v>121</v>
      </c>
      <c r="C161" s="12">
        <v>1199</v>
      </c>
      <c r="D161" s="12">
        <v>1118</v>
      </c>
      <c r="E161" s="13">
        <v>7.2450805008944505E-2</v>
      </c>
    </row>
    <row r="162" spans="1:5" x14ac:dyDescent="0.35">
      <c r="A162" s="191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3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35">
      <c r="A164" s="191"/>
      <c r="B164" s="11" t="s">
        <v>124</v>
      </c>
      <c r="C164" s="12">
        <v>141</v>
      </c>
      <c r="D164" s="12">
        <v>143</v>
      </c>
      <c r="E164" s="13">
        <v>-1.3986013986014E-2</v>
      </c>
    </row>
    <row r="165" spans="1:5" x14ac:dyDescent="0.35">
      <c r="A165" s="191"/>
      <c r="B165" s="11" t="s">
        <v>125</v>
      </c>
      <c r="C165" s="12">
        <v>3079</v>
      </c>
      <c r="D165" s="12">
        <v>2904</v>
      </c>
      <c r="E165" s="13">
        <v>6.0261707988980701E-2</v>
      </c>
    </row>
    <row r="166" spans="1:5" x14ac:dyDescent="0.35">
      <c r="A166" s="191"/>
      <c r="B166" s="11" t="s">
        <v>126</v>
      </c>
      <c r="C166" s="12">
        <v>0</v>
      </c>
      <c r="D166" s="12">
        <v>1</v>
      </c>
      <c r="E166" s="13">
        <v>-1</v>
      </c>
    </row>
    <row r="167" spans="1:5" x14ac:dyDescent="0.35">
      <c r="A167" s="191"/>
      <c r="B167" s="11" t="s">
        <v>127</v>
      </c>
      <c r="C167" s="12">
        <v>835</v>
      </c>
      <c r="D167" s="12">
        <v>820</v>
      </c>
      <c r="E167" s="13">
        <v>1.8292682926829298E-2</v>
      </c>
    </row>
    <row r="168" spans="1:5" x14ac:dyDescent="0.35">
      <c r="A168" s="191"/>
      <c r="B168" s="11" t="s">
        <v>128</v>
      </c>
      <c r="C168" s="12">
        <v>1698</v>
      </c>
      <c r="D168" s="12">
        <v>1975</v>
      </c>
      <c r="E168" s="13">
        <v>-0.14025316455696199</v>
      </c>
    </row>
    <row r="169" spans="1:5" x14ac:dyDescent="0.35">
      <c r="A169" s="191"/>
      <c r="B169" s="11" t="s">
        <v>129</v>
      </c>
      <c r="C169" s="12">
        <v>51</v>
      </c>
      <c r="D169" s="12">
        <v>46</v>
      </c>
      <c r="E169" s="13">
        <v>0.108695652173913</v>
      </c>
    </row>
    <row r="170" spans="1:5" x14ac:dyDescent="0.35">
      <c r="A170" s="191"/>
      <c r="B170" s="11" t="s">
        <v>130</v>
      </c>
      <c r="C170" s="12">
        <v>7271</v>
      </c>
      <c r="D170" s="12">
        <v>6264</v>
      </c>
      <c r="E170" s="13">
        <v>0.16075989782886299</v>
      </c>
    </row>
    <row r="171" spans="1:5" x14ac:dyDescent="0.35">
      <c r="A171" s="191"/>
      <c r="B171" s="11" t="s">
        <v>131</v>
      </c>
      <c r="C171" s="12">
        <v>6</v>
      </c>
      <c r="D171" s="12">
        <v>3</v>
      </c>
      <c r="E171" s="13">
        <v>1</v>
      </c>
    </row>
    <row r="172" spans="1:5" x14ac:dyDescent="0.35">
      <c r="A172" s="191"/>
      <c r="B172" s="11" t="s">
        <v>132</v>
      </c>
      <c r="C172" s="12">
        <v>91</v>
      </c>
      <c r="D172" s="12">
        <v>41</v>
      </c>
      <c r="E172" s="13">
        <v>1.2195121951219501</v>
      </c>
    </row>
    <row r="173" spans="1:5" x14ac:dyDescent="0.35">
      <c r="A173" s="191"/>
      <c r="B173" s="11" t="s">
        <v>133</v>
      </c>
      <c r="C173" s="12">
        <v>47</v>
      </c>
      <c r="D173" s="12">
        <v>45</v>
      </c>
      <c r="E173" s="13">
        <v>4.4444444444444398E-2</v>
      </c>
    </row>
    <row r="174" spans="1:5" x14ac:dyDescent="0.35">
      <c r="A174" s="191"/>
      <c r="B174" s="11" t="s">
        <v>134</v>
      </c>
      <c r="C174" s="12">
        <v>2</v>
      </c>
      <c r="D174" s="12">
        <v>0</v>
      </c>
      <c r="E174" s="13">
        <v>0</v>
      </c>
    </row>
    <row r="175" spans="1:5" x14ac:dyDescent="0.35">
      <c r="A175" s="191"/>
      <c r="B175" s="11" t="s">
        <v>135</v>
      </c>
      <c r="C175" s="12">
        <v>16</v>
      </c>
      <c r="D175" s="12">
        <v>70</v>
      </c>
      <c r="E175" s="13">
        <v>-0.77142857142857102</v>
      </c>
    </row>
    <row r="176" spans="1:5" x14ac:dyDescent="0.35">
      <c r="A176" s="191"/>
      <c r="B176" s="11" t="s">
        <v>136</v>
      </c>
      <c r="C176" s="12">
        <v>6793</v>
      </c>
      <c r="D176" s="12">
        <v>6373</v>
      </c>
      <c r="E176" s="13">
        <v>6.5903028401067001E-2</v>
      </c>
    </row>
    <row r="177" spans="1:5" x14ac:dyDescent="0.35">
      <c r="A177" s="191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35">
      <c r="A178" s="191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35">
      <c r="A179" s="191"/>
      <c r="B179" s="11" t="s">
        <v>139</v>
      </c>
      <c r="C179" s="12">
        <v>651</v>
      </c>
      <c r="D179" s="12">
        <v>805</v>
      </c>
      <c r="E179" s="13">
        <v>-0.19130434782608699</v>
      </c>
    </row>
    <row r="180" spans="1:5" x14ac:dyDescent="0.35">
      <c r="A180" s="191"/>
      <c r="B180" s="11" t="s">
        <v>140</v>
      </c>
      <c r="C180" s="12">
        <v>73</v>
      </c>
      <c r="D180" s="12">
        <v>92</v>
      </c>
      <c r="E180" s="13">
        <v>-0.20652173913043501</v>
      </c>
    </row>
    <row r="181" spans="1:5" x14ac:dyDescent="0.35">
      <c r="A181" s="191"/>
      <c r="B181" s="11" t="s">
        <v>141</v>
      </c>
      <c r="C181" s="12">
        <v>15</v>
      </c>
      <c r="D181" s="12">
        <v>12</v>
      </c>
      <c r="E181" s="13">
        <v>0.25</v>
      </c>
    </row>
    <row r="182" spans="1:5" x14ac:dyDescent="0.35">
      <c r="A182" s="191"/>
      <c r="B182" s="11" t="s">
        <v>142</v>
      </c>
      <c r="C182" s="12">
        <v>2</v>
      </c>
      <c r="D182" s="12">
        <v>1</v>
      </c>
      <c r="E182" s="13">
        <v>1</v>
      </c>
    </row>
    <row r="183" spans="1:5" x14ac:dyDescent="0.35">
      <c r="A183" s="191"/>
      <c r="B183" s="11" t="s">
        <v>143</v>
      </c>
      <c r="C183" s="12">
        <v>0</v>
      </c>
      <c r="D183" s="12">
        <v>1</v>
      </c>
      <c r="E183" s="13">
        <v>-1</v>
      </c>
    </row>
    <row r="184" spans="1:5" x14ac:dyDescent="0.35">
      <c r="A184" s="191"/>
      <c r="B184" s="11" t="s">
        <v>144</v>
      </c>
      <c r="C184" s="12">
        <v>61</v>
      </c>
      <c r="D184" s="12">
        <v>54</v>
      </c>
      <c r="E184" s="13">
        <v>0.12962962962963001</v>
      </c>
    </row>
    <row r="185" spans="1:5" x14ac:dyDescent="0.35">
      <c r="A185" s="191"/>
      <c r="B185" s="11" t="s">
        <v>145</v>
      </c>
      <c r="C185" s="12">
        <v>82</v>
      </c>
      <c r="D185" s="12">
        <v>57</v>
      </c>
      <c r="E185" s="13">
        <v>0.43859649122806998</v>
      </c>
    </row>
    <row r="186" spans="1:5" x14ac:dyDescent="0.35">
      <c r="A186" s="191"/>
      <c r="B186" s="11" t="s">
        <v>146</v>
      </c>
      <c r="C186" s="12">
        <v>393</v>
      </c>
      <c r="D186" s="12">
        <v>419</v>
      </c>
      <c r="E186" s="13">
        <v>-6.2052505966587103E-2</v>
      </c>
    </row>
    <row r="187" spans="1:5" x14ac:dyDescent="0.35">
      <c r="A187" s="191"/>
      <c r="B187" s="11" t="s">
        <v>147</v>
      </c>
      <c r="C187" s="12">
        <v>831</v>
      </c>
      <c r="D187" s="12">
        <v>689</v>
      </c>
      <c r="E187" s="13">
        <v>0.20609579100145101</v>
      </c>
    </row>
    <row r="188" spans="1:5" x14ac:dyDescent="0.35">
      <c r="A188" s="191"/>
      <c r="B188" s="11" t="s">
        <v>148</v>
      </c>
      <c r="C188" s="12">
        <v>34</v>
      </c>
      <c r="D188" s="12">
        <v>61</v>
      </c>
      <c r="E188" s="13">
        <v>-0.44262295081967201</v>
      </c>
    </row>
    <row r="189" spans="1:5" x14ac:dyDescent="0.35">
      <c r="A189" s="191"/>
      <c r="B189" s="11" t="s">
        <v>149</v>
      </c>
      <c r="C189" s="12">
        <v>3</v>
      </c>
      <c r="D189" s="12">
        <v>6</v>
      </c>
      <c r="E189" s="13">
        <v>-0.5</v>
      </c>
    </row>
    <row r="190" spans="1:5" x14ac:dyDescent="0.35">
      <c r="A190" s="191"/>
      <c r="B190" s="11" t="s">
        <v>150</v>
      </c>
      <c r="C190" s="12">
        <v>254</v>
      </c>
      <c r="D190" s="12">
        <v>169</v>
      </c>
      <c r="E190" s="13">
        <v>0.50295857988165704</v>
      </c>
    </row>
    <row r="191" spans="1:5" x14ac:dyDescent="0.35">
      <c r="A191" s="191"/>
      <c r="B191" s="11" t="s">
        <v>151</v>
      </c>
      <c r="C191" s="12">
        <v>2577</v>
      </c>
      <c r="D191" s="12">
        <v>2976</v>
      </c>
      <c r="E191" s="13">
        <v>-0.134072580645161</v>
      </c>
    </row>
    <row r="192" spans="1:5" x14ac:dyDescent="0.35">
      <c r="A192" s="191"/>
      <c r="B192" s="11" t="s">
        <v>152</v>
      </c>
      <c r="C192" s="12">
        <v>325</v>
      </c>
      <c r="D192" s="12">
        <v>0</v>
      </c>
      <c r="E192" s="13">
        <v>0</v>
      </c>
    </row>
    <row r="193" spans="1:5" x14ac:dyDescent="0.35">
      <c r="A193" s="191"/>
      <c r="B193" s="11" t="s">
        <v>153</v>
      </c>
      <c r="C193" s="12">
        <v>8776</v>
      </c>
      <c r="D193" s="12">
        <v>7279</v>
      </c>
      <c r="E193" s="13">
        <v>0.20566011814809701</v>
      </c>
    </row>
    <row r="194" spans="1:5" x14ac:dyDescent="0.35">
      <c r="A194" s="191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35">
      <c r="A195" s="191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35">
      <c r="A196" s="191"/>
      <c r="B196" s="11" t="s">
        <v>156</v>
      </c>
      <c r="C196" s="12">
        <v>85</v>
      </c>
      <c r="D196" s="12">
        <v>72</v>
      </c>
      <c r="E196" s="13">
        <v>0.180555555555555</v>
      </c>
    </row>
    <row r="197" spans="1:5" x14ac:dyDescent="0.35">
      <c r="A197" s="191"/>
      <c r="B197" s="11" t="s">
        <v>157</v>
      </c>
      <c r="C197" s="12">
        <v>573</v>
      </c>
      <c r="D197" s="12">
        <v>614</v>
      </c>
      <c r="E197" s="13">
        <v>-6.6775244299674297E-2</v>
      </c>
    </row>
    <row r="198" spans="1:5" x14ac:dyDescent="0.35">
      <c r="A198" s="191"/>
      <c r="B198" s="11" t="s">
        <v>158</v>
      </c>
      <c r="C198" s="12">
        <v>2209</v>
      </c>
      <c r="D198" s="12">
        <v>1784</v>
      </c>
      <c r="E198" s="13">
        <v>0.238228699551569</v>
      </c>
    </row>
    <row r="199" spans="1:5" x14ac:dyDescent="0.35">
      <c r="A199" s="191"/>
      <c r="B199" s="11" t="s">
        <v>159</v>
      </c>
      <c r="C199" s="12">
        <v>0</v>
      </c>
      <c r="D199" s="12">
        <v>3</v>
      </c>
      <c r="E199" s="13">
        <v>-1</v>
      </c>
    </row>
    <row r="200" spans="1:5" x14ac:dyDescent="0.3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35">
      <c r="A201" s="190" t="s">
        <v>161</v>
      </c>
      <c r="B201" s="11" t="s">
        <v>162</v>
      </c>
      <c r="C201" s="12">
        <v>40983</v>
      </c>
      <c r="D201" s="12">
        <v>5708</v>
      </c>
      <c r="E201" s="13">
        <v>6.1799229152067303</v>
      </c>
    </row>
    <row r="202" spans="1:5" x14ac:dyDescent="0.35">
      <c r="A202" s="191"/>
      <c r="B202" s="11" t="s">
        <v>120</v>
      </c>
      <c r="C202" s="12">
        <v>503</v>
      </c>
      <c r="D202" s="12">
        <v>491</v>
      </c>
      <c r="E202" s="13">
        <v>2.4439918533604901E-2</v>
      </c>
    </row>
    <row r="203" spans="1:5" x14ac:dyDescent="0.35">
      <c r="A203" s="191"/>
      <c r="B203" s="11" t="s">
        <v>163</v>
      </c>
      <c r="C203" s="12">
        <v>1006</v>
      </c>
      <c r="D203" s="12">
        <v>1089</v>
      </c>
      <c r="E203" s="13">
        <v>-7.62167125803489E-2</v>
      </c>
    </row>
    <row r="204" spans="1:5" x14ac:dyDescent="0.35">
      <c r="A204" s="191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35">
      <c r="A205" s="191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35">
      <c r="A206" s="191"/>
      <c r="B206" s="11" t="s">
        <v>124</v>
      </c>
      <c r="C206" s="12">
        <v>96</v>
      </c>
      <c r="D206" s="12">
        <v>357</v>
      </c>
      <c r="E206" s="13">
        <v>-0.73109243697478998</v>
      </c>
    </row>
    <row r="207" spans="1:5" x14ac:dyDescent="0.35">
      <c r="A207" s="191"/>
      <c r="B207" s="11" t="s">
        <v>125</v>
      </c>
      <c r="C207" s="12">
        <v>7256</v>
      </c>
      <c r="D207" s="12">
        <v>7785</v>
      </c>
      <c r="E207" s="13">
        <v>-6.7951188182402103E-2</v>
      </c>
    </row>
    <row r="208" spans="1:5" x14ac:dyDescent="0.35">
      <c r="A208" s="191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35">
      <c r="A209" s="191"/>
      <c r="B209" s="11" t="s">
        <v>127</v>
      </c>
      <c r="C209" s="12">
        <v>925</v>
      </c>
      <c r="D209" s="12">
        <v>893</v>
      </c>
      <c r="E209" s="13">
        <v>3.5834266517357202E-2</v>
      </c>
    </row>
    <row r="210" spans="1:5" x14ac:dyDescent="0.35">
      <c r="A210" s="191"/>
      <c r="B210" s="11" t="s">
        <v>165</v>
      </c>
      <c r="C210" s="12">
        <v>731</v>
      </c>
      <c r="D210" s="12">
        <v>755</v>
      </c>
      <c r="E210" s="13">
        <v>-3.1788079470198703E-2</v>
      </c>
    </row>
    <row r="211" spans="1:5" x14ac:dyDescent="0.35">
      <c r="A211" s="191"/>
      <c r="B211" s="11" t="s">
        <v>129</v>
      </c>
      <c r="C211" s="12">
        <v>51</v>
      </c>
      <c r="D211" s="12">
        <v>46</v>
      </c>
      <c r="E211" s="13">
        <v>0.108695652173913</v>
      </c>
    </row>
    <row r="212" spans="1:5" x14ac:dyDescent="0.35">
      <c r="A212" s="191"/>
      <c r="B212" s="11" t="s">
        <v>130</v>
      </c>
      <c r="C212" s="12">
        <v>4980</v>
      </c>
      <c r="D212" s="12">
        <v>2910</v>
      </c>
      <c r="E212" s="13">
        <v>0.71134020618556704</v>
      </c>
    </row>
    <row r="213" spans="1:5" x14ac:dyDescent="0.35">
      <c r="A213" s="191"/>
      <c r="B213" s="11" t="s">
        <v>131</v>
      </c>
      <c r="C213" s="12">
        <v>8</v>
      </c>
      <c r="D213" s="12">
        <v>8</v>
      </c>
      <c r="E213" s="13">
        <v>0</v>
      </c>
    </row>
    <row r="214" spans="1:5" x14ac:dyDescent="0.35">
      <c r="A214" s="191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35">
      <c r="A215" s="191"/>
      <c r="B215" s="11" t="s">
        <v>133</v>
      </c>
      <c r="C215" s="12">
        <v>74</v>
      </c>
      <c r="D215" s="12">
        <v>103</v>
      </c>
      <c r="E215" s="13">
        <v>-0.28155339805825202</v>
      </c>
    </row>
    <row r="216" spans="1:5" x14ac:dyDescent="0.35">
      <c r="A216" s="191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35">
      <c r="A217" s="191"/>
      <c r="B217" s="11" t="s">
        <v>135</v>
      </c>
      <c r="C217" s="12">
        <v>30</v>
      </c>
      <c r="D217" s="12">
        <v>39</v>
      </c>
      <c r="E217" s="13">
        <v>-0.230769230769231</v>
      </c>
    </row>
    <row r="218" spans="1:5" x14ac:dyDescent="0.35">
      <c r="A218" s="191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35">
      <c r="A219" s="191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35">
      <c r="A220" s="191"/>
      <c r="B220" s="11" t="s">
        <v>138</v>
      </c>
      <c r="C220" s="12">
        <v>2426</v>
      </c>
      <c r="D220" s="12">
        <v>1969</v>
      </c>
      <c r="E220" s="13">
        <v>0.23209751142712001</v>
      </c>
    </row>
    <row r="221" spans="1:5" x14ac:dyDescent="0.35">
      <c r="A221" s="191"/>
      <c r="B221" s="11" t="s">
        <v>139</v>
      </c>
      <c r="C221" s="12">
        <v>1545</v>
      </c>
      <c r="D221" s="12">
        <v>1770</v>
      </c>
      <c r="E221" s="13">
        <v>-0.12711864406779699</v>
      </c>
    </row>
    <row r="222" spans="1:5" x14ac:dyDescent="0.35">
      <c r="A222" s="191"/>
      <c r="B222" s="11" t="s">
        <v>166</v>
      </c>
      <c r="C222" s="12">
        <v>1080</v>
      </c>
      <c r="D222" s="12">
        <v>1082</v>
      </c>
      <c r="E222" s="13">
        <v>-1.8484288354898299E-3</v>
      </c>
    </row>
    <row r="223" spans="1:5" x14ac:dyDescent="0.35">
      <c r="A223" s="191"/>
      <c r="B223" s="11" t="s">
        <v>141</v>
      </c>
      <c r="C223" s="12">
        <v>0</v>
      </c>
      <c r="D223" s="12">
        <v>12</v>
      </c>
      <c r="E223" s="13">
        <v>-1</v>
      </c>
    </row>
    <row r="224" spans="1:5" x14ac:dyDescent="0.35">
      <c r="A224" s="191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3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35">
      <c r="A226" s="191"/>
      <c r="B226" s="11" t="s">
        <v>144</v>
      </c>
      <c r="C226" s="12">
        <v>37</v>
      </c>
      <c r="D226" s="12">
        <v>756</v>
      </c>
      <c r="E226" s="13">
        <v>-0.95105820105820105</v>
      </c>
    </row>
    <row r="227" spans="1:5" x14ac:dyDescent="0.35">
      <c r="A227" s="191"/>
      <c r="B227" s="11" t="s">
        <v>167</v>
      </c>
      <c r="C227" s="12">
        <v>77</v>
      </c>
      <c r="D227" s="12">
        <v>0</v>
      </c>
      <c r="E227" s="13">
        <v>0</v>
      </c>
    </row>
    <row r="228" spans="1:5" x14ac:dyDescent="0.35">
      <c r="A228" s="191"/>
      <c r="B228" s="11" t="s">
        <v>146</v>
      </c>
      <c r="C228" s="12">
        <v>486</v>
      </c>
      <c r="D228" s="12">
        <v>468</v>
      </c>
      <c r="E228" s="13">
        <v>3.8461538461538498E-2</v>
      </c>
    </row>
    <row r="229" spans="1:5" x14ac:dyDescent="0.35">
      <c r="A229" s="191"/>
      <c r="B229" s="11" t="s">
        <v>147</v>
      </c>
      <c r="C229" s="12">
        <v>1273</v>
      </c>
      <c r="D229" s="12">
        <v>1193</v>
      </c>
      <c r="E229" s="13">
        <v>6.7057837384744301E-2</v>
      </c>
    </row>
    <row r="230" spans="1:5" x14ac:dyDescent="0.35">
      <c r="A230" s="191"/>
      <c r="B230" s="11" t="s">
        <v>148</v>
      </c>
      <c r="C230" s="12">
        <v>34</v>
      </c>
      <c r="D230" s="12">
        <v>61</v>
      </c>
      <c r="E230" s="13">
        <v>-0.44262295081967201</v>
      </c>
    </row>
    <row r="231" spans="1:5" x14ac:dyDescent="0.35">
      <c r="A231" s="191"/>
      <c r="B231" s="11" t="s">
        <v>149</v>
      </c>
      <c r="C231" s="12">
        <v>3</v>
      </c>
      <c r="D231" s="12">
        <v>6</v>
      </c>
      <c r="E231" s="13">
        <v>-0.5</v>
      </c>
    </row>
    <row r="232" spans="1:5" x14ac:dyDescent="0.35">
      <c r="A232" s="191"/>
      <c r="B232" s="11" t="s">
        <v>150</v>
      </c>
      <c r="C232" s="12">
        <v>273</v>
      </c>
      <c r="D232" s="12">
        <v>215</v>
      </c>
      <c r="E232" s="13">
        <v>0.26976744186046497</v>
      </c>
    </row>
    <row r="233" spans="1:5" x14ac:dyDescent="0.35">
      <c r="A233" s="191"/>
      <c r="B233" s="11" t="s">
        <v>151</v>
      </c>
      <c r="C233" s="12">
        <v>777</v>
      </c>
      <c r="D233" s="12">
        <v>465</v>
      </c>
      <c r="E233" s="13">
        <v>0.67096774193548403</v>
      </c>
    </row>
    <row r="234" spans="1:5" x14ac:dyDescent="0.35">
      <c r="A234" s="191"/>
      <c r="B234" s="11" t="s">
        <v>152</v>
      </c>
      <c r="C234" s="12">
        <v>325</v>
      </c>
      <c r="D234" s="12">
        <v>0</v>
      </c>
      <c r="E234" s="13">
        <v>0</v>
      </c>
    </row>
    <row r="235" spans="1:5" x14ac:dyDescent="0.35">
      <c r="A235" s="191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35">
      <c r="A236" s="191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35">
      <c r="A237" s="191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35">
      <c r="A238" s="191"/>
      <c r="B238" s="11" t="s">
        <v>156</v>
      </c>
      <c r="C238" s="12">
        <v>614</v>
      </c>
      <c r="D238" s="12">
        <v>395</v>
      </c>
      <c r="E238" s="13">
        <v>0.55443037974683496</v>
      </c>
    </row>
    <row r="239" spans="1:5" x14ac:dyDescent="0.35">
      <c r="A239" s="191"/>
      <c r="B239" s="11" t="s">
        <v>157</v>
      </c>
      <c r="C239" s="12">
        <v>293</v>
      </c>
      <c r="D239" s="12">
        <v>286</v>
      </c>
      <c r="E239" s="13">
        <v>2.44755244755245E-2</v>
      </c>
    </row>
    <row r="240" spans="1:5" x14ac:dyDescent="0.35">
      <c r="A240" s="191"/>
      <c r="B240" s="11" t="s">
        <v>158</v>
      </c>
      <c r="C240" s="12">
        <v>2135</v>
      </c>
      <c r="D240" s="12">
        <v>1710</v>
      </c>
      <c r="E240" s="13">
        <v>0.248538011695906</v>
      </c>
    </row>
    <row r="241" spans="1:5" x14ac:dyDescent="0.35">
      <c r="A241" s="191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3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0</v>
      </c>
      <c r="D246" s="12">
        <v>7</v>
      </c>
      <c r="E246" s="13">
        <v>-1</v>
      </c>
    </row>
    <row r="247" spans="1:5" x14ac:dyDescent="0.35">
      <c r="A247" s="10" t="s">
        <v>170</v>
      </c>
      <c r="B247" s="15"/>
      <c r="C247" s="12">
        <v>7</v>
      </c>
      <c r="D247" s="12">
        <v>44</v>
      </c>
      <c r="E247" s="13">
        <v>-0.84090909090909105</v>
      </c>
    </row>
    <row r="248" spans="1:5" x14ac:dyDescent="0.35">
      <c r="A248" s="10" t="s">
        <v>171</v>
      </c>
      <c r="B248" s="15"/>
      <c r="C248" s="12">
        <v>0</v>
      </c>
      <c r="D248" s="12">
        <v>0</v>
      </c>
      <c r="E248" s="13">
        <v>0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274</v>
      </c>
      <c r="D252" s="12">
        <v>196</v>
      </c>
      <c r="E252" s="13">
        <v>0.397959183673469</v>
      </c>
    </row>
    <row r="253" spans="1:5" x14ac:dyDescent="0.35">
      <c r="A253" s="190" t="s">
        <v>174</v>
      </c>
      <c r="B253" s="11" t="s">
        <v>175</v>
      </c>
      <c r="C253" s="12">
        <v>50</v>
      </c>
      <c r="D253" s="12">
        <v>54</v>
      </c>
      <c r="E253" s="13">
        <v>-7.4074074074074098E-2</v>
      </c>
    </row>
    <row r="254" spans="1:5" x14ac:dyDescent="0.35">
      <c r="A254" s="191"/>
      <c r="B254" s="11" t="s">
        <v>176</v>
      </c>
      <c r="C254" s="12">
        <v>3</v>
      </c>
      <c r="D254" s="12">
        <v>0</v>
      </c>
      <c r="E254" s="13">
        <v>0</v>
      </c>
    </row>
    <row r="255" spans="1:5" x14ac:dyDescent="0.35">
      <c r="A255" s="192"/>
      <c r="B255" s="11" t="s">
        <v>177</v>
      </c>
      <c r="C255" s="12">
        <v>14</v>
      </c>
      <c r="D255" s="12">
        <v>16</v>
      </c>
      <c r="E255" s="13">
        <v>-0.125</v>
      </c>
    </row>
    <row r="256" spans="1:5" x14ac:dyDescent="0.35">
      <c r="A256" s="10" t="s">
        <v>178</v>
      </c>
      <c r="B256" s="15"/>
      <c r="C256" s="12">
        <v>3</v>
      </c>
      <c r="D256" s="12">
        <v>7</v>
      </c>
      <c r="E256" s="13">
        <v>-0.57142857142857095</v>
      </c>
    </row>
    <row r="257" spans="1:5" x14ac:dyDescent="0.35">
      <c r="A257" s="10" t="s">
        <v>179</v>
      </c>
      <c r="B257" s="15"/>
      <c r="C257" s="12">
        <v>191</v>
      </c>
      <c r="D257" s="12">
        <v>148</v>
      </c>
      <c r="E257" s="13">
        <v>0.29054054054054002</v>
      </c>
    </row>
    <row r="258" spans="1:5" x14ac:dyDescent="0.35">
      <c r="A258" s="10" t="s">
        <v>111</v>
      </c>
      <c r="B258" s="15"/>
      <c r="C258" s="12">
        <v>14</v>
      </c>
      <c r="D258" s="12">
        <v>12</v>
      </c>
      <c r="E258" s="13">
        <v>0.16666666666666699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884</v>
      </c>
      <c r="D262" s="12">
        <v>772</v>
      </c>
      <c r="E262" s="13">
        <v>0.14507772020725401</v>
      </c>
    </row>
    <row r="263" spans="1:5" x14ac:dyDescent="0.35">
      <c r="A263" s="190" t="s">
        <v>69</v>
      </c>
      <c r="B263" s="11" t="s">
        <v>182</v>
      </c>
      <c r="C263" s="12">
        <v>141</v>
      </c>
      <c r="D263" s="12">
        <v>186</v>
      </c>
      <c r="E263" s="13">
        <v>-0.241935483870968</v>
      </c>
    </row>
    <row r="264" spans="1:5" x14ac:dyDescent="0.35">
      <c r="A264" s="192"/>
      <c r="B264" s="11" t="s">
        <v>111</v>
      </c>
      <c r="C264" s="12">
        <v>9593</v>
      </c>
      <c r="D264" s="12">
        <v>6756</v>
      </c>
      <c r="E264" s="13">
        <v>0.41992303137951498</v>
      </c>
    </row>
    <row r="265" spans="1:5" x14ac:dyDescent="0.3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0</v>
      </c>
      <c r="D266" s="12">
        <v>58</v>
      </c>
      <c r="E266" s="13">
        <v>-1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0" t="s">
        <v>187</v>
      </c>
      <c r="B271" s="11" t="s">
        <v>188</v>
      </c>
      <c r="C271" s="12">
        <v>16</v>
      </c>
      <c r="D271" s="12">
        <v>4</v>
      </c>
      <c r="E271" s="13">
        <v>3</v>
      </c>
    </row>
    <row r="272" spans="1:5" x14ac:dyDescent="0.35">
      <c r="A272" s="192"/>
      <c r="B272" s="11" t="s">
        <v>189</v>
      </c>
      <c r="C272" s="12">
        <v>121</v>
      </c>
      <c r="D272" s="12">
        <v>119</v>
      </c>
      <c r="E272" s="13">
        <v>1.6806722689075598E-2</v>
      </c>
    </row>
    <row r="273" spans="1:5" x14ac:dyDescent="0.35">
      <c r="A273" s="10" t="s">
        <v>190</v>
      </c>
      <c r="B273" s="15"/>
      <c r="C273" s="16"/>
      <c r="D273" s="12">
        <v>0</v>
      </c>
      <c r="E273" s="13">
        <v>0</v>
      </c>
    </row>
    <row r="274" spans="1:5" x14ac:dyDescent="0.35">
      <c r="A274" s="10" t="s">
        <v>191</v>
      </c>
      <c r="B274" s="15"/>
      <c r="C274" s="16"/>
      <c r="D274" s="12">
        <v>0</v>
      </c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6"/>
      <c r="D278" s="12">
        <v>0</v>
      </c>
      <c r="E278" s="13">
        <v>0</v>
      </c>
    </row>
    <row r="279" spans="1:5" x14ac:dyDescent="0.35">
      <c r="A279" s="10" t="s">
        <v>194</v>
      </c>
      <c r="B279" s="15"/>
      <c r="C279" s="16"/>
      <c r="D279" s="12">
        <v>0</v>
      </c>
      <c r="E279" s="13">
        <v>0</v>
      </c>
    </row>
    <row r="280" spans="1:5" x14ac:dyDescent="0.35">
      <c r="A280" s="10" t="s">
        <v>195</v>
      </c>
      <c r="B280" s="15"/>
      <c r="C280" s="16"/>
      <c r="D280" s="12">
        <v>0</v>
      </c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7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35">
      <c r="A284" s="188"/>
      <c r="B284" s="11" t="s">
        <v>200</v>
      </c>
      <c r="C284" s="12">
        <v>14281</v>
      </c>
      <c r="D284" s="12">
        <v>14281</v>
      </c>
      <c r="E284" s="21">
        <v>0</v>
      </c>
    </row>
    <row r="285" spans="1:5" x14ac:dyDescent="0.35">
      <c r="A285" s="189"/>
      <c r="B285" s="11" t="s">
        <v>201</v>
      </c>
      <c r="C285" s="12">
        <v>0</v>
      </c>
      <c r="D285" s="12">
        <v>0</v>
      </c>
      <c r="E285" s="21">
        <v>0</v>
      </c>
    </row>
    <row r="286" spans="1:5" x14ac:dyDescent="0.35">
      <c r="A286" s="187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35">
      <c r="A287" s="188"/>
      <c r="B287" s="11" t="s">
        <v>204</v>
      </c>
      <c r="C287" s="12">
        <v>0</v>
      </c>
      <c r="D287" s="12">
        <v>0</v>
      </c>
      <c r="E287" s="21">
        <v>0</v>
      </c>
    </row>
    <row r="288" spans="1:5" x14ac:dyDescent="0.35">
      <c r="A288" s="189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35">
      <c r="A289" s="20" t="s">
        <v>206</v>
      </c>
      <c r="B289" s="11" t="s">
        <v>207</v>
      </c>
      <c r="C289" s="12">
        <v>104</v>
      </c>
      <c r="D289" s="12">
        <v>77</v>
      </c>
      <c r="E289" s="21">
        <v>23</v>
      </c>
    </row>
    <row r="290" spans="1:5" x14ac:dyDescent="0.35">
      <c r="A290" s="187" t="s">
        <v>208</v>
      </c>
      <c r="B290" s="11" t="s">
        <v>209</v>
      </c>
      <c r="C290" s="12">
        <v>448</v>
      </c>
      <c r="D290" s="12">
        <v>34</v>
      </c>
      <c r="E290" s="21">
        <v>23</v>
      </c>
    </row>
    <row r="291" spans="1:5" x14ac:dyDescent="0.35">
      <c r="A291" s="188"/>
      <c r="B291" s="11" t="s">
        <v>210</v>
      </c>
      <c r="C291" s="12">
        <v>116</v>
      </c>
      <c r="D291" s="12">
        <v>131</v>
      </c>
      <c r="E291" s="21">
        <v>330</v>
      </c>
    </row>
    <row r="292" spans="1:5" x14ac:dyDescent="0.35">
      <c r="A292" s="189"/>
      <c r="B292" s="11" t="s">
        <v>211</v>
      </c>
      <c r="C292" s="12">
        <v>102</v>
      </c>
      <c r="D292" s="12">
        <v>54</v>
      </c>
      <c r="E292" s="21">
        <v>1</v>
      </c>
    </row>
    <row r="293" spans="1:5" x14ac:dyDescent="0.3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35">
      <c r="A294" s="187" t="s">
        <v>214</v>
      </c>
      <c r="B294" s="11" t="s">
        <v>205</v>
      </c>
      <c r="C294" s="12">
        <v>170</v>
      </c>
      <c r="D294" s="12">
        <v>48</v>
      </c>
      <c r="E294" s="21">
        <v>70</v>
      </c>
    </row>
    <row r="295" spans="1:5" x14ac:dyDescent="0.35">
      <c r="A295" s="188"/>
      <c r="B295" s="11" t="s">
        <v>215</v>
      </c>
      <c r="C295" s="12">
        <v>82</v>
      </c>
      <c r="D295" s="12">
        <v>46</v>
      </c>
      <c r="E295" s="21">
        <v>13</v>
      </c>
    </row>
    <row r="296" spans="1:5" x14ac:dyDescent="0.35">
      <c r="A296" s="189"/>
      <c r="B296" s="11" t="s">
        <v>216</v>
      </c>
      <c r="C296" s="12">
        <v>28</v>
      </c>
      <c r="D296" s="12">
        <v>26</v>
      </c>
      <c r="E296" s="21">
        <v>28</v>
      </c>
    </row>
    <row r="297" spans="1:5" x14ac:dyDescent="0.35">
      <c r="A297" s="187" t="s">
        <v>217</v>
      </c>
      <c r="B297" s="11" t="s">
        <v>218</v>
      </c>
      <c r="C297" s="12">
        <v>2</v>
      </c>
      <c r="D297" s="12">
        <v>1</v>
      </c>
      <c r="E297" s="21">
        <v>2</v>
      </c>
    </row>
    <row r="298" spans="1:5" x14ac:dyDescent="0.35">
      <c r="A298" s="188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35">
      <c r="A299" s="188"/>
      <c r="B299" s="11" t="s">
        <v>220</v>
      </c>
      <c r="C299" s="12">
        <v>2229</v>
      </c>
      <c r="D299" s="12">
        <v>1989</v>
      </c>
      <c r="E299" s="21">
        <v>796</v>
      </c>
    </row>
    <row r="300" spans="1:5" x14ac:dyDescent="0.35">
      <c r="A300" s="188"/>
      <c r="B300" s="11" t="s">
        <v>221</v>
      </c>
      <c r="C300" s="12">
        <v>3799</v>
      </c>
      <c r="D300" s="12">
        <v>3685</v>
      </c>
      <c r="E300" s="21">
        <v>204</v>
      </c>
    </row>
    <row r="301" spans="1:5" x14ac:dyDescent="0.35">
      <c r="A301" s="188"/>
      <c r="B301" s="11" t="s">
        <v>222</v>
      </c>
      <c r="C301" s="12">
        <v>35</v>
      </c>
      <c r="D301" s="12">
        <v>35</v>
      </c>
      <c r="E301" s="21">
        <v>0</v>
      </c>
    </row>
    <row r="302" spans="1:5" x14ac:dyDescent="0.35">
      <c r="A302" s="188"/>
      <c r="B302" s="11" t="s">
        <v>223</v>
      </c>
      <c r="C302" s="12">
        <v>1197</v>
      </c>
      <c r="D302" s="12">
        <v>939</v>
      </c>
      <c r="E302" s="21">
        <v>495</v>
      </c>
    </row>
    <row r="303" spans="1:5" x14ac:dyDescent="0.35">
      <c r="A303" s="188"/>
      <c r="B303" s="11" t="s">
        <v>224</v>
      </c>
      <c r="C303" s="12">
        <v>549</v>
      </c>
      <c r="D303" s="12">
        <v>492</v>
      </c>
      <c r="E303" s="21">
        <v>86</v>
      </c>
    </row>
    <row r="304" spans="1:5" x14ac:dyDescent="0.35">
      <c r="A304" s="188"/>
      <c r="B304" s="11" t="s">
        <v>225</v>
      </c>
      <c r="C304" s="12">
        <v>2</v>
      </c>
      <c r="D304" s="12">
        <v>0</v>
      </c>
      <c r="E304" s="21">
        <v>1</v>
      </c>
    </row>
    <row r="305" spans="1:5" x14ac:dyDescent="0.35">
      <c r="A305" s="188"/>
      <c r="B305" s="11" t="s">
        <v>226</v>
      </c>
      <c r="C305" s="12">
        <v>401</v>
      </c>
      <c r="D305" s="12">
        <v>165</v>
      </c>
      <c r="E305" s="21">
        <v>246</v>
      </c>
    </row>
    <row r="306" spans="1:5" x14ac:dyDescent="0.35">
      <c r="A306" s="188"/>
      <c r="B306" s="11" t="s">
        <v>227</v>
      </c>
      <c r="C306" s="12">
        <v>1</v>
      </c>
      <c r="D306" s="12">
        <v>0</v>
      </c>
      <c r="E306" s="21">
        <v>0</v>
      </c>
    </row>
    <row r="307" spans="1:5" x14ac:dyDescent="0.35">
      <c r="A307" s="188"/>
      <c r="B307" s="11" t="s">
        <v>228</v>
      </c>
      <c r="C307" s="12">
        <v>1</v>
      </c>
      <c r="D307" s="12">
        <v>1</v>
      </c>
      <c r="E307" s="21">
        <v>0</v>
      </c>
    </row>
    <row r="308" spans="1:5" x14ac:dyDescent="0.35">
      <c r="A308" s="188"/>
      <c r="B308" s="11" t="s">
        <v>229</v>
      </c>
      <c r="C308" s="12">
        <v>58</v>
      </c>
      <c r="D308" s="12">
        <v>39</v>
      </c>
      <c r="E308" s="21">
        <v>14</v>
      </c>
    </row>
    <row r="309" spans="1:5" x14ac:dyDescent="0.35">
      <c r="A309" s="188"/>
      <c r="B309" s="11" t="s">
        <v>230</v>
      </c>
      <c r="C309" s="12">
        <v>85</v>
      </c>
      <c r="D309" s="12">
        <v>58</v>
      </c>
      <c r="E309" s="21">
        <v>15</v>
      </c>
    </row>
    <row r="310" spans="1:5" x14ac:dyDescent="0.35">
      <c r="A310" s="188"/>
      <c r="B310" s="11" t="s">
        <v>231</v>
      </c>
      <c r="C310" s="12">
        <v>16</v>
      </c>
      <c r="D310" s="12">
        <v>12</v>
      </c>
      <c r="E310" s="21">
        <v>7</v>
      </c>
    </row>
    <row r="311" spans="1:5" x14ac:dyDescent="0.35">
      <c r="A311" s="189"/>
      <c r="B311" s="11" t="s">
        <v>232</v>
      </c>
      <c r="C311" s="12">
        <v>56</v>
      </c>
      <c r="D311" s="12">
        <v>50</v>
      </c>
      <c r="E311" s="21">
        <v>10</v>
      </c>
    </row>
    <row r="312" spans="1:5" x14ac:dyDescent="0.35">
      <c r="A312" s="187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35">
      <c r="A313" s="188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35">
      <c r="A314" s="188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35">
      <c r="A315" s="188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35">
      <c r="A316" s="188"/>
      <c r="B316" s="11" t="s">
        <v>238</v>
      </c>
      <c r="C316" s="12">
        <v>163</v>
      </c>
      <c r="D316" s="12">
        <v>122</v>
      </c>
      <c r="E316" s="21">
        <v>130</v>
      </c>
    </row>
    <row r="317" spans="1:5" x14ac:dyDescent="0.35">
      <c r="A317" s="188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35">
      <c r="A318" s="188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35">
      <c r="A319" s="188"/>
      <c r="B319" s="11" t="s">
        <v>241</v>
      </c>
      <c r="C319" s="12">
        <v>244</v>
      </c>
      <c r="D319" s="12">
        <v>81</v>
      </c>
      <c r="E319" s="21">
        <v>107</v>
      </c>
    </row>
    <row r="320" spans="1:5" x14ac:dyDescent="0.35">
      <c r="A320" s="188"/>
      <c r="B320" s="11" t="s">
        <v>242</v>
      </c>
      <c r="C320" s="12">
        <v>7</v>
      </c>
      <c r="D320" s="12">
        <v>1</v>
      </c>
      <c r="E320" s="21">
        <v>0</v>
      </c>
    </row>
    <row r="321" spans="1:5" x14ac:dyDescent="0.35">
      <c r="A321" s="188"/>
      <c r="B321" s="11" t="s">
        <v>243</v>
      </c>
      <c r="C321" s="12">
        <v>2</v>
      </c>
      <c r="D321" s="12">
        <v>2</v>
      </c>
      <c r="E321" s="21">
        <v>0</v>
      </c>
    </row>
    <row r="322" spans="1:5" x14ac:dyDescent="0.35">
      <c r="A322" s="188"/>
      <c r="B322" s="11" t="s">
        <v>244</v>
      </c>
      <c r="C322" s="12">
        <v>0</v>
      </c>
      <c r="D322" s="12">
        <v>0</v>
      </c>
      <c r="E322" s="21">
        <v>0</v>
      </c>
    </row>
    <row r="323" spans="1:5" x14ac:dyDescent="0.35">
      <c r="A323" s="188"/>
      <c r="B323" s="11" t="s">
        <v>245</v>
      </c>
      <c r="C323" s="12">
        <v>23</v>
      </c>
      <c r="D323" s="12">
        <v>10</v>
      </c>
      <c r="E323" s="21">
        <v>4</v>
      </c>
    </row>
    <row r="324" spans="1:5" x14ac:dyDescent="0.35">
      <c r="A324" s="188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35">
      <c r="A325" s="188"/>
      <c r="B325" s="11" t="s">
        <v>247</v>
      </c>
      <c r="C325" s="12">
        <v>5</v>
      </c>
      <c r="D325" s="12">
        <v>0</v>
      </c>
      <c r="E325" s="21">
        <v>3</v>
      </c>
    </row>
    <row r="326" spans="1:5" x14ac:dyDescent="0.35">
      <c r="A326" s="188"/>
      <c r="B326" s="11" t="s">
        <v>248</v>
      </c>
      <c r="C326" s="12">
        <v>3</v>
      </c>
      <c r="D326" s="12">
        <v>3</v>
      </c>
      <c r="E326" s="21">
        <v>0</v>
      </c>
    </row>
    <row r="327" spans="1:5" x14ac:dyDescent="0.35">
      <c r="A327" s="188"/>
      <c r="B327" s="11" t="s">
        <v>249</v>
      </c>
      <c r="C327" s="12">
        <v>7</v>
      </c>
      <c r="D327" s="12">
        <v>2</v>
      </c>
      <c r="E327" s="21">
        <v>1</v>
      </c>
    </row>
    <row r="328" spans="1:5" x14ac:dyDescent="0.35">
      <c r="A328" s="188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35">
      <c r="A329" s="188"/>
      <c r="B329" s="11" t="s">
        <v>251</v>
      </c>
      <c r="C329" s="12">
        <v>2203</v>
      </c>
      <c r="D329" s="12">
        <v>1874</v>
      </c>
      <c r="E329" s="21">
        <v>483</v>
      </c>
    </row>
    <row r="330" spans="1:5" x14ac:dyDescent="0.35">
      <c r="A330" s="188"/>
      <c r="B330" s="11" t="s">
        <v>252</v>
      </c>
      <c r="C330" s="12">
        <v>63</v>
      </c>
      <c r="D330" s="12">
        <v>16</v>
      </c>
      <c r="E330" s="21">
        <v>26</v>
      </c>
    </row>
    <row r="331" spans="1:5" x14ac:dyDescent="0.35">
      <c r="A331" s="188"/>
      <c r="B331" s="11" t="s">
        <v>253</v>
      </c>
      <c r="C331" s="12">
        <v>208</v>
      </c>
      <c r="D331" s="12">
        <v>28</v>
      </c>
      <c r="E331" s="21">
        <v>5</v>
      </c>
    </row>
    <row r="332" spans="1:5" x14ac:dyDescent="0.35">
      <c r="A332" s="188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35">
      <c r="A333" s="188"/>
      <c r="B333" s="11" t="s">
        <v>255</v>
      </c>
      <c r="C333" s="12">
        <v>3</v>
      </c>
      <c r="D333" s="12">
        <v>3</v>
      </c>
      <c r="E333" s="21">
        <v>3</v>
      </c>
    </row>
    <row r="334" spans="1:5" x14ac:dyDescent="0.35">
      <c r="A334" s="188"/>
      <c r="B334" s="11" t="s">
        <v>256</v>
      </c>
      <c r="C334" s="12">
        <v>16</v>
      </c>
      <c r="D334" s="12">
        <v>9</v>
      </c>
      <c r="E334" s="21">
        <v>2</v>
      </c>
    </row>
    <row r="335" spans="1:5" x14ac:dyDescent="0.35">
      <c r="A335" s="188"/>
      <c r="B335" s="11" t="s">
        <v>257</v>
      </c>
      <c r="C335" s="12">
        <v>0</v>
      </c>
      <c r="D335" s="12">
        <v>0</v>
      </c>
      <c r="E335" s="21">
        <v>0</v>
      </c>
    </row>
    <row r="336" spans="1:5" x14ac:dyDescent="0.35">
      <c r="A336" s="188"/>
      <c r="B336" s="11" t="s">
        <v>258</v>
      </c>
      <c r="C336" s="12">
        <v>363</v>
      </c>
      <c r="D336" s="12">
        <v>92</v>
      </c>
      <c r="E336" s="21">
        <v>249</v>
      </c>
    </row>
    <row r="337" spans="1:5" x14ac:dyDescent="0.35">
      <c r="A337" s="188"/>
      <c r="B337" s="11" t="s">
        <v>259</v>
      </c>
      <c r="C337" s="12">
        <v>2</v>
      </c>
      <c r="D337" s="12">
        <v>2</v>
      </c>
      <c r="E337" s="21">
        <v>2</v>
      </c>
    </row>
    <row r="338" spans="1:5" x14ac:dyDescent="0.35">
      <c r="A338" s="188"/>
      <c r="B338" s="11" t="s">
        <v>260</v>
      </c>
      <c r="C338" s="12">
        <v>3</v>
      </c>
      <c r="D338" s="12">
        <v>2</v>
      </c>
      <c r="E338" s="21">
        <v>1</v>
      </c>
    </row>
    <row r="339" spans="1:5" x14ac:dyDescent="0.35">
      <c r="A339" s="188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35">
      <c r="A340" s="188"/>
      <c r="B340" s="11" t="s">
        <v>262</v>
      </c>
      <c r="C340" s="12">
        <v>26</v>
      </c>
      <c r="D340" s="12">
        <v>5</v>
      </c>
      <c r="E340" s="21">
        <v>10</v>
      </c>
    </row>
    <row r="341" spans="1:5" x14ac:dyDescent="0.35">
      <c r="A341" s="188"/>
      <c r="B341" s="11" t="s">
        <v>263</v>
      </c>
      <c r="C341" s="12">
        <v>0</v>
      </c>
      <c r="D341" s="12">
        <v>0</v>
      </c>
      <c r="E341" s="21">
        <v>0</v>
      </c>
    </row>
    <row r="342" spans="1:5" x14ac:dyDescent="0.35">
      <c r="A342" s="188"/>
      <c r="B342" s="11" t="s">
        <v>264</v>
      </c>
      <c r="C342" s="12">
        <v>0</v>
      </c>
      <c r="D342" s="12">
        <v>0</v>
      </c>
      <c r="E342" s="21">
        <v>0</v>
      </c>
    </row>
    <row r="343" spans="1:5" x14ac:dyDescent="0.35">
      <c r="A343" s="188"/>
      <c r="B343" s="11" t="s">
        <v>265</v>
      </c>
      <c r="C343" s="12">
        <v>4</v>
      </c>
      <c r="D343" s="12">
        <v>4</v>
      </c>
      <c r="E343" s="21">
        <v>4</v>
      </c>
    </row>
    <row r="344" spans="1:5" x14ac:dyDescent="0.35">
      <c r="A344" s="189"/>
      <c r="B344" s="11" t="s">
        <v>266</v>
      </c>
      <c r="C344" s="12">
        <v>165</v>
      </c>
      <c r="D344" s="12">
        <v>42</v>
      </c>
      <c r="E344" s="21">
        <v>5</v>
      </c>
    </row>
    <row r="345" spans="1:5" x14ac:dyDescent="0.35">
      <c r="A345" s="187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35">
      <c r="A346" s="188"/>
      <c r="B346" s="11" t="s">
        <v>269</v>
      </c>
      <c r="C346" s="12">
        <v>5</v>
      </c>
      <c r="D346" s="12">
        <v>4</v>
      </c>
      <c r="E346" s="21">
        <v>4</v>
      </c>
    </row>
    <row r="347" spans="1:5" x14ac:dyDescent="0.35">
      <c r="A347" s="188"/>
      <c r="B347" s="11" t="s">
        <v>270</v>
      </c>
      <c r="C347" s="12">
        <v>0</v>
      </c>
      <c r="D347" s="12">
        <v>0</v>
      </c>
      <c r="E347" s="21">
        <v>1</v>
      </c>
    </row>
    <row r="348" spans="1:5" x14ac:dyDescent="0.35">
      <c r="A348" s="188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35">
      <c r="A349" s="188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35">
      <c r="A350" s="188"/>
      <c r="B350" s="11" t="s">
        <v>273</v>
      </c>
      <c r="C350" s="12">
        <v>4</v>
      </c>
      <c r="D350" s="12">
        <v>2</v>
      </c>
      <c r="E350" s="21">
        <v>1</v>
      </c>
    </row>
    <row r="351" spans="1:5" x14ac:dyDescent="0.35">
      <c r="A351" s="188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35">
      <c r="A352" s="188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35">
      <c r="A353" s="188"/>
      <c r="B353" s="11" t="s">
        <v>276</v>
      </c>
      <c r="C353" s="12">
        <v>1</v>
      </c>
      <c r="D353" s="12">
        <v>0</v>
      </c>
      <c r="E353" s="21">
        <v>0</v>
      </c>
    </row>
    <row r="354" spans="1:5" x14ac:dyDescent="0.35">
      <c r="A354" s="188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35">
      <c r="A355" s="189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35">
      <c r="A356" s="187" t="s">
        <v>279</v>
      </c>
      <c r="B356" s="11" t="s">
        <v>280</v>
      </c>
      <c r="C356" s="12">
        <v>16</v>
      </c>
      <c r="D356" s="12">
        <v>7</v>
      </c>
      <c r="E356" s="21">
        <v>3</v>
      </c>
    </row>
    <row r="357" spans="1:5" x14ac:dyDescent="0.35">
      <c r="A357" s="188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35">
      <c r="A358" s="188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35">
      <c r="A359" s="188"/>
      <c r="B359" s="11" t="s">
        <v>283</v>
      </c>
      <c r="C359" s="12">
        <v>2</v>
      </c>
      <c r="D359" s="12">
        <v>0</v>
      </c>
      <c r="E359" s="21">
        <v>1</v>
      </c>
    </row>
    <row r="360" spans="1:5" x14ac:dyDescent="0.35">
      <c r="A360" s="188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35">
      <c r="A361" s="188"/>
      <c r="B361" s="11" t="s">
        <v>285</v>
      </c>
      <c r="C361" s="12">
        <v>16</v>
      </c>
      <c r="D361" s="12">
        <v>7</v>
      </c>
      <c r="E361" s="21">
        <v>3</v>
      </c>
    </row>
    <row r="362" spans="1:5" x14ac:dyDescent="0.35">
      <c r="A362" s="188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35">
      <c r="A363" s="188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35">
      <c r="A364" s="189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35">
      <c r="A365" s="187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35">
      <c r="A366" s="188"/>
      <c r="B366" s="11" t="s">
        <v>291</v>
      </c>
      <c r="C366" s="12">
        <v>0</v>
      </c>
      <c r="D366" s="12">
        <v>0</v>
      </c>
      <c r="E366" s="21">
        <v>0</v>
      </c>
    </row>
    <row r="367" spans="1:5" x14ac:dyDescent="0.35">
      <c r="A367" s="188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35">
      <c r="A368" s="188"/>
      <c r="B368" s="11" t="s">
        <v>293</v>
      </c>
      <c r="C368" s="12">
        <v>0</v>
      </c>
      <c r="D368" s="12">
        <v>0</v>
      </c>
      <c r="E368" s="21">
        <v>0</v>
      </c>
    </row>
    <row r="369" spans="1:5" x14ac:dyDescent="0.35">
      <c r="A369" s="188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35">
      <c r="A370" s="188"/>
      <c r="B370" s="11" t="s">
        <v>294</v>
      </c>
      <c r="C370" s="12">
        <v>0</v>
      </c>
      <c r="D370" s="12">
        <v>0</v>
      </c>
      <c r="E370" s="21">
        <v>0</v>
      </c>
    </row>
    <row r="371" spans="1:5" x14ac:dyDescent="0.35">
      <c r="A371" s="188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35">
      <c r="A372" s="188"/>
      <c r="B372" s="11" t="s">
        <v>296</v>
      </c>
      <c r="C372" s="12">
        <v>0</v>
      </c>
      <c r="D372" s="12">
        <v>0</v>
      </c>
      <c r="E372" s="21">
        <v>0</v>
      </c>
    </row>
    <row r="373" spans="1:5" x14ac:dyDescent="0.35">
      <c r="A373" s="188"/>
      <c r="B373" s="11" t="s">
        <v>297</v>
      </c>
      <c r="C373" s="12">
        <v>54</v>
      </c>
      <c r="D373" s="12">
        <v>54</v>
      </c>
      <c r="E373" s="21">
        <v>0</v>
      </c>
    </row>
    <row r="374" spans="1:5" x14ac:dyDescent="0.35">
      <c r="A374" s="188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35">
      <c r="A375" s="188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35">
      <c r="A376" s="188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35">
      <c r="A377" s="189"/>
      <c r="B377" s="11" t="s">
        <v>301</v>
      </c>
      <c r="C377" s="12">
        <v>470</v>
      </c>
      <c r="D377" s="12">
        <v>470</v>
      </c>
      <c r="E377" s="21">
        <v>0</v>
      </c>
    </row>
  </sheetData>
  <sheetProtection algorithmName="SHA-512" hashValue="H4yPEu6MStYuTmRfykxNuGjqUcRcJ/NISQ+35uhk312wW4fGgZPzrze3TXn9Cigcd5sDTT2C6iv2KaElFQ5kNg==" saltValue="ufPb/AyfIVE6OXhP8waJN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ACE5-E331-4773-99A3-5E05E3F9886F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4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4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4.453125" style="133" customWidth="1"/>
    <col min="26" max="26" width="2.54296875" style="133" customWidth="1"/>
    <col min="27" max="16384" width="11.453125" style="100"/>
  </cols>
  <sheetData>
    <row r="1" spans="1:26" x14ac:dyDescent="0.25">
      <c r="A1" s="132"/>
      <c r="C1" s="235" t="s">
        <v>1838</v>
      </c>
      <c r="D1" s="235"/>
      <c r="E1" s="235"/>
      <c r="F1" s="132"/>
      <c r="H1" s="177"/>
      <c r="I1" s="177"/>
      <c r="J1" s="177"/>
      <c r="K1" s="132"/>
      <c r="P1" s="132"/>
      <c r="U1" s="132"/>
      <c r="Z1" s="132"/>
    </row>
    <row r="2" spans="1:26" s="102" customFormat="1" ht="11.5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3" customHeight="1" x14ac:dyDescent="0.25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1.5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UVDr3OtANQ78PvDRnkyMlbQL4ztX3dubvKIEKU9KuTmQtVsxalSp81J1t2i6NBlahNk8rm5o5B2ZLStbN2sw6Q==" saltValue="qX2/3pHkBGzf+2vMbuU3r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117C-C182-4DCD-B409-F51542693C9A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4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4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4.453125" style="133" customWidth="1"/>
    <col min="26" max="26" width="2.54296875" style="133" customWidth="1"/>
    <col min="27" max="27" width="7.81640625" style="133" customWidth="1"/>
    <col min="28" max="29" width="11.453125" style="133"/>
    <col min="30" max="30" width="54.453125" style="133" customWidth="1"/>
    <col min="31" max="31" width="2.54296875" style="133" customWidth="1"/>
    <col min="32" max="32" width="7.81640625" style="133" customWidth="1"/>
    <col min="33" max="34" width="11.453125" style="133"/>
    <col min="35" max="35" width="54.453125" style="133" customWidth="1"/>
    <col min="36" max="36" width="2.54296875" style="133" customWidth="1"/>
    <col min="37" max="37" width="7.81640625" style="133" customWidth="1"/>
    <col min="38" max="39" width="11.453125" style="133"/>
    <col min="40" max="40" width="54.453125" style="133" customWidth="1"/>
    <col min="41" max="41" width="2.54296875" style="133" customWidth="1"/>
    <col min="42" max="42" width="7.81640625" style="133" customWidth="1"/>
    <col min="43" max="44" width="11.453125" style="133"/>
    <col min="45" max="45" width="54.453125" style="133" customWidth="1"/>
    <col min="46" max="46" width="2.54296875" style="133" customWidth="1"/>
    <col min="47" max="47" width="7.81640625" style="133" customWidth="1"/>
    <col min="48" max="49" width="11.453125" style="133"/>
    <col min="50" max="50" width="54.453125" style="133" customWidth="1"/>
    <col min="51" max="51" width="2.54296875" style="133" customWidth="1"/>
    <col min="52" max="52" width="7.81640625" style="133" customWidth="1"/>
    <col min="53" max="54" width="11.453125" style="133"/>
    <col min="55" max="55" width="54.453125" style="133" customWidth="1"/>
    <col min="56" max="56" width="2.54296875" style="133" customWidth="1"/>
    <col min="57" max="57" width="7.81640625" style="133" customWidth="1"/>
    <col min="58" max="59" width="11.453125" style="133"/>
    <col min="60" max="60" width="54.453125" style="133" customWidth="1"/>
    <col min="61" max="61" width="2.54296875" style="133" customWidth="1"/>
    <col min="62" max="16384" width="11.453125" style="100"/>
  </cols>
  <sheetData>
    <row r="1" spans="1:61" x14ac:dyDescent="0.25">
      <c r="A1" s="132"/>
      <c r="C1" s="235" t="s">
        <v>1843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32"/>
      <c r="R1" s="177"/>
      <c r="S1" s="177"/>
      <c r="T1" s="177"/>
      <c r="U1" s="132"/>
      <c r="W1" s="177"/>
      <c r="X1" s="177"/>
      <c r="Y1" s="177"/>
      <c r="Z1" s="132"/>
      <c r="AB1" s="177"/>
      <c r="AC1" s="177"/>
      <c r="AD1" s="177"/>
      <c r="AE1" s="132"/>
      <c r="AG1" s="177"/>
      <c r="AH1" s="177"/>
      <c r="AI1" s="177"/>
      <c r="AJ1" s="132"/>
      <c r="AL1" s="177"/>
      <c r="AM1" s="177"/>
      <c r="AN1" s="177"/>
      <c r="AO1" s="132"/>
      <c r="AQ1" s="177"/>
      <c r="AR1" s="177"/>
      <c r="AS1" s="177"/>
      <c r="AT1" s="132"/>
      <c r="AV1" s="177"/>
      <c r="AW1" s="177"/>
      <c r="AX1" s="177"/>
      <c r="AY1" s="132"/>
      <c r="BA1" s="177"/>
      <c r="BB1" s="177"/>
      <c r="BC1" s="177"/>
      <c r="BD1" s="132"/>
      <c r="BF1" s="177"/>
      <c r="BG1" s="177"/>
      <c r="BH1" s="177"/>
      <c r="BI1" s="132"/>
    </row>
    <row r="2" spans="1:61" s="102" customFormat="1" ht="11.5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3" customHeight="1" x14ac:dyDescent="0.25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1.5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bB9x6dkBD2vbk28ssSkvE3NJtl5VCuECE2zo7eCyOZ6GpSvGg15LuROdk2QUKh8o9OQueO5iFvHYVRBRYUNdlA==" saltValue="z5WtazyVK1bmETeReXrx4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F48B-2B3E-4C11-97D3-A3845DFBEF14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7" width="11.453125" style="133"/>
    <col min="18" max="18" width="11.453125" style="75"/>
    <col min="19" max="19" width="2.54296875" style="133" customWidth="1"/>
    <col min="20" max="20" width="7.81640625" style="133" customWidth="1"/>
    <col min="21" max="25" width="11.453125" style="133"/>
    <col min="26" max="16384" width="11.453125" style="75"/>
  </cols>
  <sheetData>
    <row r="1" spans="1:26" x14ac:dyDescent="0.25">
      <c r="A1" s="132"/>
      <c r="C1" s="235" t="s">
        <v>1847</v>
      </c>
      <c r="D1" s="235"/>
      <c r="E1" s="235"/>
      <c r="F1" s="132"/>
      <c r="H1" s="177"/>
      <c r="I1" s="177"/>
      <c r="J1" s="177"/>
      <c r="K1" s="132"/>
      <c r="M1" s="177"/>
      <c r="N1" s="177"/>
      <c r="O1" s="177"/>
      <c r="P1" s="177"/>
      <c r="Q1" s="177"/>
      <c r="S1" s="132"/>
      <c r="U1" s="177"/>
      <c r="V1" s="177"/>
      <c r="W1" s="177"/>
      <c r="X1" s="177"/>
      <c r="Y1" s="177"/>
    </row>
    <row r="3" spans="1:26" x14ac:dyDescent="0.25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4.5" x14ac:dyDescent="0.25">
      <c r="M5" s="178" t="s">
        <v>1204</v>
      </c>
      <c r="N5" s="178" t="s">
        <v>1205</v>
      </c>
      <c r="O5" s="178" t="s">
        <v>1206</v>
      </c>
      <c r="P5" s="178" t="s">
        <v>1207</v>
      </c>
      <c r="Q5" s="178" t="s">
        <v>615</v>
      </c>
      <c r="R5" s="178" t="s">
        <v>1208</v>
      </c>
      <c r="S5" s="179"/>
      <c r="U5" s="180" t="s">
        <v>1204</v>
      </c>
      <c r="V5" s="180" t="s">
        <v>1205</v>
      </c>
      <c r="W5" s="180" t="s">
        <v>1206</v>
      </c>
      <c r="X5" s="180" t="s">
        <v>1207</v>
      </c>
      <c r="Y5" s="180" t="s">
        <v>615</v>
      </c>
      <c r="Z5" s="180" t="s">
        <v>1208</v>
      </c>
    </row>
    <row r="6" spans="1:26" x14ac:dyDescent="0.25">
      <c r="M6" s="181">
        <f>DatosMedioAmbiente!C53</f>
        <v>1</v>
      </c>
      <c r="N6" s="181">
        <f>DatosMedioAmbiente!C55</f>
        <v>6</v>
      </c>
      <c r="O6" s="181">
        <f>DatosMedioAmbiente!C57</f>
        <v>1</v>
      </c>
      <c r="P6" s="181">
        <f>DatosMedioAmbiente!C59</f>
        <v>29</v>
      </c>
      <c r="Q6" s="181">
        <f>DatosMedioAmbiente!C61</f>
        <v>4</v>
      </c>
      <c r="R6" s="181">
        <f>DatosMedioAmbiente!C63</f>
        <v>14</v>
      </c>
      <c r="S6" s="179"/>
      <c r="U6" s="182">
        <f>DatosMedioAmbiente!C54</f>
        <v>0</v>
      </c>
      <c r="V6" s="182">
        <f>DatosMedioAmbiente!C56</f>
        <v>1</v>
      </c>
      <c r="W6" s="182">
        <f>DatosMedioAmbiente!C58</f>
        <v>0</v>
      </c>
      <c r="X6" s="182">
        <f>DatosMedioAmbiente!C60</f>
        <v>2</v>
      </c>
      <c r="Y6" s="182">
        <f>DatosMedioAmbiente!C62</f>
        <v>1</v>
      </c>
      <c r="Z6" s="182">
        <f>DatosMedioAmbiente!C64</f>
        <v>0</v>
      </c>
    </row>
    <row r="25" spans="1:20" s="75" customFormat="1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gk0YzmtqmivNfTfxs7cKVt/bjiJOLRl9T5feOs5jJcpwnF9DpVtqaBI1QVpGYs0eyLJ7INhS/Oeh07mNAcpOyw==" saltValue="d+ezMLAB1HVjSPb7/PIqh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431-B21F-40B0-9B07-3E5E4E583883}">
  <sheetPr codeName="Hoja20"/>
  <dimension ref="A1:BI24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5" customWidth="1"/>
    <col min="19" max="20" width="25.1796875" style="75" customWidth="1"/>
    <col min="21" max="21" width="14.453125" style="75" customWidth="1"/>
    <col min="22" max="22" width="20.453125" style="75" customWidth="1"/>
    <col min="23" max="23" width="16.54296875" style="75" customWidth="1"/>
    <col min="24" max="24" width="5.453125" style="75" customWidth="1"/>
    <col min="25" max="25" width="4" style="75" customWidth="1"/>
    <col min="26" max="26" width="13.54296875" style="75" customWidth="1"/>
    <col min="27" max="27" width="22.1796875" style="75" customWidth="1"/>
    <col min="28" max="16384" width="11.54296875" style="75"/>
  </cols>
  <sheetData>
    <row r="1" spans="1:61" s="97" customFormat="1" ht="91" x14ac:dyDescent="0.3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5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1662</v>
      </c>
      <c r="G2" s="75" t="s">
        <v>1657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1628</v>
      </c>
      <c r="N2" s="75" t="s">
        <v>1628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P2" s="75" t="s">
        <v>649</v>
      </c>
      <c r="AR2" s="75" t="s">
        <v>651</v>
      </c>
      <c r="AS2" s="75" t="s">
        <v>651</v>
      </c>
      <c r="AU2" s="75" t="s">
        <v>651</v>
      </c>
      <c r="AV2" s="75" t="s">
        <v>647</v>
      </c>
      <c r="AW2" s="75" t="s">
        <v>1204</v>
      </c>
      <c r="AX2" s="75" t="s">
        <v>1205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1167</v>
      </c>
    </row>
    <row r="3" spans="1:61" x14ac:dyDescent="0.25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352</v>
      </c>
      <c r="F3" s="75" t="s">
        <v>1630</v>
      </c>
      <c r="G3" s="75" t="s">
        <v>1629</v>
      </c>
      <c r="H3" s="75" t="s">
        <v>1629</v>
      </c>
      <c r="I3" s="75" t="s">
        <v>1629</v>
      </c>
      <c r="J3" s="75" t="s">
        <v>1629</v>
      </c>
      <c r="K3" s="75" t="s">
        <v>1629</v>
      </c>
      <c r="L3" s="75" t="s">
        <v>1629</v>
      </c>
      <c r="M3" s="75" t="s">
        <v>1629</v>
      </c>
      <c r="N3" s="75" t="s">
        <v>1629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1205</v>
      </c>
      <c r="AF3" s="75" t="s">
        <v>1049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R3" s="75" t="s">
        <v>653</v>
      </c>
      <c r="AS3" s="75" t="s">
        <v>653</v>
      </c>
      <c r="AU3" s="75" t="s">
        <v>657</v>
      </c>
      <c r="AV3" s="75" t="s">
        <v>649</v>
      </c>
      <c r="AW3" s="75" t="s">
        <v>1205</v>
      </c>
      <c r="AX3" s="75" t="s">
        <v>1207</v>
      </c>
      <c r="BA3" s="75" t="s">
        <v>1812</v>
      </c>
      <c r="BC3" s="75" t="s">
        <v>1814</v>
      </c>
      <c r="BD3" s="75" t="s">
        <v>334</v>
      </c>
      <c r="BF3" s="75" t="s">
        <v>114</v>
      </c>
      <c r="BG3" s="75" t="s">
        <v>114</v>
      </c>
      <c r="BH3" s="75" t="s">
        <v>1164</v>
      </c>
      <c r="BI3" s="75" t="s">
        <v>1168</v>
      </c>
    </row>
    <row r="4" spans="1:61" x14ac:dyDescent="0.25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1629</v>
      </c>
      <c r="F4" s="75" t="s">
        <v>1632</v>
      </c>
      <c r="G4" s="75" t="s">
        <v>1630</v>
      </c>
      <c r="H4" s="75" t="s">
        <v>1630</v>
      </c>
      <c r="I4" s="75" t="s">
        <v>1630</v>
      </c>
      <c r="J4" s="75" t="s">
        <v>1630</v>
      </c>
      <c r="K4" s="75" t="s">
        <v>1630</v>
      </c>
      <c r="L4" s="75" t="s">
        <v>1630</v>
      </c>
      <c r="M4" s="75" t="s">
        <v>1630</v>
      </c>
      <c r="N4" s="75" t="s">
        <v>1630</v>
      </c>
      <c r="O4" s="75" t="s">
        <v>1630</v>
      </c>
      <c r="P4" s="75" t="s">
        <v>1682</v>
      </c>
      <c r="Q4" s="75" t="s">
        <v>1682</v>
      </c>
      <c r="R4" s="75" t="s">
        <v>1062</v>
      </c>
      <c r="S4" s="75" t="s">
        <v>1682</v>
      </c>
      <c r="T4" s="75" t="s">
        <v>1682</v>
      </c>
      <c r="V4" s="75" t="s">
        <v>31</v>
      </c>
      <c r="W4" s="75" t="s">
        <v>1777</v>
      </c>
      <c r="AA4" s="75" t="s">
        <v>1155</v>
      </c>
      <c r="AC4" s="75" t="s">
        <v>1161</v>
      </c>
      <c r="AD4" s="75" t="s">
        <v>651</v>
      </c>
      <c r="AE4" s="75" t="s">
        <v>1206</v>
      </c>
      <c r="AF4" s="75" t="s">
        <v>1214</v>
      </c>
      <c r="AI4" s="75" t="s">
        <v>231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651</v>
      </c>
      <c r="AW4" s="75" t="s">
        <v>1206</v>
      </c>
      <c r="AX4" s="75" t="s">
        <v>615</v>
      </c>
      <c r="BA4" s="75" t="s">
        <v>1813</v>
      </c>
      <c r="BC4" s="75" t="s">
        <v>989</v>
      </c>
      <c r="BD4" s="75" t="s">
        <v>962</v>
      </c>
      <c r="BG4" s="75" t="s">
        <v>1080</v>
      </c>
      <c r="BH4" s="75" t="s">
        <v>1165</v>
      </c>
      <c r="BI4" s="75" t="s">
        <v>1169</v>
      </c>
    </row>
    <row r="5" spans="1:61" x14ac:dyDescent="0.25">
      <c r="A5" s="75" t="s">
        <v>1051</v>
      </c>
      <c r="B5" s="75" t="s">
        <v>109</v>
      </c>
      <c r="C5" s="75" t="s">
        <v>174</v>
      </c>
      <c r="D5" s="75" t="s">
        <v>1632</v>
      </c>
      <c r="E5" s="75" t="s">
        <v>1630</v>
      </c>
      <c r="F5" s="75" t="s">
        <v>1636</v>
      </c>
      <c r="G5" s="75" t="s">
        <v>1632</v>
      </c>
      <c r="H5" s="75" t="s">
        <v>1632</v>
      </c>
      <c r="I5" s="75" t="s">
        <v>1632</v>
      </c>
      <c r="J5" s="75" t="s">
        <v>1632</v>
      </c>
      <c r="K5" s="75" t="s">
        <v>1632</v>
      </c>
      <c r="L5" s="75" t="s">
        <v>1631</v>
      </c>
      <c r="M5" s="75" t="s">
        <v>1633</v>
      </c>
      <c r="N5" s="75" t="s">
        <v>1632</v>
      </c>
      <c r="O5" s="75" t="s">
        <v>1632</v>
      </c>
      <c r="P5" s="75" t="s">
        <v>1683</v>
      </c>
      <c r="Q5" s="75" t="s">
        <v>1683</v>
      </c>
      <c r="R5" s="75" t="s">
        <v>1063</v>
      </c>
      <c r="S5" s="75" t="s">
        <v>1683</v>
      </c>
      <c r="T5" s="75" t="s">
        <v>1683</v>
      </c>
      <c r="V5" s="75" t="s">
        <v>32</v>
      </c>
      <c r="AD5" s="75" t="s">
        <v>653</v>
      </c>
      <c r="AE5" s="75" t="s">
        <v>1207</v>
      </c>
      <c r="AF5" s="75" t="s">
        <v>1147</v>
      </c>
      <c r="AI5" s="75" t="s">
        <v>232</v>
      </c>
      <c r="AL5" s="75" t="s">
        <v>653</v>
      </c>
      <c r="AM5" s="75" t="s">
        <v>653</v>
      </c>
      <c r="AN5" s="75" t="s">
        <v>653</v>
      </c>
      <c r="AO5" s="75" t="s">
        <v>653</v>
      </c>
      <c r="AV5" s="75" t="s">
        <v>653</v>
      </c>
      <c r="AW5" s="75" t="s">
        <v>1207</v>
      </c>
      <c r="BC5" s="75" t="s">
        <v>990</v>
      </c>
      <c r="BD5" s="75" t="s">
        <v>963</v>
      </c>
    </row>
    <row r="6" spans="1:61" x14ac:dyDescent="0.25">
      <c r="A6" s="75" t="s">
        <v>1771</v>
      </c>
      <c r="B6" s="75" t="s">
        <v>110</v>
      </c>
      <c r="C6" s="75" t="s">
        <v>1754</v>
      </c>
      <c r="D6" s="75" t="s">
        <v>1634</v>
      </c>
      <c r="E6" s="75" t="s">
        <v>1631</v>
      </c>
      <c r="F6" s="75" t="s">
        <v>978</v>
      </c>
      <c r="G6" s="75" t="s">
        <v>1658</v>
      </c>
      <c r="H6" s="75" t="s">
        <v>1658</v>
      </c>
      <c r="I6" s="75" t="s">
        <v>1634</v>
      </c>
      <c r="J6" s="75" t="s">
        <v>1635</v>
      </c>
      <c r="K6" s="75" t="s">
        <v>1634</v>
      </c>
      <c r="L6" s="75" t="s">
        <v>1632</v>
      </c>
      <c r="M6" s="75" t="s">
        <v>1634</v>
      </c>
      <c r="N6" s="75" t="s">
        <v>1633</v>
      </c>
      <c r="O6" s="75" t="s">
        <v>1634</v>
      </c>
      <c r="P6" s="75" t="s">
        <v>1684</v>
      </c>
      <c r="Q6" s="75" t="s">
        <v>1684</v>
      </c>
      <c r="R6" s="75" t="s">
        <v>1064</v>
      </c>
      <c r="S6" s="75" t="s">
        <v>1684</v>
      </c>
      <c r="T6" s="75" t="s">
        <v>1684</v>
      </c>
      <c r="V6" s="75" t="s">
        <v>33</v>
      </c>
      <c r="AD6" s="75" t="s">
        <v>655</v>
      </c>
      <c r="AE6" s="75" t="s">
        <v>1208</v>
      </c>
      <c r="AF6" s="75" t="s">
        <v>1215</v>
      </c>
      <c r="AI6" s="75" t="s">
        <v>238</v>
      </c>
      <c r="AL6" s="75" t="s">
        <v>655</v>
      </c>
      <c r="AM6" s="75" t="s">
        <v>655</v>
      </c>
      <c r="AN6" s="75" t="s">
        <v>655</v>
      </c>
      <c r="AO6" s="75" t="s">
        <v>655</v>
      </c>
      <c r="AV6" s="75" t="s">
        <v>655</v>
      </c>
      <c r="AW6" s="75" t="s">
        <v>615</v>
      </c>
      <c r="BC6" s="75" t="s">
        <v>993</v>
      </c>
      <c r="BD6" s="75" t="s">
        <v>964</v>
      </c>
    </row>
    <row r="7" spans="1:61" x14ac:dyDescent="0.25">
      <c r="B7" s="75" t="s">
        <v>111</v>
      </c>
      <c r="C7" s="75" t="s">
        <v>1756</v>
      </c>
      <c r="D7" s="75" t="s">
        <v>1635</v>
      </c>
      <c r="E7" s="75" t="s">
        <v>1632</v>
      </c>
      <c r="F7" s="75" t="s">
        <v>1659</v>
      </c>
      <c r="G7" s="75" t="s">
        <v>1635</v>
      </c>
      <c r="H7" s="75" t="s">
        <v>1635</v>
      </c>
      <c r="I7" s="75" t="s">
        <v>1636</v>
      </c>
      <c r="J7" s="75" t="s">
        <v>1636</v>
      </c>
      <c r="K7" s="75" t="s">
        <v>1636</v>
      </c>
      <c r="L7" s="75" t="s">
        <v>1634</v>
      </c>
      <c r="M7" s="75" t="s">
        <v>978</v>
      </c>
      <c r="N7" s="75" t="s">
        <v>1634</v>
      </c>
      <c r="O7" s="75" t="s">
        <v>1635</v>
      </c>
      <c r="P7" s="75" t="s">
        <v>1685</v>
      </c>
      <c r="Q7" s="75" t="s">
        <v>1685</v>
      </c>
      <c r="R7" s="75" t="s">
        <v>1065</v>
      </c>
      <c r="S7" s="75" t="s">
        <v>1685</v>
      </c>
      <c r="T7" s="75" t="s">
        <v>1685</v>
      </c>
      <c r="AD7" s="75" t="s">
        <v>657</v>
      </c>
      <c r="AF7" s="75" t="s">
        <v>1111</v>
      </c>
      <c r="AI7" s="75" t="s">
        <v>241</v>
      </c>
      <c r="AL7" s="75" t="s">
        <v>657</v>
      </c>
      <c r="AM7" s="75" t="s">
        <v>657</v>
      </c>
      <c r="AN7" s="75" t="s">
        <v>657</v>
      </c>
      <c r="AO7" s="75" t="s">
        <v>657</v>
      </c>
      <c r="AV7" s="75" t="s">
        <v>657</v>
      </c>
      <c r="AW7" s="75" t="s">
        <v>1208</v>
      </c>
      <c r="BC7" s="75" t="s">
        <v>1815</v>
      </c>
      <c r="BD7" s="75" t="s">
        <v>965</v>
      </c>
    </row>
    <row r="8" spans="1:61" x14ac:dyDescent="0.25">
      <c r="C8" s="75" t="s">
        <v>209</v>
      </c>
      <c r="D8" s="75" t="s">
        <v>1636</v>
      </c>
      <c r="E8" s="75" t="s">
        <v>1634</v>
      </c>
      <c r="F8" s="75" t="s">
        <v>1663</v>
      </c>
      <c r="G8" s="75" t="s">
        <v>978</v>
      </c>
      <c r="H8" s="75" t="s">
        <v>978</v>
      </c>
      <c r="I8" s="75" t="s">
        <v>978</v>
      </c>
      <c r="J8" s="75" t="s">
        <v>978</v>
      </c>
      <c r="K8" s="75" t="s">
        <v>978</v>
      </c>
      <c r="L8" s="75" t="s">
        <v>1636</v>
      </c>
      <c r="M8" s="75" t="s">
        <v>1642</v>
      </c>
      <c r="N8" s="75" t="s">
        <v>1635</v>
      </c>
      <c r="O8" s="75" t="s">
        <v>1636</v>
      </c>
      <c r="P8" s="75" t="s">
        <v>1686</v>
      </c>
      <c r="Q8" s="75" t="s">
        <v>1686</v>
      </c>
      <c r="R8" s="75" t="s">
        <v>1069</v>
      </c>
      <c r="S8" s="75" t="s">
        <v>1686</v>
      </c>
      <c r="T8" s="75" t="s">
        <v>1686</v>
      </c>
      <c r="AD8" s="75" t="s">
        <v>659</v>
      </c>
      <c r="AI8" s="75" t="s">
        <v>111</v>
      </c>
      <c r="AL8" s="75" t="s">
        <v>659</v>
      </c>
      <c r="AM8" s="75" t="s">
        <v>659</v>
      </c>
      <c r="AN8" s="75" t="s">
        <v>659</v>
      </c>
      <c r="AO8" s="75" t="s">
        <v>659</v>
      </c>
      <c r="AV8" s="75" t="s">
        <v>659</v>
      </c>
      <c r="BC8" s="75" t="s">
        <v>995</v>
      </c>
      <c r="BD8" s="75" t="s">
        <v>966</v>
      </c>
    </row>
    <row r="9" spans="1:61" x14ac:dyDescent="0.25">
      <c r="C9" s="75" t="s">
        <v>1757</v>
      </c>
      <c r="D9" s="75" t="s">
        <v>978</v>
      </c>
      <c r="E9" s="75" t="s">
        <v>1635</v>
      </c>
      <c r="F9" s="75" t="s">
        <v>1204</v>
      </c>
      <c r="G9" s="75" t="s">
        <v>1642</v>
      </c>
      <c r="H9" s="75" t="s">
        <v>1640</v>
      </c>
      <c r="I9" s="75" t="s">
        <v>1641</v>
      </c>
      <c r="J9" s="75" t="s">
        <v>1642</v>
      </c>
      <c r="K9" s="75" t="s">
        <v>1640</v>
      </c>
      <c r="L9" s="75" t="s">
        <v>978</v>
      </c>
      <c r="M9" s="75" t="s">
        <v>1643</v>
      </c>
      <c r="N9" s="75" t="s">
        <v>978</v>
      </c>
      <c r="O9" s="75" t="s">
        <v>978</v>
      </c>
      <c r="BC9" s="75" t="s">
        <v>980</v>
      </c>
      <c r="BD9" s="75" t="s">
        <v>518</v>
      </c>
    </row>
    <row r="10" spans="1:61" x14ac:dyDescent="0.25">
      <c r="C10" s="75" t="s">
        <v>289</v>
      </c>
      <c r="D10" s="75" t="s">
        <v>1640</v>
      </c>
      <c r="E10" s="75" t="s">
        <v>1636</v>
      </c>
      <c r="F10" s="75" t="s">
        <v>1642</v>
      </c>
      <c r="G10" s="75" t="s">
        <v>1643</v>
      </c>
      <c r="H10" s="75" t="s">
        <v>1641</v>
      </c>
      <c r="I10" s="75" t="s">
        <v>1642</v>
      </c>
      <c r="J10" s="75" t="s">
        <v>1643</v>
      </c>
      <c r="K10" s="75" t="s">
        <v>1641</v>
      </c>
      <c r="L10" s="75" t="s">
        <v>1641</v>
      </c>
      <c r="M10" s="75" t="s">
        <v>1644</v>
      </c>
      <c r="N10" s="75" t="s">
        <v>1643</v>
      </c>
      <c r="O10" s="75" t="s">
        <v>1637</v>
      </c>
      <c r="BD10" s="75" t="s">
        <v>967</v>
      </c>
    </row>
    <row r="11" spans="1:61" x14ac:dyDescent="0.25">
      <c r="D11" s="75" t="s">
        <v>1641</v>
      </c>
      <c r="E11" s="75" t="s">
        <v>978</v>
      </c>
      <c r="F11" s="75" t="s">
        <v>1644</v>
      </c>
      <c r="G11" s="75" t="s">
        <v>1644</v>
      </c>
      <c r="H11" s="75" t="s">
        <v>1642</v>
      </c>
      <c r="I11" s="75" t="s">
        <v>1643</v>
      </c>
      <c r="J11" s="75" t="s">
        <v>1644</v>
      </c>
      <c r="K11" s="75" t="s">
        <v>1642</v>
      </c>
      <c r="L11" s="75" t="s">
        <v>1642</v>
      </c>
      <c r="M11" s="75" t="s">
        <v>1645</v>
      </c>
      <c r="N11" s="75" t="s">
        <v>1645</v>
      </c>
      <c r="O11" s="75" t="s">
        <v>1642</v>
      </c>
      <c r="BD11" s="75" t="s">
        <v>968</v>
      </c>
    </row>
    <row r="12" spans="1:61" x14ac:dyDescent="0.25">
      <c r="D12" s="75" t="s">
        <v>1642</v>
      </c>
      <c r="E12" s="75" t="s">
        <v>1638</v>
      </c>
      <c r="F12" s="75" t="s">
        <v>1645</v>
      </c>
      <c r="G12" s="75" t="s">
        <v>1645</v>
      </c>
      <c r="H12" s="75" t="s">
        <v>1643</v>
      </c>
      <c r="I12" s="75" t="s">
        <v>1644</v>
      </c>
      <c r="J12" s="75" t="s">
        <v>1646</v>
      </c>
      <c r="K12" s="75" t="s">
        <v>1643</v>
      </c>
      <c r="L12" s="75" t="s">
        <v>1646</v>
      </c>
      <c r="M12" s="75" t="s">
        <v>1646</v>
      </c>
      <c r="N12" s="75" t="s">
        <v>1646</v>
      </c>
      <c r="O12" s="75" t="s">
        <v>1643</v>
      </c>
      <c r="BD12" s="75" t="s">
        <v>651</v>
      </c>
    </row>
    <row r="13" spans="1:61" x14ac:dyDescent="0.25">
      <c r="D13" s="75" t="s">
        <v>1643</v>
      </c>
      <c r="E13" s="75" t="s">
        <v>1639</v>
      </c>
      <c r="F13" s="75" t="s">
        <v>1646</v>
      </c>
      <c r="G13" s="75" t="s">
        <v>1646</v>
      </c>
      <c r="H13" s="75" t="s">
        <v>1644</v>
      </c>
      <c r="I13" s="75" t="s">
        <v>1645</v>
      </c>
      <c r="J13" s="75" t="s">
        <v>1647</v>
      </c>
      <c r="K13" s="75" t="s">
        <v>1644</v>
      </c>
      <c r="L13" s="75" t="s">
        <v>1648</v>
      </c>
      <c r="M13" s="75" t="s">
        <v>1648</v>
      </c>
      <c r="N13" s="75" t="s">
        <v>1648</v>
      </c>
      <c r="O13" s="75" t="s">
        <v>1644</v>
      </c>
      <c r="BD13" s="75" t="s">
        <v>969</v>
      </c>
    </row>
    <row r="14" spans="1:61" x14ac:dyDescent="0.25">
      <c r="D14" s="75" t="s">
        <v>1644</v>
      </c>
      <c r="E14" s="75" t="s">
        <v>1640</v>
      </c>
      <c r="F14" s="75" t="s">
        <v>1647</v>
      </c>
      <c r="G14" s="75" t="s">
        <v>1648</v>
      </c>
      <c r="H14" s="75" t="s">
        <v>1645</v>
      </c>
      <c r="I14" s="75" t="s">
        <v>1646</v>
      </c>
      <c r="J14" s="75" t="s">
        <v>1648</v>
      </c>
      <c r="K14" s="75" t="s">
        <v>1645</v>
      </c>
      <c r="L14" s="75" t="s">
        <v>1652</v>
      </c>
      <c r="M14" s="75" t="s">
        <v>1651</v>
      </c>
      <c r="N14" s="75" t="s">
        <v>1653</v>
      </c>
      <c r="O14" s="75" t="s">
        <v>1646</v>
      </c>
      <c r="BD14" s="75" t="s">
        <v>970</v>
      </c>
    </row>
    <row r="15" spans="1:61" x14ac:dyDescent="0.25">
      <c r="D15" s="75" t="s">
        <v>1645</v>
      </c>
      <c r="E15" s="75" t="s">
        <v>1641</v>
      </c>
      <c r="F15" s="75" t="s">
        <v>1648</v>
      </c>
      <c r="G15" s="75" t="s">
        <v>111</v>
      </c>
      <c r="H15" s="75" t="s">
        <v>1646</v>
      </c>
      <c r="I15" s="75" t="s">
        <v>1647</v>
      </c>
      <c r="J15" s="75" t="s">
        <v>1651</v>
      </c>
      <c r="K15" s="75" t="s">
        <v>1646</v>
      </c>
      <c r="M15" s="75" t="s">
        <v>1652</v>
      </c>
      <c r="O15" s="75" t="s">
        <v>1648</v>
      </c>
      <c r="BD15" s="75" t="s">
        <v>971</v>
      </c>
    </row>
    <row r="16" spans="1:61" x14ac:dyDescent="0.25">
      <c r="D16" s="75" t="s">
        <v>1646</v>
      </c>
      <c r="E16" s="75" t="s">
        <v>1642</v>
      </c>
      <c r="F16" s="75" t="s">
        <v>918</v>
      </c>
      <c r="H16" s="75" t="s">
        <v>1648</v>
      </c>
      <c r="I16" s="75" t="s">
        <v>1648</v>
      </c>
      <c r="J16" s="75" t="s">
        <v>111</v>
      </c>
      <c r="K16" s="75" t="s">
        <v>1648</v>
      </c>
      <c r="O16" s="75" t="s">
        <v>111</v>
      </c>
      <c r="BD16" s="75" t="s">
        <v>972</v>
      </c>
    </row>
    <row r="17" spans="4:56" x14ac:dyDescent="0.25">
      <c r="D17" s="75" t="s">
        <v>1647</v>
      </c>
      <c r="E17" s="75" t="s">
        <v>1643</v>
      </c>
      <c r="F17" s="75" t="s">
        <v>1652</v>
      </c>
      <c r="H17" s="75" t="s">
        <v>1651</v>
      </c>
      <c r="I17" s="75" t="s">
        <v>1651</v>
      </c>
      <c r="K17" s="75" t="s">
        <v>1652</v>
      </c>
      <c r="BD17" s="75" t="s">
        <v>973</v>
      </c>
    </row>
    <row r="18" spans="4:56" x14ac:dyDescent="0.25">
      <c r="D18" s="75" t="s">
        <v>1648</v>
      </c>
      <c r="E18" s="75" t="s">
        <v>1644</v>
      </c>
      <c r="F18" s="75" t="s">
        <v>111</v>
      </c>
      <c r="H18" s="75" t="s">
        <v>111</v>
      </c>
      <c r="I18" s="75" t="s">
        <v>1652</v>
      </c>
      <c r="BD18" s="75" t="s">
        <v>974</v>
      </c>
    </row>
    <row r="19" spans="4:56" x14ac:dyDescent="0.25">
      <c r="D19" s="75" t="s">
        <v>1651</v>
      </c>
      <c r="E19" s="75" t="s">
        <v>1645</v>
      </c>
      <c r="I19" s="75" t="s">
        <v>111</v>
      </c>
      <c r="BD19" s="75" t="s">
        <v>111</v>
      </c>
    </row>
    <row r="20" spans="4:56" x14ac:dyDescent="0.25">
      <c r="D20" s="75" t="s">
        <v>1652</v>
      </c>
      <c r="E20" s="75" t="s">
        <v>1646</v>
      </c>
      <c r="BD20" s="75" t="s">
        <v>975</v>
      </c>
    </row>
    <row r="21" spans="4:56" x14ac:dyDescent="0.25">
      <c r="D21" s="75" t="s">
        <v>111</v>
      </c>
      <c r="E21" s="75" t="s">
        <v>1647</v>
      </c>
      <c r="BD21" s="75" t="s">
        <v>976</v>
      </c>
    </row>
    <row r="22" spans="4:56" x14ac:dyDescent="0.25">
      <c r="E22" s="75" t="s">
        <v>1648</v>
      </c>
    </row>
    <row r="23" spans="4:56" x14ac:dyDescent="0.25">
      <c r="E23" s="75" t="s">
        <v>1651</v>
      </c>
    </row>
    <row r="24" spans="4:56" x14ac:dyDescent="0.25">
      <c r="E24" s="75" t="s">
        <v>1652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70EB-5E3C-4D1D-AB81-3EB5570258D1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0"/>
    <col min="2" max="2" width="27.54296875" style="90" customWidth="1"/>
    <col min="3" max="16384" width="11.453125" style="90"/>
  </cols>
  <sheetData>
    <row r="3" spans="2:4" ht="13" x14ac:dyDescent="0.25">
      <c r="B3" s="88"/>
      <c r="C3" s="89" t="s">
        <v>104</v>
      </c>
      <c r="D3" s="89" t="s">
        <v>1082</v>
      </c>
    </row>
    <row r="4" spans="2:4" ht="12.75" customHeight="1" x14ac:dyDescent="0.3">
      <c r="B4" s="91" t="s">
        <v>1681</v>
      </c>
      <c r="C4" s="92">
        <f>SUM(DatosViolenciaGénero!C63:C69)</f>
        <v>13288</v>
      </c>
      <c r="D4" s="92">
        <f>SUM(DatosViolenciaGénero!D63:D69)</f>
        <v>4313</v>
      </c>
    </row>
    <row r="5" spans="2:4" ht="13" x14ac:dyDescent="0.3">
      <c r="B5" s="91" t="s">
        <v>1630</v>
      </c>
      <c r="C5" s="92">
        <f>SUM(DatosViolenciaGénero!C70:C73)</f>
        <v>4195</v>
      </c>
      <c r="D5" s="92">
        <f>SUM(DatosViolenciaGénero!D70:D73)</f>
        <v>1848</v>
      </c>
    </row>
    <row r="6" spans="2:4" ht="12.75" customHeight="1" x14ac:dyDescent="0.3">
      <c r="B6" s="91" t="s">
        <v>1682</v>
      </c>
      <c r="C6" s="92">
        <f>DatosViolenciaGénero!C74</f>
        <v>76</v>
      </c>
      <c r="D6" s="92">
        <f>DatosViolenciaGénero!D74</f>
        <v>84</v>
      </c>
    </row>
    <row r="7" spans="2:4" ht="12.75" customHeight="1" x14ac:dyDescent="0.3">
      <c r="B7" s="91" t="s">
        <v>1683</v>
      </c>
      <c r="C7" s="92">
        <f>SUM(DatosViolenciaGénero!C75:C77)</f>
        <v>981</v>
      </c>
      <c r="D7" s="92">
        <f>SUM(DatosViolenciaGénero!D75:D77)</f>
        <v>35</v>
      </c>
    </row>
    <row r="8" spans="2:4" ht="12.75" customHeight="1" x14ac:dyDescent="0.3">
      <c r="B8" s="91" t="s">
        <v>1684</v>
      </c>
      <c r="C8" s="92">
        <f>DatosViolenciaGénero!C81</f>
        <v>184</v>
      </c>
      <c r="D8" s="92">
        <f>DatosViolenciaGénero!D81</f>
        <v>30</v>
      </c>
    </row>
    <row r="9" spans="2:4" ht="12.75" customHeight="1" x14ac:dyDescent="0.3">
      <c r="B9" s="91" t="s">
        <v>1685</v>
      </c>
      <c r="C9" s="92">
        <f>DatosViolenciaGénero!C78</f>
        <v>50</v>
      </c>
      <c r="D9" s="92">
        <f>DatosViolenciaGénero!D78</f>
        <v>24</v>
      </c>
    </row>
    <row r="10" spans="2:4" ht="12.75" customHeight="1" x14ac:dyDescent="0.3">
      <c r="B10" s="91" t="s">
        <v>1686</v>
      </c>
      <c r="C10" s="92">
        <f>SUM(DatosViolenciaGénero!C79:C80)</f>
        <v>3281</v>
      </c>
      <c r="D10" s="92">
        <f>SUM(DatosViolenciaGénero!D79:D80)</f>
        <v>1524</v>
      </c>
    </row>
    <row r="14" spans="2:4" ht="13" customHeight="1" thickTop="1" thickBot="1" x14ac:dyDescent="0.35">
      <c r="B14" s="236" t="s">
        <v>1690</v>
      </c>
      <c r="C14" s="236"/>
    </row>
    <row r="15" spans="2:4" ht="13.5" thickTop="1" x14ac:dyDescent="0.3">
      <c r="B15" s="93" t="s">
        <v>1688</v>
      </c>
      <c r="C15" s="94">
        <f>DatosViolenciaGénero!C38</f>
        <v>352</v>
      </c>
    </row>
    <row r="16" spans="2:4" ht="13.5" thickBot="1" x14ac:dyDescent="0.35">
      <c r="B16" s="95" t="s">
        <v>1689</v>
      </c>
      <c r="C16" s="96">
        <f>DatosViolenciaGénero!C39</f>
        <v>1302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EAAF-40D8-49B6-B92A-283ED6CDA839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0"/>
    <col min="2" max="2" width="27.54296875" style="90" customWidth="1"/>
    <col min="3" max="16384" width="11.453125" style="90"/>
  </cols>
  <sheetData>
    <row r="3" spans="2:4" ht="13" x14ac:dyDescent="0.25">
      <c r="B3" s="88"/>
      <c r="C3" s="89" t="s">
        <v>104</v>
      </c>
      <c r="D3" s="89" t="s">
        <v>1082</v>
      </c>
    </row>
    <row r="4" spans="2:4" ht="12.75" customHeight="1" x14ac:dyDescent="0.3">
      <c r="B4" s="91" t="s">
        <v>1681</v>
      </c>
      <c r="C4" s="92">
        <f>SUM(DatosViolenciaDoméstica!C48:C54)</f>
        <v>2414</v>
      </c>
      <c r="D4" s="92">
        <f>SUM(DatosViolenciaDoméstica!D48:D54)</f>
        <v>708</v>
      </c>
    </row>
    <row r="5" spans="2:4" ht="13" x14ac:dyDescent="0.3">
      <c r="B5" s="91" t="s">
        <v>1630</v>
      </c>
      <c r="C5" s="92">
        <f>SUM(DatosViolenciaDoméstica!C55:C58)</f>
        <v>575</v>
      </c>
      <c r="D5" s="92">
        <f>SUM(DatosViolenciaDoméstica!D55:D58)</f>
        <v>106</v>
      </c>
    </row>
    <row r="6" spans="2:4" ht="12.75" customHeight="1" x14ac:dyDescent="0.3">
      <c r="B6" s="91" t="s">
        <v>1682</v>
      </c>
      <c r="C6" s="92">
        <f>DatosViolenciaDoméstica!C59</f>
        <v>23</v>
      </c>
      <c r="D6" s="92">
        <f>DatosViolenciaDoméstica!D59</f>
        <v>2</v>
      </c>
    </row>
    <row r="7" spans="2:4" ht="12.75" customHeight="1" x14ac:dyDescent="0.3">
      <c r="B7" s="91" t="s">
        <v>1683</v>
      </c>
      <c r="C7" s="92">
        <f>SUM(DatosViolenciaDoméstica!C60:C62)</f>
        <v>121</v>
      </c>
      <c r="D7" s="92">
        <f>SUM(DatosViolenciaDoméstica!D60:D62)</f>
        <v>15</v>
      </c>
    </row>
    <row r="8" spans="2:4" ht="12.75" customHeight="1" x14ac:dyDescent="0.3">
      <c r="B8" s="91" t="s">
        <v>1684</v>
      </c>
      <c r="C8" s="92">
        <f>DatosViolenciaDoméstica!C66</f>
        <v>9</v>
      </c>
      <c r="D8" s="92">
        <f>DatosViolenciaDoméstica!D66</f>
        <v>1</v>
      </c>
    </row>
    <row r="9" spans="2:4" ht="12.75" customHeight="1" x14ac:dyDescent="0.3">
      <c r="B9" s="91" t="s">
        <v>1685</v>
      </c>
      <c r="C9" s="92">
        <f>DatosViolenciaDoméstica!C63</f>
        <v>13</v>
      </c>
      <c r="D9" s="92">
        <f>DatosViolenciaDoméstica!D63</f>
        <v>1</v>
      </c>
    </row>
    <row r="10" spans="2:4" ht="12.75" customHeight="1" x14ac:dyDescent="0.3">
      <c r="B10" s="91" t="s">
        <v>1686</v>
      </c>
      <c r="C10" s="92">
        <f>SUM(DatosViolenciaDoméstica!C64:C65)</f>
        <v>791</v>
      </c>
      <c r="D10" s="92">
        <f>SUM(DatosViolenciaDoméstica!D64:D65)</f>
        <v>158</v>
      </c>
    </row>
    <row r="14" spans="2:4" ht="13" customHeight="1" thickTop="1" thickBot="1" x14ac:dyDescent="0.35">
      <c r="B14" s="236" t="s">
        <v>1687</v>
      </c>
      <c r="C14" s="236"/>
    </row>
    <row r="15" spans="2:4" ht="13.5" thickTop="1" x14ac:dyDescent="0.3">
      <c r="B15" s="93" t="s">
        <v>1688</v>
      </c>
      <c r="C15" s="94">
        <f>DatosViolenciaDoméstica!C33</f>
        <v>375</v>
      </c>
    </row>
    <row r="16" spans="2:4" ht="13.5" thickBot="1" x14ac:dyDescent="0.35">
      <c r="B16" s="95" t="s">
        <v>1689</v>
      </c>
      <c r="C16" s="96">
        <f>DatosViolenciaDoméstica!C34</f>
        <v>589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381F-2B5E-45B7-9D3A-A9ADD111DAAD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5" customWidth="1"/>
    <col min="2" max="2" width="20.81640625" style="75" customWidth="1"/>
    <col min="3" max="3" width="21.26953125" style="75" bestFit="1" customWidth="1"/>
    <col min="4" max="4" width="6.453125" style="75" customWidth="1"/>
    <col min="5" max="5" width="22.1796875" style="75" bestFit="1" customWidth="1"/>
    <col min="6" max="16384" width="11.453125" style="75"/>
  </cols>
  <sheetData>
    <row r="2" spans="2:6" ht="14.5" x14ac:dyDescent="0.25">
      <c r="B2" s="73" t="s">
        <v>1025</v>
      </c>
      <c r="C2" s="74"/>
      <c r="D2" s="74"/>
    </row>
    <row r="3" spans="2:6" ht="13" customHeight="1" x14ac:dyDescent="0.25">
      <c r="B3" s="76" t="s">
        <v>1026</v>
      </c>
      <c r="C3" s="74"/>
      <c r="D3" s="74"/>
    </row>
    <row r="4" spans="2:6" ht="13" x14ac:dyDescent="0.3">
      <c r="B4" s="77" t="s">
        <v>14</v>
      </c>
      <c r="C4" s="77" t="s">
        <v>15</v>
      </c>
      <c r="D4" s="78" t="s">
        <v>3</v>
      </c>
      <c r="E4" s="239" t="s">
        <v>1665</v>
      </c>
      <c r="F4" s="239"/>
    </row>
    <row r="5" spans="2:6" ht="12.75" customHeight="1" x14ac:dyDescent="0.25">
      <c r="B5" s="237" t="s">
        <v>1666</v>
      </c>
      <c r="C5" s="79" t="s">
        <v>1018</v>
      </c>
      <c r="D5" s="80">
        <f>DatosMenores!C86</f>
        <v>4324</v>
      </c>
      <c r="E5" s="81" t="s">
        <v>1667</v>
      </c>
      <c r="F5" s="82">
        <f>DatosMenores!C105+DatosMenores!C106</f>
        <v>258</v>
      </c>
    </row>
    <row r="6" spans="2:6" ht="21" x14ac:dyDescent="0.25">
      <c r="B6" s="238"/>
      <c r="C6" s="79" t="s">
        <v>1012</v>
      </c>
      <c r="D6" s="80">
        <f>DatosMenores!C87</f>
        <v>20583</v>
      </c>
      <c r="E6" s="83" t="s">
        <v>1668</v>
      </c>
      <c r="F6" s="82">
        <f>DatosMenores!C107</f>
        <v>108</v>
      </c>
    </row>
    <row r="7" spans="2:6" ht="21" x14ac:dyDescent="0.25">
      <c r="B7" s="237" t="s">
        <v>1669</v>
      </c>
      <c r="C7" s="79" t="s">
        <v>1018</v>
      </c>
      <c r="D7" s="80">
        <f>DatosMenores!C88</f>
        <v>8</v>
      </c>
      <c r="E7" s="83" t="s">
        <v>1670</v>
      </c>
      <c r="F7" s="82">
        <f>DatosMenores!C108</f>
        <v>0</v>
      </c>
    </row>
    <row r="8" spans="2:6" ht="31.5" x14ac:dyDescent="0.25">
      <c r="B8" s="238"/>
      <c r="C8" s="79" t="s">
        <v>1012</v>
      </c>
      <c r="D8" s="80">
        <f>DatosMenores!C89</f>
        <v>8</v>
      </c>
      <c r="E8" s="83" t="s">
        <v>1671</v>
      </c>
      <c r="F8" s="82">
        <f>DatosMenores!C109</f>
        <v>0</v>
      </c>
    </row>
    <row r="9" spans="2:6" ht="31.5" x14ac:dyDescent="0.25">
      <c r="B9" s="237" t="s">
        <v>266</v>
      </c>
      <c r="C9" s="79" t="s">
        <v>1018</v>
      </c>
      <c r="D9" s="80">
        <f>DatosMenores!C90</f>
        <v>886</v>
      </c>
      <c r="E9" s="83" t="s">
        <v>1672</v>
      </c>
      <c r="F9" s="82">
        <f>DatosMenores!C110</f>
        <v>0</v>
      </c>
    </row>
    <row r="10" spans="2:6" ht="21" x14ac:dyDescent="0.25">
      <c r="B10" s="238"/>
      <c r="C10" s="79" t="s">
        <v>1012</v>
      </c>
      <c r="D10" s="80">
        <f>DatosMenores!C91</f>
        <v>5907</v>
      </c>
      <c r="E10" s="83" t="s">
        <v>1673</v>
      </c>
      <c r="F10" s="82">
        <f>DatosMenores!C111</f>
        <v>0</v>
      </c>
    </row>
    <row r="11" spans="2:6" ht="31.5" x14ac:dyDescent="0.25">
      <c r="B11" s="237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0</v>
      </c>
    </row>
    <row r="12" spans="2:6" x14ac:dyDescent="0.25">
      <c r="B12" s="238"/>
      <c r="C12" s="79" t="s">
        <v>1012</v>
      </c>
      <c r="D12" s="80">
        <f>DatosMenores!C93</f>
        <v>0</v>
      </c>
    </row>
    <row r="13" spans="2:6" x14ac:dyDescent="0.25">
      <c r="B13" s="237" t="s">
        <v>1676</v>
      </c>
      <c r="C13" s="79" t="s">
        <v>1018</v>
      </c>
      <c r="D13" s="80">
        <f>DatosMenores!C94</f>
        <v>1900</v>
      </c>
    </row>
    <row r="14" spans="2:6" x14ac:dyDescent="0.25">
      <c r="B14" s="238"/>
      <c r="C14" s="79" t="s">
        <v>1012</v>
      </c>
      <c r="D14" s="80">
        <f>DatosMenores!C95</f>
        <v>445</v>
      </c>
    </row>
    <row r="15" spans="2:6" x14ac:dyDescent="0.25">
      <c r="B15" s="237" t="s">
        <v>1677</v>
      </c>
      <c r="C15" s="79" t="s">
        <v>1018</v>
      </c>
      <c r="D15" s="80">
        <f>DatosMenores!C96</f>
        <v>7</v>
      </c>
    </row>
    <row r="16" spans="2:6" x14ac:dyDescent="0.25">
      <c r="B16" s="238"/>
      <c r="C16" s="79" t="s">
        <v>1012</v>
      </c>
      <c r="D16" s="80">
        <f>DatosMenores!C97</f>
        <v>1</v>
      </c>
    </row>
    <row r="17" spans="2:4" x14ac:dyDescent="0.25">
      <c r="B17" s="237" t="s">
        <v>1678</v>
      </c>
      <c r="C17" s="79" t="s">
        <v>1018</v>
      </c>
      <c r="D17" s="80">
        <f>DatosMenores!C98</f>
        <v>2</v>
      </c>
    </row>
    <row r="18" spans="2:4" x14ac:dyDescent="0.25">
      <c r="B18" s="238"/>
      <c r="C18" s="79" t="s">
        <v>1012</v>
      </c>
      <c r="D18" s="80">
        <f>DatosMenores!C99</f>
        <v>0</v>
      </c>
    </row>
    <row r="19" spans="2:4" x14ac:dyDescent="0.25">
      <c r="B19" s="84" t="s">
        <v>1679</v>
      </c>
      <c r="C19" s="85"/>
      <c r="D19" s="80">
        <f>DatosMenores!C100</f>
        <v>0</v>
      </c>
    </row>
    <row r="20" spans="2:4" ht="21" x14ac:dyDescent="0.25">
      <c r="B20" s="84" t="s">
        <v>1680</v>
      </c>
      <c r="C20" s="85"/>
      <c r="D20" s="80">
        <f>DatosMenores!C101</f>
        <v>0</v>
      </c>
    </row>
    <row r="21" spans="2:4" x14ac:dyDescent="0.25">
      <c r="B21" s="86"/>
      <c r="C21" s="74"/>
      <c r="D21" s="74"/>
    </row>
    <row r="22" spans="2:4" x14ac:dyDescent="0.25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4C8B-1F07-44B9-962A-9619019B87F0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5" customWidth="1"/>
    <col min="2" max="4" width="13.81640625" style="45" customWidth="1"/>
    <col min="5" max="6" width="15" style="45" customWidth="1"/>
    <col min="7" max="13" width="13.81640625" style="45" customWidth="1"/>
    <col min="14" max="16384" width="11.453125" style="45"/>
  </cols>
  <sheetData>
    <row r="2" spans="2:13" s="41" customFormat="1" ht="15.5" x14ac:dyDescent="0.35">
      <c r="B2" s="41" t="s">
        <v>1617</v>
      </c>
    </row>
    <row r="4" spans="2:13" ht="39.5" thickBot="1" x14ac:dyDescent="0.3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4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5" x14ac:dyDescent="0.3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.5" thickBot="1" x14ac:dyDescent="0.3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4" customHeight="1" x14ac:dyDescent="0.3">
      <c r="B11" s="240" t="s">
        <v>1628</v>
      </c>
      <c r="C11" s="240"/>
      <c r="D11" s="58">
        <f>DatosDelitos!C5+DatosDelitos!C13-DatosDelitos!C17</f>
        <v>79608</v>
      </c>
      <c r="E11" s="59">
        <f>DatosDelitos!H5+DatosDelitos!H13-DatosDelitos!H17</f>
        <v>1594</v>
      </c>
      <c r="F11" s="59">
        <f>DatosDelitos!I5+DatosDelitos!I13-DatosDelitos!I17</f>
        <v>2225</v>
      </c>
      <c r="G11" s="59">
        <f>DatosDelitos!J5+DatosDelitos!J13-DatosDelitos!J17</f>
        <v>579</v>
      </c>
      <c r="H11" s="60">
        <f>DatosDelitos!K5+DatosDelitos!K13-DatosDelitos!K17</f>
        <v>100</v>
      </c>
      <c r="I11" s="60">
        <f>DatosDelitos!L5+DatosDelitos!L13-DatosDelitos!L17</f>
        <v>43</v>
      </c>
      <c r="J11" s="60">
        <f>DatosDelitos!M5+DatosDelitos!M13-DatosDelitos!M17</f>
        <v>30</v>
      </c>
      <c r="K11" s="60">
        <f>DatosDelitos!O5+DatosDelitos!O13-DatosDelitos!O17</f>
        <v>1446</v>
      </c>
      <c r="L11" s="61">
        <f>DatosDelitos!P5+DatosDelitos!P13-DatosDelitos!P17</f>
        <v>1898</v>
      </c>
    </row>
    <row r="12" spans="2:13" ht="13.4" customHeight="1" x14ac:dyDescent="0.3">
      <c r="B12" s="241" t="s">
        <v>329</v>
      </c>
      <c r="C12" s="241"/>
      <c r="D12" s="62">
        <f>DatosDelitos!C10</f>
        <v>3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4" customHeight="1" x14ac:dyDescent="0.3">
      <c r="B13" s="241" t="s">
        <v>347</v>
      </c>
      <c r="C13" s="241"/>
      <c r="D13" s="62">
        <f>DatosDelitos!C20</f>
        <v>34</v>
      </c>
      <c r="E13" s="63">
        <f>DatosDelitos!H20</f>
        <v>0</v>
      </c>
      <c r="F13" s="63">
        <f>DatosDelitos!I20</f>
        <v>1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4" customHeight="1" x14ac:dyDescent="0.3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1</v>
      </c>
      <c r="L14" s="64">
        <f>DatosDelitos!P23</f>
        <v>0</v>
      </c>
    </row>
    <row r="15" spans="2:13" ht="13.4" customHeight="1" x14ac:dyDescent="0.3">
      <c r="B15" s="241" t="s">
        <v>1629</v>
      </c>
      <c r="C15" s="241"/>
      <c r="D15" s="62">
        <f>DatosDelitos!C17+DatosDelitos!C44</f>
        <v>9012</v>
      </c>
      <c r="E15" s="63">
        <f>DatosDelitos!H17+DatosDelitos!H44</f>
        <v>2952</v>
      </c>
      <c r="F15" s="63">
        <f>DatosDelitos!I16+DatosDelitos!I44</f>
        <v>230</v>
      </c>
      <c r="G15" s="63">
        <f>DatosDelitos!J17+DatosDelitos!J44</f>
        <v>161</v>
      </c>
      <c r="H15" s="63">
        <f>DatosDelitos!K17+DatosDelitos!K44</f>
        <v>62</v>
      </c>
      <c r="I15" s="63">
        <f>DatosDelitos!L17+DatosDelitos!L44</f>
        <v>7</v>
      </c>
      <c r="J15" s="63">
        <f>DatosDelitos!M17+DatosDelitos!M44</f>
        <v>14</v>
      </c>
      <c r="K15" s="63">
        <f>DatosDelitos!O17+DatosDelitos!O44</f>
        <v>182</v>
      </c>
      <c r="L15" s="64">
        <f>DatosDelitos!P17+DatosDelitos!P44</f>
        <v>1968</v>
      </c>
    </row>
    <row r="16" spans="2:13" ht="13.4" customHeight="1" x14ac:dyDescent="0.3">
      <c r="B16" s="241" t="s">
        <v>1630</v>
      </c>
      <c r="C16" s="241"/>
      <c r="D16" s="62">
        <f>DatosDelitos!C30</f>
        <v>5022</v>
      </c>
      <c r="E16" s="63">
        <f>DatosDelitos!H30</f>
        <v>1680</v>
      </c>
      <c r="F16" s="63">
        <f>DatosDelitos!I30</f>
        <v>1746</v>
      </c>
      <c r="G16" s="63">
        <f>DatosDelitos!J30</f>
        <v>506</v>
      </c>
      <c r="H16" s="63">
        <f>DatosDelitos!K30</f>
        <v>21</v>
      </c>
      <c r="I16" s="63">
        <f>DatosDelitos!L30</f>
        <v>6</v>
      </c>
      <c r="J16" s="63">
        <f>DatosDelitos!M30</f>
        <v>4</v>
      </c>
      <c r="K16" s="63">
        <f>DatosDelitos!O30</f>
        <v>114</v>
      </c>
      <c r="L16" s="64">
        <f>DatosDelitos!P30</f>
        <v>1035</v>
      </c>
    </row>
    <row r="17" spans="2:12" ht="13.4" customHeight="1" x14ac:dyDescent="0.3">
      <c r="B17" s="242" t="s">
        <v>1631</v>
      </c>
      <c r="C17" s="242"/>
      <c r="D17" s="62">
        <f>DatosDelitos!C42-DatosDelitos!C44</f>
        <v>42</v>
      </c>
      <c r="E17" s="63">
        <f>DatosDelitos!H42-DatosDelitos!H44</f>
        <v>10</v>
      </c>
      <c r="F17" s="63">
        <f>DatosDelitos!I42-DatosDelitos!I44</f>
        <v>24</v>
      </c>
      <c r="G17" s="63">
        <f>DatosDelitos!J42-DatosDelitos!J44</f>
        <v>0</v>
      </c>
      <c r="H17" s="63">
        <f>DatosDelitos!K42-DatosDelitos!K44</f>
        <v>1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1</v>
      </c>
      <c r="L17" s="64">
        <f>DatosDelitos!P42-DatosDelitos!P44</f>
        <v>5</v>
      </c>
    </row>
    <row r="18" spans="2:12" ht="13.4" customHeight="1" x14ac:dyDescent="0.3">
      <c r="B18" s="241" t="s">
        <v>1632</v>
      </c>
      <c r="C18" s="241"/>
      <c r="D18" s="62">
        <f>DatosDelitos!C50</f>
        <v>4828</v>
      </c>
      <c r="E18" s="63">
        <f>DatosDelitos!H50</f>
        <v>971</v>
      </c>
      <c r="F18" s="63">
        <f>DatosDelitos!I50</f>
        <v>545</v>
      </c>
      <c r="G18" s="63">
        <f>DatosDelitos!J50</f>
        <v>437</v>
      </c>
      <c r="H18" s="63">
        <f>DatosDelitos!K50</f>
        <v>316</v>
      </c>
      <c r="I18" s="63">
        <f>DatosDelitos!L50</f>
        <v>0</v>
      </c>
      <c r="J18" s="63">
        <f>DatosDelitos!M50</f>
        <v>1</v>
      </c>
      <c r="K18" s="63">
        <f>DatosDelitos!O50</f>
        <v>204</v>
      </c>
      <c r="L18" s="64">
        <f>DatosDelitos!P50</f>
        <v>674</v>
      </c>
    </row>
    <row r="19" spans="2:12" ht="13.4" customHeight="1" x14ac:dyDescent="0.3">
      <c r="B19" s="241" t="s">
        <v>1633</v>
      </c>
      <c r="C19" s="241"/>
      <c r="D19" s="62">
        <f>DatosDelitos!C72</f>
        <v>17</v>
      </c>
      <c r="E19" s="63">
        <f>DatosDelitos!H72</f>
        <v>3</v>
      </c>
      <c r="F19" s="63">
        <f>DatosDelitos!I72</f>
        <v>4</v>
      </c>
      <c r="G19" s="63">
        <f>DatosDelitos!J72</f>
        <v>0</v>
      </c>
      <c r="H19" s="63">
        <f>DatosDelitos!K72</f>
        <v>0</v>
      </c>
      <c r="I19" s="63">
        <f>DatosDelitos!L72</f>
        <v>1</v>
      </c>
      <c r="J19" s="63">
        <f>DatosDelitos!M72</f>
        <v>2</v>
      </c>
      <c r="K19" s="63">
        <f>DatosDelitos!O72</f>
        <v>0</v>
      </c>
      <c r="L19" s="64">
        <f>DatosDelitos!P72</f>
        <v>6</v>
      </c>
    </row>
    <row r="20" spans="2:12" ht="27" customHeight="1" x14ac:dyDescent="0.3">
      <c r="B20" s="241" t="s">
        <v>1634</v>
      </c>
      <c r="C20" s="241"/>
      <c r="D20" s="62">
        <f>DatosDelitos!C74</f>
        <v>618</v>
      </c>
      <c r="E20" s="63">
        <f>DatosDelitos!H74</f>
        <v>72</v>
      </c>
      <c r="F20" s="63">
        <f>DatosDelitos!I74</f>
        <v>50</v>
      </c>
      <c r="G20" s="63">
        <f>DatosDelitos!J74</f>
        <v>6</v>
      </c>
      <c r="H20" s="63">
        <f>DatosDelitos!K74</f>
        <v>5</v>
      </c>
      <c r="I20" s="63">
        <f>DatosDelitos!L74</f>
        <v>24</v>
      </c>
      <c r="J20" s="63">
        <f>DatosDelitos!M74</f>
        <v>23</v>
      </c>
      <c r="K20" s="63">
        <f>DatosDelitos!O74</f>
        <v>8</v>
      </c>
      <c r="L20" s="64">
        <f>DatosDelitos!P74</f>
        <v>93</v>
      </c>
    </row>
    <row r="21" spans="2:12" ht="13.4" customHeight="1" x14ac:dyDescent="0.3">
      <c r="B21" s="242" t="s">
        <v>1635</v>
      </c>
      <c r="C21" s="242"/>
      <c r="D21" s="62">
        <f>DatosDelitos!C82</f>
        <v>235</v>
      </c>
      <c r="E21" s="63">
        <f>DatosDelitos!H82</f>
        <v>49</v>
      </c>
      <c r="F21" s="63">
        <f>DatosDelitos!I82</f>
        <v>56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2</v>
      </c>
      <c r="K21" s="63">
        <f>DatosDelitos!O82</f>
        <v>3</v>
      </c>
      <c r="L21" s="64">
        <f>DatosDelitos!P82</f>
        <v>77</v>
      </c>
    </row>
    <row r="22" spans="2:12" ht="13.4" customHeight="1" x14ac:dyDescent="0.3">
      <c r="B22" s="241" t="s">
        <v>1636</v>
      </c>
      <c r="C22" s="241"/>
      <c r="D22" s="62">
        <f>DatosDelitos!C85</f>
        <v>898</v>
      </c>
      <c r="E22" s="63">
        <f>DatosDelitos!H85</f>
        <v>279</v>
      </c>
      <c r="F22" s="63">
        <f>DatosDelitos!I85</f>
        <v>254</v>
      </c>
      <c r="G22" s="63">
        <f>DatosDelitos!J85</f>
        <v>3</v>
      </c>
      <c r="H22" s="63">
        <f>DatosDelitos!K85</f>
        <v>1</v>
      </c>
      <c r="I22" s="63">
        <f>DatosDelitos!L85</f>
        <v>0</v>
      </c>
      <c r="J22" s="63">
        <f>DatosDelitos!M85</f>
        <v>0</v>
      </c>
      <c r="K22" s="63">
        <f>DatosDelitos!O85</f>
        <v>1</v>
      </c>
      <c r="L22" s="64">
        <f>DatosDelitos!P85</f>
        <v>197</v>
      </c>
    </row>
    <row r="23" spans="2:12" ht="13.4" customHeight="1" x14ac:dyDescent="0.3">
      <c r="B23" s="241" t="s">
        <v>978</v>
      </c>
      <c r="C23" s="241"/>
      <c r="D23" s="62">
        <f>DatosDelitos!C97</f>
        <v>40590</v>
      </c>
      <c r="E23" s="63">
        <f>DatosDelitos!H97</f>
        <v>11571</v>
      </c>
      <c r="F23" s="63">
        <f>DatosDelitos!I97</f>
        <v>8826</v>
      </c>
      <c r="G23" s="63">
        <f>DatosDelitos!J97</f>
        <v>24</v>
      </c>
      <c r="H23" s="63">
        <f>DatosDelitos!K97</f>
        <v>20</v>
      </c>
      <c r="I23" s="63">
        <f>DatosDelitos!L97</f>
        <v>15</v>
      </c>
      <c r="J23" s="63">
        <f>DatosDelitos!M97</f>
        <v>15</v>
      </c>
      <c r="K23" s="63">
        <f>DatosDelitos!O97</f>
        <v>1434</v>
      </c>
      <c r="L23" s="64">
        <f>DatosDelitos!P97</f>
        <v>7623</v>
      </c>
    </row>
    <row r="24" spans="2:12" ht="27" customHeight="1" x14ac:dyDescent="0.3">
      <c r="B24" s="241" t="s">
        <v>1637</v>
      </c>
      <c r="C24" s="241"/>
      <c r="D24" s="62">
        <f>DatosDelitos!C131</f>
        <v>55</v>
      </c>
      <c r="E24" s="63">
        <f>DatosDelitos!H131</f>
        <v>20</v>
      </c>
      <c r="F24" s="63">
        <f>DatosDelitos!I131</f>
        <v>30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51</v>
      </c>
    </row>
    <row r="25" spans="2:12" ht="13.4" customHeight="1" x14ac:dyDescent="0.3">
      <c r="B25" s="241" t="s">
        <v>1638</v>
      </c>
      <c r="C25" s="241"/>
      <c r="D25" s="62">
        <f>DatosDelitos!C137</f>
        <v>55</v>
      </c>
      <c r="E25" s="63">
        <f>DatosDelitos!H137</f>
        <v>16</v>
      </c>
      <c r="F25" s="63">
        <f>DatosDelitos!I137</f>
        <v>20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1</v>
      </c>
      <c r="L25" s="64">
        <f>DatosDelitos!P137</f>
        <v>11</v>
      </c>
    </row>
    <row r="26" spans="2:12" ht="13.4" customHeight="1" x14ac:dyDescent="0.3">
      <c r="B26" s="242" t="s">
        <v>1639</v>
      </c>
      <c r="C26" s="242"/>
      <c r="D26" s="62">
        <f>DatosDelitos!C144</f>
        <v>54</v>
      </c>
      <c r="E26" s="63">
        <f>DatosDelitos!H144</f>
        <v>13</v>
      </c>
      <c r="F26" s="63">
        <f>DatosDelitos!I144</f>
        <v>8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1</v>
      </c>
      <c r="L26" s="64">
        <f>DatosDelitos!P144</f>
        <v>11</v>
      </c>
    </row>
    <row r="27" spans="2:12" ht="38.25" customHeight="1" x14ac:dyDescent="0.3">
      <c r="B27" s="241" t="s">
        <v>1640</v>
      </c>
      <c r="C27" s="241"/>
      <c r="D27" s="62">
        <f>DatosDelitos!C147</f>
        <v>142</v>
      </c>
      <c r="E27" s="63">
        <f>DatosDelitos!H147</f>
        <v>44</v>
      </c>
      <c r="F27" s="63">
        <f>DatosDelitos!I147</f>
        <v>28</v>
      </c>
      <c r="G27" s="63">
        <f>DatosDelitos!J147</f>
        <v>1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3</v>
      </c>
      <c r="L27" s="64">
        <f>DatosDelitos!P147</f>
        <v>33</v>
      </c>
    </row>
    <row r="28" spans="2:12" ht="13.4" customHeight="1" x14ac:dyDescent="0.3">
      <c r="B28" s="241" t="s">
        <v>1641</v>
      </c>
      <c r="C28" s="241"/>
      <c r="D28" s="62">
        <f>DatosDelitos!C156+SUM(DatosDelitos!C167:C172)</f>
        <v>310</v>
      </c>
      <c r="E28" s="63">
        <f>DatosDelitos!H156+SUM(DatosDelitos!H167:H172)</f>
        <v>70</v>
      </c>
      <c r="F28" s="63">
        <f>DatosDelitos!I156+SUM(DatosDelitos!I167:I172)</f>
        <v>46</v>
      </c>
      <c r="G28" s="63">
        <f>DatosDelitos!J156+SUM(DatosDelitos!J167:J172)</f>
        <v>4</v>
      </c>
      <c r="H28" s="63">
        <f>DatosDelitos!K156+SUM(DatosDelitos!K167:K172)</f>
        <v>2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18</v>
      </c>
      <c r="L28" s="63">
        <f>DatosDelitos!P156+SUM(DatosDelitos!P167:Q172)</f>
        <v>45</v>
      </c>
    </row>
    <row r="29" spans="2:12" ht="13.4" customHeight="1" x14ac:dyDescent="0.3">
      <c r="B29" s="241" t="s">
        <v>1642</v>
      </c>
      <c r="C29" s="241"/>
      <c r="D29" s="62">
        <f>SUM(DatosDelitos!C173:C177)</f>
        <v>6960</v>
      </c>
      <c r="E29" s="63">
        <f>SUM(DatosDelitos!H173:H177)</f>
        <v>3068</v>
      </c>
      <c r="F29" s="63">
        <f>SUM(DatosDelitos!I173:I177)</f>
        <v>1578</v>
      </c>
      <c r="G29" s="63">
        <f>SUM(DatosDelitos!J173:J177)</f>
        <v>4</v>
      </c>
      <c r="H29" s="63">
        <f>SUM(DatosDelitos!K173:K177)</f>
        <v>10</v>
      </c>
      <c r="I29" s="63">
        <f>SUM(DatosDelitos!L173:L177)</f>
        <v>1</v>
      </c>
      <c r="J29" s="63">
        <f>SUM(DatosDelitos!M173:M177)</f>
        <v>0</v>
      </c>
      <c r="K29" s="63">
        <f>SUM(DatosDelitos!O173:O177)</f>
        <v>1140</v>
      </c>
      <c r="L29" s="63">
        <f>SUM(DatosDelitos!P173:P177)</f>
        <v>1137</v>
      </c>
    </row>
    <row r="30" spans="2:12" ht="13.4" customHeight="1" x14ac:dyDescent="0.3">
      <c r="B30" s="241" t="s">
        <v>1643</v>
      </c>
      <c r="C30" s="241"/>
      <c r="D30" s="62">
        <f>DatosDelitos!C178</f>
        <v>3759</v>
      </c>
      <c r="E30" s="63">
        <f>DatosDelitos!H178</f>
        <v>1938</v>
      </c>
      <c r="F30" s="63">
        <f>DatosDelitos!I178</f>
        <v>3612</v>
      </c>
      <c r="G30" s="63">
        <f>DatosDelitos!J178</f>
        <v>1</v>
      </c>
      <c r="H30" s="63">
        <f>DatosDelitos!K178</f>
        <v>0</v>
      </c>
      <c r="I30" s="63">
        <f>DatosDelitos!L178</f>
        <v>2</v>
      </c>
      <c r="J30" s="63">
        <f>DatosDelitos!M178</f>
        <v>2</v>
      </c>
      <c r="K30" s="63">
        <f>DatosDelitos!O178</f>
        <v>9</v>
      </c>
      <c r="L30" s="63">
        <f>DatosDelitos!P178</f>
        <v>20102</v>
      </c>
    </row>
    <row r="31" spans="2:12" ht="13.4" customHeight="1" x14ac:dyDescent="0.3">
      <c r="B31" s="241" t="s">
        <v>1644</v>
      </c>
      <c r="C31" s="241"/>
      <c r="D31" s="62">
        <f>DatosDelitos!C186</f>
        <v>2072</v>
      </c>
      <c r="E31" s="63">
        <f>DatosDelitos!H186</f>
        <v>936</v>
      </c>
      <c r="F31" s="63">
        <f>DatosDelitos!I186</f>
        <v>1017</v>
      </c>
      <c r="G31" s="63">
        <f>DatosDelitos!J186</f>
        <v>3</v>
      </c>
      <c r="H31" s="63">
        <f>DatosDelitos!K186</f>
        <v>0</v>
      </c>
      <c r="I31" s="63">
        <f>DatosDelitos!L186</f>
        <v>1</v>
      </c>
      <c r="J31" s="63">
        <f>DatosDelitos!M186</f>
        <v>0</v>
      </c>
      <c r="K31" s="63">
        <f>DatosDelitos!O186</f>
        <v>13</v>
      </c>
      <c r="L31" s="63">
        <f>DatosDelitos!P186</f>
        <v>539</v>
      </c>
    </row>
    <row r="32" spans="2:12" ht="13.4" customHeight="1" x14ac:dyDescent="0.3">
      <c r="B32" s="241" t="s">
        <v>1645</v>
      </c>
      <c r="C32" s="241"/>
      <c r="D32" s="62">
        <f>DatosDelitos!C201</f>
        <v>241</v>
      </c>
      <c r="E32" s="63">
        <f>DatosDelitos!H201</f>
        <v>62</v>
      </c>
      <c r="F32" s="63">
        <f>DatosDelitos!I201</f>
        <v>39</v>
      </c>
      <c r="G32" s="63">
        <f>DatosDelitos!J201</f>
        <v>1</v>
      </c>
      <c r="H32" s="63">
        <f>DatosDelitos!K201</f>
        <v>0</v>
      </c>
      <c r="I32" s="63">
        <f>DatosDelitos!L201</f>
        <v>8</v>
      </c>
      <c r="J32" s="63">
        <f>DatosDelitos!M201</f>
        <v>2</v>
      </c>
      <c r="K32" s="63">
        <f>DatosDelitos!O201</f>
        <v>1</v>
      </c>
      <c r="L32" s="63">
        <f>DatosDelitos!P201</f>
        <v>50</v>
      </c>
    </row>
    <row r="33" spans="2:13" ht="13.4" customHeight="1" x14ac:dyDescent="0.3">
      <c r="B33" s="241" t="s">
        <v>1646</v>
      </c>
      <c r="C33" s="241"/>
      <c r="D33" s="62">
        <f>DatosDelitos!C223</f>
        <v>4004</v>
      </c>
      <c r="E33" s="63">
        <f>DatosDelitos!H223</f>
        <v>1707</v>
      </c>
      <c r="F33" s="63">
        <f>DatosDelitos!I223</f>
        <v>1443</v>
      </c>
      <c r="G33" s="63">
        <f>DatosDelitos!J223</f>
        <v>15</v>
      </c>
      <c r="H33" s="63">
        <f>DatosDelitos!K223</f>
        <v>5</v>
      </c>
      <c r="I33" s="63">
        <f>DatosDelitos!L223</f>
        <v>12</v>
      </c>
      <c r="J33" s="63">
        <f>DatosDelitos!M223</f>
        <v>2</v>
      </c>
      <c r="K33" s="63">
        <f>DatosDelitos!O223</f>
        <v>189</v>
      </c>
      <c r="L33" s="63">
        <f>DatosDelitos!P223</f>
        <v>1771</v>
      </c>
    </row>
    <row r="34" spans="2:13" ht="13.4" customHeight="1" x14ac:dyDescent="0.3">
      <c r="B34" s="241" t="s">
        <v>1647</v>
      </c>
      <c r="C34" s="241"/>
      <c r="D34" s="62">
        <f>DatosDelitos!C244</f>
        <v>120</v>
      </c>
      <c r="E34" s="63">
        <f>DatosDelitos!H244</f>
        <v>52</v>
      </c>
      <c r="F34" s="63">
        <f>DatosDelitos!I244</f>
        <v>61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1</v>
      </c>
      <c r="L34" s="63">
        <f>DatosDelitos!P244</f>
        <v>16</v>
      </c>
    </row>
    <row r="35" spans="2:13" ht="13.4" customHeight="1" x14ac:dyDescent="0.3">
      <c r="B35" s="241" t="s">
        <v>1648</v>
      </c>
      <c r="C35" s="241"/>
      <c r="D35" s="62">
        <f>DatosDelitos!C271</f>
        <v>2997</v>
      </c>
      <c r="E35" s="63">
        <f>DatosDelitos!H271</f>
        <v>1679</v>
      </c>
      <c r="F35" s="63">
        <f>DatosDelitos!I271</f>
        <v>1183</v>
      </c>
      <c r="G35" s="63">
        <f>DatosDelitos!J271</f>
        <v>4</v>
      </c>
      <c r="H35" s="63">
        <f>DatosDelitos!K271</f>
        <v>11</v>
      </c>
      <c r="I35" s="63">
        <f>DatosDelitos!L271</f>
        <v>3</v>
      </c>
      <c r="J35" s="63">
        <f>DatosDelitos!M271</f>
        <v>2</v>
      </c>
      <c r="K35" s="63">
        <f>DatosDelitos!O271</f>
        <v>90</v>
      </c>
      <c r="L35" s="63">
        <f>DatosDelitos!P271</f>
        <v>1223</v>
      </c>
    </row>
    <row r="36" spans="2:13" ht="38.25" customHeight="1" x14ac:dyDescent="0.3">
      <c r="B36" s="241" t="s">
        <v>1649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4" customHeight="1" x14ac:dyDescent="0.3">
      <c r="B37" s="241" t="s">
        <v>1650</v>
      </c>
      <c r="C37" s="241"/>
      <c r="D37" s="62">
        <f>DatosDelitos!C305</f>
        <v>1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4" customHeight="1" x14ac:dyDescent="0.3">
      <c r="B38" s="241" t="s">
        <v>1651</v>
      </c>
      <c r="C38" s="241"/>
      <c r="D38" s="62">
        <f>DatosDelitos!C312+DatosDelitos!C318+DatosDelitos!C320</f>
        <v>716</v>
      </c>
      <c r="E38" s="63">
        <f>DatosDelitos!H312+DatosDelitos!H318+DatosDelitos!H320</f>
        <v>129</v>
      </c>
      <c r="F38" s="63">
        <f>DatosDelitos!I312+DatosDelitos!I318+DatosDelitos!I320</f>
        <v>179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9</v>
      </c>
      <c r="J38" s="63">
        <f>DatosDelitos!M312+DatosDelitos!M318+DatosDelitos!M320</f>
        <v>0</v>
      </c>
      <c r="K38" s="63">
        <f>DatosDelitos!O312+DatosDelitos!O318+DatosDelitos!O320</f>
        <v>1</v>
      </c>
      <c r="L38" s="63">
        <f>DatosDelitos!P312+DatosDelitos!P318+DatosDelitos!P320</f>
        <v>48</v>
      </c>
    </row>
    <row r="39" spans="2:13" ht="13.4" customHeight="1" x14ac:dyDescent="0.3">
      <c r="B39" s="241" t="s">
        <v>1652</v>
      </c>
      <c r="C39" s="241"/>
      <c r="D39" s="62">
        <f>DatosDelitos!C323</f>
        <v>29683</v>
      </c>
      <c r="E39" s="63">
        <f>DatosDelitos!H323</f>
        <v>244</v>
      </c>
      <c r="F39" s="63">
        <f>DatosDelitos!I323</f>
        <v>26</v>
      </c>
      <c r="G39" s="63">
        <f>DatosDelitos!J323</f>
        <v>19</v>
      </c>
      <c r="H39" s="63">
        <f>DatosDelitos!K323</f>
        <v>4</v>
      </c>
      <c r="I39" s="63">
        <f>DatosDelitos!L323</f>
        <v>6</v>
      </c>
      <c r="J39" s="63">
        <f>DatosDelitos!M323</f>
        <v>0</v>
      </c>
      <c r="K39" s="63">
        <f>DatosDelitos!O323</f>
        <v>28</v>
      </c>
      <c r="L39" s="63">
        <f>DatosDelitos!P323</f>
        <v>29</v>
      </c>
    </row>
    <row r="40" spans="2:13" ht="13.4" customHeight="1" x14ac:dyDescent="0.3">
      <c r="B40" s="241" t="s">
        <v>1653</v>
      </c>
      <c r="C40" s="241"/>
      <c r="D40" s="62">
        <f>DatosDelitos!C325</f>
        <v>17</v>
      </c>
      <c r="E40" s="62">
        <f>DatosDelitos!H325</f>
        <v>0</v>
      </c>
      <c r="F40" s="62">
        <f>DatosDelitos!I325</f>
        <v>3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2</v>
      </c>
      <c r="K40" s="62">
        <f>DatosDelitos!O325</f>
        <v>0</v>
      </c>
      <c r="L40" s="62">
        <f>DatosDelitos!P325</f>
        <v>5</v>
      </c>
    </row>
    <row r="41" spans="2:13" ht="13.4" customHeight="1" x14ac:dyDescent="0.3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4" customHeight="1" x14ac:dyDescent="0.3">
      <c r="B42" s="241" t="s">
        <v>1654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5" customHeight="1" thickBot="1" x14ac:dyDescent="0.35">
      <c r="B43" s="244" t="s">
        <v>956</v>
      </c>
      <c r="C43" s="244"/>
      <c r="D43" s="65">
        <f>SUM(D11:D42)</f>
        <v>192093</v>
      </c>
      <c r="E43" s="65">
        <f t="shared" ref="E43:L43" si="0">SUM(E11:E42)</f>
        <v>29159</v>
      </c>
      <c r="F43" s="65">
        <f t="shared" si="0"/>
        <v>23234</v>
      </c>
      <c r="G43" s="65">
        <f t="shared" si="0"/>
        <v>1768</v>
      </c>
      <c r="H43" s="65">
        <f t="shared" si="0"/>
        <v>558</v>
      </c>
      <c r="I43" s="65">
        <f t="shared" si="0"/>
        <v>138</v>
      </c>
      <c r="J43" s="65">
        <f t="shared" si="0"/>
        <v>101</v>
      </c>
      <c r="K43" s="65">
        <f t="shared" si="0"/>
        <v>4889</v>
      </c>
      <c r="L43" s="65">
        <f t="shared" si="0"/>
        <v>38647</v>
      </c>
    </row>
    <row r="46" spans="2:13" ht="15.5" x14ac:dyDescent="0.3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.5" thickBot="1" x14ac:dyDescent="0.3">
      <c r="D48" s="42" t="s">
        <v>1618</v>
      </c>
      <c r="E48" s="44" t="s">
        <v>1619</v>
      </c>
    </row>
    <row r="49" spans="2:5" ht="13.4" customHeight="1" x14ac:dyDescent="0.35">
      <c r="B49" s="243" t="s">
        <v>1656</v>
      </c>
      <c r="C49" s="243"/>
      <c r="D49" s="68">
        <f>DatosDelitos!F5</f>
        <v>4</v>
      </c>
      <c r="E49" s="68">
        <f>DatosDelitos!G5</f>
        <v>2</v>
      </c>
    </row>
    <row r="50" spans="2:5" ht="13.4" customHeight="1" x14ac:dyDescent="0.35">
      <c r="B50" s="243" t="s">
        <v>1657</v>
      </c>
      <c r="C50" s="243"/>
      <c r="D50" s="68">
        <f>DatosDelitos!F13-DatosDelitos!F17</f>
        <v>1252</v>
      </c>
      <c r="E50" s="68">
        <f>DatosDelitos!G13-DatosDelitos!G17</f>
        <v>782</v>
      </c>
    </row>
    <row r="51" spans="2:5" ht="13.4" customHeight="1" x14ac:dyDescent="0.3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4" customHeight="1" x14ac:dyDescent="0.3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4" customHeight="1" x14ac:dyDescent="0.3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4" customHeight="1" x14ac:dyDescent="0.35">
      <c r="B54" s="243" t="s">
        <v>1629</v>
      </c>
      <c r="C54" s="243"/>
      <c r="D54" s="68">
        <f>DatosDelitos!F17+DatosDelitos!F44</f>
        <v>4446</v>
      </c>
      <c r="E54" s="68">
        <f>DatosDelitos!G17+DatosDelitos!G44</f>
        <v>2922</v>
      </c>
    </row>
    <row r="55" spans="2:5" ht="13.4" customHeight="1" x14ac:dyDescent="0.35">
      <c r="B55" s="243" t="s">
        <v>1630</v>
      </c>
      <c r="C55" s="243"/>
      <c r="D55" s="68">
        <f>DatosDelitos!F30</f>
        <v>2147</v>
      </c>
      <c r="E55" s="68">
        <f>DatosDelitos!G30</f>
        <v>750</v>
      </c>
    </row>
    <row r="56" spans="2:5" ht="13.4" customHeight="1" x14ac:dyDescent="0.35">
      <c r="B56" s="243" t="s">
        <v>1631</v>
      </c>
      <c r="C56" s="243"/>
      <c r="D56" s="68">
        <f>DatosDelitos!F42-DatosDelitos!F44</f>
        <v>8</v>
      </c>
      <c r="E56" s="68">
        <f>DatosDelitos!G42-DatosDelitos!G44</f>
        <v>3</v>
      </c>
    </row>
    <row r="57" spans="2:5" ht="13.4" customHeight="1" x14ac:dyDescent="0.35">
      <c r="B57" s="243" t="s">
        <v>1632</v>
      </c>
      <c r="C57" s="243"/>
      <c r="D57" s="68">
        <f>DatosDelitos!F50</f>
        <v>220</v>
      </c>
      <c r="E57" s="68">
        <f>DatosDelitos!G50</f>
        <v>18</v>
      </c>
    </row>
    <row r="58" spans="2:5" ht="13.4" customHeight="1" x14ac:dyDescent="0.35">
      <c r="B58" s="243" t="s">
        <v>1633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35">
      <c r="B59" s="243" t="s">
        <v>1658</v>
      </c>
      <c r="C59" s="243"/>
      <c r="D59" s="68">
        <f>DatosDelitos!F74</f>
        <v>124</v>
      </c>
      <c r="E59" s="68">
        <f>DatosDelitos!G74</f>
        <v>13</v>
      </c>
    </row>
    <row r="60" spans="2:5" ht="13.4" customHeight="1" x14ac:dyDescent="0.35">
      <c r="B60" s="243" t="s">
        <v>1635</v>
      </c>
      <c r="C60" s="243"/>
      <c r="D60" s="68">
        <f>DatosDelitos!F82</f>
        <v>133</v>
      </c>
      <c r="E60" s="68">
        <f>DatosDelitos!G82</f>
        <v>64</v>
      </c>
    </row>
    <row r="61" spans="2:5" ht="13.4" customHeight="1" x14ac:dyDescent="0.35">
      <c r="B61" s="243" t="s">
        <v>1636</v>
      </c>
      <c r="C61" s="243"/>
      <c r="D61" s="68">
        <f>DatosDelitos!F85</f>
        <v>34</v>
      </c>
      <c r="E61" s="68">
        <f>DatosDelitos!G85</f>
        <v>9</v>
      </c>
    </row>
    <row r="62" spans="2:5" ht="13.4" customHeight="1" x14ac:dyDescent="0.35">
      <c r="B62" s="243" t="s">
        <v>978</v>
      </c>
      <c r="C62" s="243"/>
      <c r="D62" s="68">
        <f>DatosDelitos!F97</f>
        <v>6712</v>
      </c>
      <c r="E62" s="68">
        <f>DatosDelitos!G97</f>
        <v>5683</v>
      </c>
    </row>
    <row r="63" spans="2:5" ht="27" customHeight="1" x14ac:dyDescent="0.35">
      <c r="B63" s="243" t="s">
        <v>1659</v>
      </c>
      <c r="C63" s="243"/>
      <c r="D63" s="68">
        <f>DatosDelitos!F131</f>
        <v>0</v>
      </c>
      <c r="E63" s="68">
        <f>DatosDelitos!G131</f>
        <v>0</v>
      </c>
    </row>
    <row r="64" spans="2:5" ht="13.4" customHeight="1" x14ac:dyDescent="0.35">
      <c r="B64" s="243" t="s">
        <v>1638</v>
      </c>
      <c r="C64" s="243"/>
      <c r="D64" s="68">
        <f>DatosDelitos!F137</f>
        <v>0</v>
      </c>
      <c r="E64" s="68">
        <f>DatosDelitos!G137</f>
        <v>0</v>
      </c>
    </row>
    <row r="65" spans="2:5" ht="13.4" customHeight="1" x14ac:dyDescent="0.35">
      <c r="B65" s="243" t="s">
        <v>1639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35">
      <c r="B66" s="243" t="s">
        <v>1640</v>
      </c>
      <c r="C66" s="243"/>
      <c r="D66" s="68">
        <f>DatosDelitos!F147</f>
        <v>21</v>
      </c>
      <c r="E66" s="68">
        <f>DatosDelitos!G147</f>
        <v>13</v>
      </c>
    </row>
    <row r="67" spans="2:5" ht="13.4" customHeight="1" x14ac:dyDescent="0.35">
      <c r="B67" s="243" t="s">
        <v>1641</v>
      </c>
      <c r="C67" s="243"/>
      <c r="D67" s="68">
        <f>DatosDelitos!F156+SUM(DatosDelitos!F167:G172)</f>
        <v>1</v>
      </c>
      <c r="E67" s="68">
        <f>DatosDelitos!G156+SUM(DatosDelitos!G167:H172)</f>
        <v>63</v>
      </c>
    </row>
    <row r="68" spans="2:5" ht="13.4" customHeight="1" x14ac:dyDescent="0.35">
      <c r="B68" s="243" t="s">
        <v>1642</v>
      </c>
      <c r="C68" s="243"/>
      <c r="D68" s="68">
        <f>SUM(DatosDelitos!F173:G177)</f>
        <v>535</v>
      </c>
      <c r="E68" s="68">
        <f>SUM(DatosDelitos!G173:H177)</f>
        <v>3301</v>
      </c>
    </row>
    <row r="69" spans="2:5" ht="13.4" customHeight="1" x14ac:dyDescent="0.35">
      <c r="B69" s="243" t="s">
        <v>1643</v>
      </c>
      <c r="C69" s="243"/>
      <c r="D69" s="68">
        <f>DatosDelitos!F178</f>
        <v>17165</v>
      </c>
      <c r="E69" s="68">
        <f>DatosDelitos!G178</f>
        <v>14365</v>
      </c>
    </row>
    <row r="70" spans="2:5" ht="13.4" customHeight="1" x14ac:dyDescent="0.35">
      <c r="B70" s="243" t="s">
        <v>1644</v>
      </c>
      <c r="C70" s="243"/>
      <c r="D70" s="68">
        <f>DatosDelitos!F186</f>
        <v>86</v>
      </c>
      <c r="E70" s="68">
        <f>DatosDelitos!G186</f>
        <v>72</v>
      </c>
    </row>
    <row r="71" spans="2:5" ht="13.4" customHeight="1" x14ac:dyDescent="0.35">
      <c r="B71" s="243" t="s">
        <v>1645</v>
      </c>
      <c r="C71" s="243"/>
      <c r="D71" s="68">
        <f>DatosDelitos!F201</f>
        <v>58</v>
      </c>
      <c r="E71" s="68">
        <f>DatosDelitos!G201</f>
        <v>36</v>
      </c>
    </row>
    <row r="72" spans="2:5" ht="13.4" customHeight="1" x14ac:dyDescent="0.35">
      <c r="B72" s="243" t="s">
        <v>1646</v>
      </c>
      <c r="C72" s="243"/>
      <c r="D72" s="68">
        <f>DatosDelitos!F223</f>
        <v>2536</v>
      </c>
      <c r="E72" s="68">
        <f>DatosDelitos!G223</f>
        <v>1668</v>
      </c>
    </row>
    <row r="73" spans="2:5" ht="13.4" customHeight="1" x14ac:dyDescent="0.35">
      <c r="B73" s="243" t="s">
        <v>1647</v>
      </c>
      <c r="C73" s="243"/>
      <c r="D73" s="68">
        <f>DatosDelitos!F244</f>
        <v>5</v>
      </c>
      <c r="E73" s="68">
        <f>DatosDelitos!G244</f>
        <v>2</v>
      </c>
    </row>
    <row r="74" spans="2:5" ht="13.4" customHeight="1" x14ac:dyDescent="0.35">
      <c r="B74" s="243" t="s">
        <v>1648</v>
      </c>
      <c r="C74" s="243"/>
      <c r="D74" s="68">
        <f>DatosDelitos!F271</f>
        <v>817</v>
      </c>
      <c r="E74" s="68">
        <f>DatosDelitos!G271</f>
        <v>590</v>
      </c>
    </row>
    <row r="75" spans="2:5" ht="38.25" customHeight="1" x14ac:dyDescent="0.35">
      <c r="B75" s="243" t="s">
        <v>1649</v>
      </c>
      <c r="C75" s="243"/>
      <c r="D75" s="68">
        <f>DatosDelitos!F301</f>
        <v>0</v>
      </c>
      <c r="E75" s="68">
        <f>DatosDelitos!G301</f>
        <v>0</v>
      </c>
    </row>
    <row r="76" spans="2:5" ht="13.4" customHeight="1" x14ac:dyDescent="0.35">
      <c r="B76" s="243" t="s">
        <v>1650</v>
      </c>
      <c r="C76" s="243"/>
      <c r="D76" s="68">
        <f>DatosDelitos!F305</f>
        <v>0</v>
      </c>
      <c r="E76" s="68">
        <f>DatosDelitos!G305</f>
        <v>0</v>
      </c>
    </row>
    <row r="77" spans="2:5" ht="13.4" customHeight="1" x14ac:dyDescent="0.35">
      <c r="B77" s="243" t="s">
        <v>1651</v>
      </c>
      <c r="C77" s="243"/>
      <c r="D77" s="68">
        <f>DatosDelitos!F312+DatosDelitos!F318+DatosDelitos!F320</f>
        <v>29</v>
      </c>
      <c r="E77" s="68">
        <f>DatosDelitos!G312+DatosDelitos!G318+DatosDelitos!G320</f>
        <v>22</v>
      </c>
    </row>
    <row r="78" spans="2:5" ht="14.15" customHeight="1" x14ac:dyDescent="0.35">
      <c r="B78" s="243" t="s">
        <v>1652</v>
      </c>
      <c r="C78" s="243"/>
      <c r="D78" s="68">
        <f>DatosDelitos!F323</f>
        <v>31</v>
      </c>
      <c r="E78" s="68">
        <f>DatosDelitos!G323</f>
        <v>8</v>
      </c>
    </row>
    <row r="79" spans="2:5" ht="15" customHeight="1" x14ac:dyDescent="0.35">
      <c r="B79" s="245" t="s">
        <v>1653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3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35">
      <c r="B81" s="245" t="s">
        <v>1654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35">
      <c r="B82" s="245" t="s">
        <v>1660</v>
      </c>
      <c r="C82" s="245"/>
      <c r="D82" s="68">
        <f>SUM(D49:D81)</f>
        <v>36364</v>
      </c>
      <c r="E82" s="68">
        <f>SUM(E49:E81)</f>
        <v>30386</v>
      </c>
    </row>
    <row r="84" spans="2:13" s="71" customFormat="1" ht="15.5" x14ac:dyDescent="0.3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6" x14ac:dyDescent="0.25">
      <c r="D86" s="72" t="s">
        <v>315</v>
      </c>
    </row>
    <row r="87" spans="2:13" ht="13.4" customHeight="1" x14ac:dyDescent="0.35">
      <c r="B87" s="243" t="s">
        <v>1628</v>
      </c>
      <c r="C87" s="243"/>
      <c r="D87" s="68">
        <f>DatosDelitos!N5+DatosDelitos!N13-DatosDelitos!N17</f>
        <v>9</v>
      </c>
    </row>
    <row r="88" spans="2:13" ht="13.4" customHeight="1" x14ac:dyDescent="0.35">
      <c r="B88" s="243" t="s">
        <v>329</v>
      </c>
      <c r="C88" s="243"/>
      <c r="D88" s="68">
        <f>DatosDelitos!N10</f>
        <v>0</v>
      </c>
    </row>
    <row r="89" spans="2:13" ht="13.4" customHeight="1" x14ac:dyDescent="0.35">
      <c r="B89" s="243" t="s">
        <v>347</v>
      </c>
      <c r="C89" s="243"/>
      <c r="D89" s="68">
        <f>DatosDelitos!N20</f>
        <v>0</v>
      </c>
    </row>
    <row r="90" spans="2:13" ht="13.4" customHeight="1" x14ac:dyDescent="0.35">
      <c r="B90" s="243" t="s">
        <v>352</v>
      </c>
      <c r="C90" s="243"/>
      <c r="D90" s="68">
        <f>DatosDelitos!N23</f>
        <v>0</v>
      </c>
    </row>
    <row r="91" spans="2:13" ht="13.4" customHeight="1" x14ac:dyDescent="0.35">
      <c r="B91" s="243" t="s">
        <v>1662</v>
      </c>
      <c r="C91" s="243"/>
      <c r="D91" s="68">
        <f>SUM(DatosDelitos!N17,DatosDelitos!N44)</f>
        <v>35</v>
      </c>
    </row>
    <row r="92" spans="2:13" ht="13.4" customHeight="1" x14ac:dyDescent="0.35">
      <c r="B92" s="243" t="s">
        <v>1630</v>
      </c>
      <c r="C92" s="243"/>
      <c r="D92" s="68">
        <f>DatosDelitos!N30</f>
        <v>15</v>
      </c>
    </row>
    <row r="93" spans="2:13" ht="13.4" customHeight="1" x14ac:dyDescent="0.35">
      <c r="B93" s="243" t="s">
        <v>1631</v>
      </c>
      <c r="C93" s="243"/>
      <c r="D93" s="68">
        <f>DatosDelitos!N42-DatosDelitos!N44</f>
        <v>7</v>
      </c>
    </row>
    <row r="94" spans="2:13" ht="13.4" customHeight="1" x14ac:dyDescent="0.35">
      <c r="B94" s="243" t="s">
        <v>1632</v>
      </c>
      <c r="C94" s="243"/>
      <c r="D94" s="68">
        <f>DatosDelitos!N50</f>
        <v>43</v>
      </c>
    </row>
    <row r="95" spans="2:13" ht="13.4" customHeight="1" x14ac:dyDescent="0.35">
      <c r="B95" s="243" t="s">
        <v>1633</v>
      </c>
      <c r="C95" s="243"/>
      <c r="D95" s="68">
        <f>DatosDelitos!N72</f>
        <v>0</v>
      </c>
    </row>
    <row r="96" spans="2:13" ht="27" customHeight="1" x14ac:dyDescent="0.35">
      <c r="B96" s="243" t="s">
        <v>1658</v>
      </c>
      <c r="C96" s="243"/>
      <c r="D96" s="68">
        <f>DatosDelitos!N74</f>
        <v>6</v>
      </c>
    </row>
    <row r="97" spans="2:4" ht="13.4" customHeight="1" x14ac:dyDescent="0.35">
      <c r="B97" s="243" t="s">
        <v>1635</v>
      </c>
      <c r="C97" s="243"/>
      <c r="D97" s="68">
        <f>DatosDelitos!N82</f>
        <v>6</v>
      </c>
    </row>
    <row r="98" spans="2:4" ht="13.4" customHeight="1" x14ac:dyDescent="0.35">
      <c r="B98" s="243" t="s">
        <v>1636</v>
      </c>
      <c r="C98" s="243"/>
      <c r="D98" s="68">
        <f>DatosDelitos!N85</f>
        <v>11</v>
      </c>
    </row>
    <row r="99" spans="2:4" ht="13.4" customHeight="1" x14ac:dyDescent="0.35">
      <c r="B99" s="243" t="s">
        <v>978</v>
      </c>
      <c r="C99" s="243"/>
      <c r="D99" s="68">
        <f>DatosDelitos!N97</f>
        <v>81</v>
      </c>
    </row>
    <row r="100" spans="2:4" ht="27" customHeight="1" x14ac:dyDescent="0.35">
      <c r="B100" s="243" t="s">
        <v>1659</v>
      </c>
      <c r="C100" s="243"/>
      <c r="D100" s="68">
        <f>DatosDelitos!N131</f>
        <v>38</v>
      </c>
    </row>
    <row r="101" spans="2:4" ht="13.4" customHeight="1" x14ac:dyDescent="0.35">
      <c r="B101" s="243" t="s">
        <v>1638</v>
      </c>
      <c r="C101" s="243"/>
      <c r="D101" s="68">
        <f>DatosDelitos!N137</f>
        <v>5</v>
      </c>
    </row>
    <row r="102" spans="2:4" ht="13.4" customHeight="1" x14ac:dyDescent="0.35">
      <c r="B102" s="243" t="s">
        <v>1639</v>
      </c>
      <c r="C102" s="243"/>
      <c r="D102" s="68">
        <f>DatosDelitos!N144</f>
        <v>3</v>
      </c>
    </row>
    <row r="103" spans="2:4" ht="13.4" customHeight="1" x14ac:dyDescent="0.35">
      <c r="B103" s="243" t="s">
        <v>1663</v>
      </c>
      <c r="C103" s="243"/>
      <c r="D103" s="68">
        <f>DatosDelitos!N148</f>
        <v>13</v>
      </c>
    </row>
    <row r="104" spans="2:4" ht="13.4" customHeight="1" x14ac:dyDescent="0.35">
      <c r="B104" s="243" t="s">
        <v>1206</v>
      </c>
      <c r="C104" s="243"/>
      <c r="D104" s="68">
        <f>SUM(DatosDelitos!N149,DatosDelitos!N150)</f>
        <v>7</v>
      </c>
    </row>
    <row r="105" spans="2:4" ht="13.4" customHeight="1" x14ac:dyDescent="0.35">
      <c r="B105" s="243" t="s">
        <v>1204</v>
      </c>
      <c r="C105" s="243"/>
      <c r="D105" s="68">
        <f>SUM(DatosDelitos!N151:N155)</f>
        <v>39</v>
      </c>
    </row>
    <row r="106" spans="2:4" ht="13.4" customHeight="1" x14ac:dyDescent="0.35">
      <c r="B106" s="243" t="s">
        <v>1641</v>
      </c>
      <c r="C106" s="243"/>
      <c r="D106" s="68">
        <f>SUM(SUM(DatosDelitos!N157:N160),SUM(DatosDelitos!N167:N172))</f>
        <v>2</v>
      </c>
    </row>
    <row r="107" spans="2:4" ht="13.4" customHeight="1" x14ac:dyDescent="0.35">
      <c r="B107" s="243" t="s">
        <v>1664</v>
      </c>
      <c r="C107" s="243"/>
      <c r="D107" s="68">
        <f>SUM(DatosDelitos!N161:N165)</f>
        <v>0</v>
      </c>
    </row>
    <row r="108" spans="2:4" ht="13.4" customHeight="1" x14ac:dyDescent="0.35">
      <c r="B108" s="243" t="s">
        <v>1642</v>
      </c>
      <c r="C108" s="243"/>
      <c r="D108" s="68">
        <f>SUM(DatosDelitos!N173:N177)</f>
        <v>11</v>
      </c>
    </row>
    <row r="109" spans="2:4" ht="13.4" customHeight="1" x14ac:dyDescent="0.35">
      <c r="B109" s="243" t="s">
        <v>1643</v>
      </c>
      <c r="C109" s="243"/>
      <c r="D109" s="68">
        <f>DatosDelitos!N178</f>
        <v>0</v>
      </c>
    </row>
    <row r="110" spans="2:4" ht="13.4" customHeight="1" x14ac:dyDescent="0.35">
      <c r="B110" s="243" t="s">
        <v>1644</v>
      </c>
      <c r="C110" s="243"/>
      <c r="D110" s="68">
        <f>DatosDelitos!N186</f>
        <v>72</v>
      </c>
    </row>
    <row r="111" spans="2:4" ht="13.4" customHeight="1" x14ac:dyDescent="0.35">
      <c r="B111" s="243" t="s">
        <v>1645</v>
      </c>
      <c r="C111" s="243"/>
      <c r="D111" s="68">
        <f>DatosDelitos!N201</f>
        <v>30</v>
      </c>
    </row>
    <row r="112" spans="2:4" ht="13.4" customHeight="1" x14ac:dyDescent="0.35">
      <c r="B112" s="243" t="s">
        <v>1646</v>
      </c>
      <c r="C112" s="243"/>
      <c r="D112" s="68">
        <f>DatosDelitos!N223</f>
        <v>14</v>
      </c>
    </row>
    <row r="113" spans="2:4" ht="13.4" customHeight="1" x14ac:dyDescent="0.35">
      <c r="B113" s="243" t="s">
        <v>1647</v>
      </c>
      <c r="C113" s="243"/>
      <c r="D113" s="68">
        <f>DatosDelitos!N244</f>
        <v>21</v>
      </c>
    </row>
    <row r="114" spans="2:4" ht="13.4" customHeight="1" x14ac:dyDescent="0.35">
      <c r="B114" s="243" t="s">
        <v>1648</v>
      </c>
      <c r="C114" s="243"/>
      <c r="D114" s="68">
        <f>DatosDelitos!N271</f>
        <v>24</v>
      </c>
    </row>
    <row r="115" spans="2:4" ht="38.25" customHeight="1" x14ac:dyDescent="0.35">
      <c r="B115" s="243" t="s">
        <v>1649</v>
      </c>
      <c r="C115" s="243"/>
      <c r="D115" s="68">
        <f>DatosDelitos!N301</f>
        <v>0</v>
      </c>
    </row>
    <row r="116" spans="2:4" ht="13.4" customHeight="1" x14ac:dyDescent="0.35">
      <c r="B116" s="243" t="s">
        <v>1650</v>
      </c>
      <c r="C116" s="243"/>
      <c r="D116" s="68">
        <f>DatosDelitos!N305</f>
        <v>0</v>
      </c>
    </row>
    <row r="117" spans="2:4" ht="13.4" customHeight="1" x14ac:dyDescent="0.35">
      <c r="B117" s="243" t="s">
        <v>1651</v>
      </c>
      <c r="C117" s="243"/>
      <c r="D117" s="68">
        <f>DatosDelitos!N312+DatosDelitos!N320</f>
        <v>7</v>
      </c>
    </row>
    <row r="118" spans="2:4" ht="13.4" customHeight="1" x14ac:dyDescent="0.35">
      <c r="B118" s="243" t="s">
        <v>918</v>
      </c>
      <c r="C118" s="243"/>
      <c r="D118" s="68">
        <f>DatosDelitos!N318</f>
        <v>560</v>
      </c>
    </row>
    <row r="119" spans="2:4" ht="14.15" customHeight="1" x14ac:dyDescent="0.35">
      <c r="B119" s="243" t="s">
        <v>1652</v>
      </c>
      <c r="C119" s="243"/>
      <c r="D119" s="68">
        <f>DatosDelitos!N323</f>
        <v>155</v>
      </c>
    </row>
    <row r="120" spans="2:4" ht="12.75" customHeight="1" x14ac:dyDescent="0.35">
      <c r="B120" s="245" t="s">
        <v>1653</v>
      </c>
      <c r="C120" s="245"/>
      <c r="D120" s="68">
        <f>DatosDelitos!N325</f>
        <v>5</v>
      </c>
    </row>
    <row r="121" spans="2:4" ht="15" customHeight="1" x14ac:dyDescent="0.35">
      <c r="B121" s="245" t="s">
        <v>952</v>
      </c>
      <c r="C121" s="245"/>
      <c r="D121" s="68">
        <f>DatosDelitos!N337</f>
        <v>0</v>
      </c>
    </row>
    <row r="122" spans="2:4" ht="15" customHeight="1" x14ac:dyDescent="0.35">
      <c r="B122" s="245" t="s">
        <v>1654</v>
      </c>
      <c r="C122" s="245"/>
      <c r="D122" s="68">
        <f>DatosDelitos!N339</f>
        <v>0</v>
      </c>
    </row>
    <row r="123" spans="2:4" ht="15" customHeight="1" x14ac:dyDescent="0.35">
      <c r="B123" s="243" t="s">
        <v>1660</v>
      </c>
      <c r="C123" s="243"/>
      <c r="D123" s="68">
        <f>SUM(D87:D122)</f>
        <v>1219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35">
      <c r="A5" s="197" t="s">
        <v>318</v>
      </c>
      <c r="B5" s="198"/>
      <c r="C5" s="23">
        <v>265</v>
      </c>
      <c r="D5" s="23">
        <v>276</v>
      </c>
      <c r="E5" s="24">
        <v>-3.9855072463768099E-2</v>
      </c>
      <c r="F5" s="23">
        <v>4</v>
      </c>
      <c r="G5" s="23">
        <v>2</v>
      </c>
      <c r="H5" s="23">
        <v>25</v>
      </c>
      <c r="I5" s="23">
        <v>33</v>
      </c>
      <c r="J5" s="23">
        <v>46</v>
      </c>
      <c r="K5" s="23">
        <v>49</v>
      </c>
      <c r="L5" s="23">
        <v>27</v>
      </c>
      <c r="M5" s="23">
        <v>22</v>
      </c>
      <c r="N5" s="23">
        <v>1</v>
      </c>
      <c r="O5" s="23">
        <v>147</v>
      </c>
      <c r="P5" s="25">
        <v>113</v>
      </c>
    </row>
    <row r="6" spans="1:16" x14ac:dyDescent="0.35">
      <c r="A6" s="26" t="s">
        <v>319</v>
      </c>
      <c r="B6" s="26" t="s">
        <v>320</v>
      </c>
      <c r="C6" s="12">
        <v>202</v>
      </c>
      <c r="D6" s="12">
        <v>188</v>
      </c>
      <c r="E6" s="27">
        <v>7.4468085106383003E-2</v>
      </c>
      <c r="F6" s="12">
        <v>3</v>
      </c>
      <c r="G6" s="12">
        <v>2</v>
      </c>
      <c r="H6" s="12">
        <v>8</v>
      </c>
      <c r="I6" s="12">
        <v>5</v>
      </c>
      <c r="J6" s="12">
        <v>42</v>
      </c>
      <c r="K6" s="12">
        <v>40</v>
      </c>
      <c r="L6" s="12">
        <v>22</v>
      </c>
      <c r="M6" s="12">
        <v>13</v>
      </c>
      <c r="N6" s="12">
        <v>1</v>
      </c>
      <c r="O6" s="12">
        <v>119</v>
      </c>
      <c r="P6" s="21">
        <v>57</v>
      </c>
    </row>
    <row r="7" spans="1:16" x14ac:dyDescent="0.35">
      <c r="A7" s="26" t="s">
        <v>321</v>
      </c>
      <c r="B7" s="26" t="s">
        <v>322</v>
      </c>
      <c r="C7" s="12">
        <v>9</v>
      </c>
      <c r="D7" s="12">
        <v>7</v>
      </c>
      <c r="E7" s="27">
        <v>0.28571428571428598</v>
      </c>
      <c r="F7" s="12">
        <v>0</v>
      </c>
      <c r="G7" s="12">
        <v>0</v>
      </c>
      <c r="H7" s="12">
        <v>0</v>
      </c>
      <c r="I7" s="12">
        <v>0</v>
      </c>
      <c r="J7" s="12">
        <v>3</v>
      </c>
      <c r="K7" s="12">
        <v>8</v>
      </c>
      <c r="L7" s="12">
        <v>5</v>
      </c>
      <c r="M7" s="12">
        <v>9</v>
      </c>
      <c r="N7" s="12">
        <v>0</v>
      </c>
      <c r="O7" s="12">
        <v>24</v>
      </c>
      <c r="P7" s="21">
        <v>28</v>
      </c>
    </row>
    <row r="8" spans="1:16" x14ac:dyDescent="0.35">
      <c r="A8" s="26" t="s">
        <v>323</v>
      </c>
      <c r="B8" s="26" t="s">
        <v>324</v>
      </c>
      <c r="C8" s="12">
        <v>50</v>
      </c>
      <c r="D8" s="12">
        <v>77</v>
      </c>
      <c r="E8" s="27">
        <v>-0.35064935064935099</v>
      </c>
      <c r="F8" s="12">
        <v>0</v>
      </c>
      <c r="G8" s="12">
        <v>0</v>
      </c>
      <c r="H8" s="12">
        <v>17</v>
      </c>
      <c r="I8" s="12">
        <v>28</v>
      </c>
      <c r="J8" s="12">
        <v>1</v>
      </c>
      <c r="K8" s="12">
        <v>1</v>
      </c>
      <c r="L8" s="12">
        <v>0</v>
      </c>
      <c r="M8" s="12">
        <v>0</v>
      </c>
      <c r="N8" s="12">
        <v>0</v>
      </c>
      <c r="O8" s="12">
        <v>4</v>
      </c>
      <c r="P8" s="21">
        <v>28</v>
      </c>
    </row>
    <row r="9" spans="1:16" x14ac:dyDescent="0.35">
      <c r="A9" s="26" t="s">
        <v>325</v>
      </c>
      <c r="B9" s="26" t="s">
        <v>326</v>
      </c>
      <c r="C9" s="12">
        <v>4</v>
      </c>
      <c r="D9" s="12">
        <v>4</v>
      </c>
      <c r="E9" s="27">
        <v>0</v>
      </c>
      <c r="F9" s="12">
        <v>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97" t="s">
        <v>327</v>
      </c>
      <c r="B10" s="198"/>
      <c r="C10" s="23">
        <v>3</v>
      </c>
      <c r="D10" s="23">
        <v>2</v>
      </c>
      <c r="E10" s="24">
        <v>0.5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35">
      <c r="A11" s="26" t="s">
        <v>328</v>
      </c>
      <c r="B11" s="26" t="s">
        <v>329</v>
      </c>
      <c r="C11" s="12">
        <v>2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26" t="s">
        <v>330</v>
      </c>
      <c r="B12" s="26" t="s">
        <v>331</v>
      </c>
      <c r="C12" s="12">
        <v>1</v>
      </c>
      <c r="D12" s="12">
        <v>2</v>
      </c>
      <c r="E12" s="27">
        <v>-0.5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97" t="s">
        <v>332</v>
      </c>
      <c r="B13" s="198"/>
      <c r="C13" s="23">
        <v>87949</v>
      </c>
      <c r="D13" s="23">
        <v>80475</v>
      </c>
      <c r="E13" s="24">
        <v>9.2873563218390798E-2</v>
      </c>
      <c r="F13" s="23">
        <v>5636</v>
      </c>
      <c r="G13" s="23">
        <v>3682</v>
      </c>
      <c r="H13" s="23">
        <v>4343</v>
      </c>
      <c r="I13" s="23">
        <v>4777</v>
      </c>
      <c r="J13" s="23">
        <v>693</v>
      </c>
      <c r="K13" s="23">
        <v>108</v>
      </c>
      <c r="L13" s="23">
        <v>22</v>
      </c>
      <c r="M13" s="23">
        <v>18</v>
      </c>
      <c r="N13" s="23">
        <v>39</v>
      </c>
      <c r="O13" s="23">
        <v>1464</v>
      </c>
      <c r="P13" s="25">
        <v>3562</v>
      </c>
    </row>
    <row r="14" spans="1:16" x14ac:dyDescent="0.35">
      <c r="A14" s="26" t="s">
        <v>333</v>
      </c>
      <c r="B14" s="26" t="s">
        <v>334</v>
      </c>
      <c r="C14" s="12">
        <v>73607</v>
      </c>
      <c r="D14" s="12">
        <v>64527</v>
      </c>
      <c r="E14" s="27">
        <v>0.14071628930525201</v>
      </c>
      <c r="F14" s="12">
        <v>1241</v>
      </c>
      <c r="G14" s="12">
        <v>771</v>
      </c>
      <c r="H14" s="12">
        <v>1494</v>
      </c>
      <c r="I14" s="12">
        <v>2093</v>
      </c>
      <c r="J14" s="12">
        <v>526</v>
      </c>
      <c r="K14" s="12">
        <v>51</v>
      </c>
      <c r="L14" s="12">
        <v>16</v>
      </c>
      <c r="M14" s="12">
        <v>8</v>
      </c>
      <c r="N14" s="12">
        <v>7</v>
      </c>
      <c r="O14" s="12">
        <v>1293</v>
      </c>
      <c r="P14" s="21">
        <v>1691</v>
      </c>
    </row>
    <row r="15" spans="1:16" x14ac:dyDescent="0.35">
      <c r="A15" s="26" t="s">
        <v>335</v>
      </c>
      <c r="B15" s="26" t="s">
        <v>336</v>
      </c>
      <c r="C15" s="12">
        <v>22</v>
      </c>
      <c r="D15" s="12">
        <v>99</v>
      </c>
      <c r="E15" s="27">
        <v>-0.77777777777777801</v>
      </c>
      <c r="F15" s="12">
        <v>1</v>
      </c>
      <c r="G15" s="12">
        <v>0</v>
      </c>
      <c r="H15" s="12">
        <v>10</v>
      </c>
      <c r="I15" s="12">
        <v>12</v>
      </c>
      <c r="J15" s="12">
        <v>0</v>
      </c>
      <c r="K15" s="12">
        <v>0</v>
      </c>
      <c r="L15" s="12">
        <v>0</v>
      </c>
      <c r="M15" s="12">
        <v>0</v>
      </c>
      <c r="N15" s="12">
        <v>1</v>
      </c>
      <c r="O15" s="12">
        <v>3</v>
      </c>
      <c r="P15" s="21">
        <v>9</v>
      </c>
    </row>
    <row r="16" spans="1:16" x14ac:dyDescent="0.35">
      <c r="A16" s="26" t="s">
        <v>337</v>
      </c>
      <c r="B16" s="26" t="s">
        <v>338</v>
      </c>
      <c r="C16" s="12">
        <v>5711</v>
      </c>
      <c r="D16" s="12">
        <v>5762</v>
      </c>
      <c r="E16" s="27">
        <v>-8.8510933703575094E-3</v>
      </c>
      <c r="F16" s="12">
        <v>10</v>
      </c>
      <c r="G16" s="12">
        <v>11</v>
      </c>
      <c r="H16" s="12">
        <v>64</v>
      </c>
      <c r="I16" s="12">
        <v>87</v>
      </c>
      <c r="J16" s="12">
        <v>7</v>
      </c>
      <c r="K16" s="12">
        <v>0</v>
      </c>
      <c r="L16" s="12">
        <v>0</v>
      </c>
      <c r="M16" s="12">
        <v>0</v>
      </c>
      <c r="N16" s="12">
        <v>0</v>
      </c>
      <c r="O16" s="12">
        <v>2</v>
      </c>
      <c r="P16" s="21">
        <v>83</v>
      </c>
    </row>
    <row r="17" spans="1:16" ht="21" x14ac:dyDescent="0.35">
      <c r="A17" s="26" t="s">
        <v>339</v>
      </c>
      <c r="B17" s="26" t="s">
        <v>340</v>
      </c>
      <c r="C17" s="12">
        <v>8606</v>
      </c>
      <c r="D17" s="12">
        <v>10084</v>
      </c>
      <c r="E17" s="27">
        <v>-0.14656882189607301</v>
      </c>
      <c r="F17" s="12">
        <v>4384</v>
      </c>
      <c r="G17" s="12">
        <v>2900</v>
      </c>
      <c r="H17" s="12">
        <v>2774</v>
      </c>
      <c r="I17" s="12">
        <v>2585</v>
      </c>
      <c r="J17" s="12">
        <v>160</v>
      </c>
      <c r="K17" s="12">
        <v>57</v>
      </c>
      <c r="L17" s="12">
        <v>6</v>
      </c>
      <c r="M17" s="12">
        <v>10</v>
      </c>
      <c r="N17" s="12">
        <v>31</v>
      </c>
      <c r="O17" s="12">
        <v>165</v>
      </c>
      <c r="P17" s="21">
        <v>1777</v>
      </c>
    </row>
    <row r="18" spans="1:16" x14ac:dyDescent="0.35">
      <c r="A18" s="26" t="s">
        <v>341</v>
      </c>
      <c r="B18" s="26" t="s">
        <v>342</v>
      </c>
      <c r="C18" s="12">
        <v>3</v>
      </c>
      <c r="D18" s="12">
        <v>3</v>
      </c>
      <c r="E18" s="27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21">
        <v>2</v>
      </c>
    </row>
    <row r="19" spans="1:16" x14ac:dyDescent="0.3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97" t="s">
        <v>345</v>
      </c>
      <c r="B20" s="198"/>
      <c r="C20" s="23">
        <v>34</v>
      </c>
      <c r="D20" s="23">
        <v>22</v>
      </c>
      <c r="E20" s="24">
        <v>0.54545454545454497</v>
      </c>
      <c r="F20" s="23">
        <v>0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35">
      <c r="A21" s="26" t="s">
        <v>346</v>
      </c>
      <c r="B21" s="26" t="s">
        <v>347</v>
      </c>
      <c r="C21" s="12">
        <v>14</v>
      </c>
      <c r="D21" s="12">
        <v>15</v>
      </c>
      <c r="E21" s="27">
        <v>-6.6666666666666693E-2</v>
      </c>
      <c r="F21" s="12">
        <v>0</v>
      </c>
      <c r="G21" s="12">
        <v>0</v>
      </c>
      <c r="H21" s="12">
        <v>0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26" t="s">
        <v>348</v>
      </c>
      <c r="B22" s="26" t="s">
        <v>349</v>
      </c>
      <c r="C22" s="12">
        <v>20</v>
      </c>
      <c r="D22" s="12">
        <v>7</v>
      </c>
      <c r="E22" s="27">
        <v>1.8571428571428601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35">
      <c r="A23" s="197" t="s">
        <v>350</v>
      </c>
      <c r="B23" s="198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</v>
      </c>
      <c r="P23" s="25">
        <v>0</v>
      </c>
    </row>
    <row r="24" spans="1:16" x14ac:dyDescent="0.3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1</v>
      </c>
      <c r="P26" s="21">
        <v>0</v>
      </c>
    </row>
    <row r="27" spans="1:16" x14ac:dyDescent="0.3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3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97" t="s">
        <v>363</v>
      </c>
      <c r="B30" s="198"/>
      <c r="C30" s="23">
        <v>5022</v>
      </c>
      <c r="D30" s="23">
        <v>4489</v>
      </c>
      <c r="E30" s="24">
        <v>0.11873468478503001</v>
      </c>
      <c r="F30" s="23">
        <v>2147</v>
      </c>
      <c r="G30" s="23">
        <v>750</v>
      </c>
      <c r="H30" s="23">
        <v>1680</v>
      </c>
      <c r="I30" s="23">
        <v>1746</v>
      </c>
      <c r="J30" s="23">
        <v>506</v>
      </c>
      <c r="K30" s="23">
        <v>21</v>
      </c>
      <c r="L30" s="23">
        <v>6</v>
      </c>
      <c r="M30" s="23">
        <v>4</v>
      </c>
      <c r="N30" s="23">
        <v>15</v>
      </c>
      <c r="O30" s="23">
        <v>114</v>
      </c>
      <c r="P30" s="25">
        <v>1035</v>
      </c>
    </row>
    <row r="31" spans="1:16" x14ac:dyDescent="0.35">
      <c r="A31" s="26" t="s">
        <v>364</v>
      </c>
      <c r="B31" s="26" t="s">
        <v>365</v>
      </c>
      <c r="C31" s="12">
        <v>100</v>
      </c>
      <c r="D31" s="12">
        <v>88</v>
      </c>
      <c r="E31" s="27">
        <v>0.13636363636363599</v>
      </c>
      <c r="F31" s="12">
        <v>23</v>
      </c>
      <c r="G31" s="12">
        <v>1</v>
      </c>
      <c r="H31" s="12">
        <v>14</v>
      </c>
      <c r="I31" s="12">
        <v>23</v>
      </c>
      <c r="J31" s="12">
        <v>4</v>
      </c>
      <c r="K31" s="12">
        <v>6</v>
      </c>
      <c r="L31" s="12">
        <v>0</v>
      </c>
      <c r="M31" s="12">
        <v>0</v>
      </c>
      <c r="N31" s="12">
        <v>2</v>
      </c>
      <c r="O31" s="12">
        <v>21</v>
      </c>
      <c r="P31" s="21">
        <v>7</v>
      </c>
    </row>
    <row r="32" spans="1:16" x14ac:dyDescent="0.35">
      <c r="A32" s="26" t="s">
        <v>366</v>
      </c>
      <c r="B32" s="26" t="s">
        <v>367</v>
      </c>
      <c r="C32" s="12">
        <v>1</v>
      </c>
      <c r="D32" s="12">
        <v>20</v>
      </c>
      <c r="E32" s="27">
        <v>-0.95</v>
      </c>
      <c r="F32" s="12">
        <v>1</v>
      </c>
      <c r="G32" s="12">
        <v>0</v>
      </c>
      <c r="H32" s="12">
        <v>1</v>
      </c>
      <c r="I32" s="12">
        <v>1</v>
      </c>
      <c r="J32" s="12">
        <v>1</v>
      </c>
      <c r="K32" s="12">
        <v>2</v>
      </c>
      <c r="L32" s="12">
        <v>0</v>
      </c>
      <c r="M32" s="12">
        <v>0</v>
      </c>
      <c r="N32" s="12">
        <v>0</v>
      </c>
      <c r="O32" s="12">
        <v>8</v>
      </c>
      <c r="P32" s="21">
        <v>18</v>
      </c>
    </row>
    <row r="33" spans="1:16" ht="21" x14ac:dyDescent="0.35">
      <c r="A33" s="26" t="s">
        <v>368</v>
      </c>
      <c r="B33" s="26" t="s">
        <v>369</v>
      </c>
      <c r="C33" s="12">
        <v>958</v>
      </c>
      <c r="D33" s="12">
        <v>1020</v>
      </c>
      <c r="E33" s="27">
        <v>-6.0784313725490202E-2</v>
      </c>
      <c r="F33" s="12">
        <v>483</v>
      </c>
      <c r="G33" s="12">
        <v>219</v>
      </c>
      <c r="H33" s="12">
        <v>221</v>
      </c>
      <c r="I33" s="12">
        <v>207</v>
      </c>
      <c r="J33" s="12">
        <v>5</v>
      </c>
      <c r="K33" s="12">
        <v>1</v>
      </c>
      <c r="L33" s="12">
        <v>1</v>
      </c>
      <c r="M33" s="12">
        <v>0</v>
      </c>
      <c r="N33" s="12">
        <v>5</v>
      </c>
      <c r="O33" s="12">
        <v>35</v>
      </c>
      <c r="P33" s="21">
        <v>229</v>
      </c>
    </row>
    <row r="34" spans="1:16" x14ac:dyDescent="0.35">
      <c r="A34" s="26" t="s">
        <v>370</v>
      </c>
      <c r="B34" s="26" t="s">
        <v>371</v>
      </c>
      <c r="C34" s="12">
        <v>1023</v>
      </c>
      <c r="D34" s="12">
        <v>1016</v>
      </c>
      <c r="E34" s="27">
        <v>6.8897637795275598E-3</v>
      </c>
      <c r="F34" s="12">
        <v>387</v>
      </c>
      <c r="G34" s="12">
        <v>187</v>
      </c>
      <c r="H34" s="12">
        <v>153</v>
      </c>
      <c r="I34" s="12">
        <v>184</v>
      </c>
      <c r="J34" s="12">
        <v>6</v>
      </c>
      <c r="K34" s="12">
        <v>8</v>
      </c>
      <c r="L34" s="12">
        <v>1</v>
      </c>
      <c r="M34" s="12">
        <v>2</v>
      </c>
      <c r="N34" s="12">
        <v>0</v>
      </c>
      <c r="O34" s="12">
        <v>18</v>
      </c>
      <c r="P34" s="21">
        <v>179</v>
      </c>
    </row>
    <row r="35" spans="1:16" x14ac:dyDescent="0.35">
      <c r="A35" s="26" t="s">
        <v>372</v>
      </c>
      <c r="B35" s="26" t="s">
        <v>373</v>
      </c>
      <c r="C35" s="12">
        <v>1775</v>
      </c>
      <c r="D35" s="12">
        <v>761</v>
      </c>
      <c r="E35" s="27">
        <v>1.3324572930354801</v>
      </c>
      <c r="F35" s="12">
        <v>354</v>
      </c>
      <c r="G35" s="12">
        <v>104</v>
      </c>
      <c r="H35" s="12">
        <v>137</v>
      </c>
      <c r="I35" s="12">
        <v>129</v>
      </c>
      <c r="J35" s="12">
        <v>485</v>
      </c>
      <c r="K35" s="12">
        <v>1</v>
      </c>
      <c r="L35" s="12">
        <v>2</v>
      </c>
      <c r="M35" s="12">
        <v>0</v>
      </c>
      <c r="N35" s="12">
        <v>4</v>
      </c>
      <c r="O35" s="12">
        <v>14</v>
      </c>
      <c r="P35" s="21">
        <v>119</v>
      </c>
    </row>
    <row r="36" spans="1:16" ht="21" x14ac:dyDescent="0.35">
      <c r="A36" s="26" t="s">
        <v>374</v>
      </c>
      <c r="B36" s="26" t="s">
        <v>375</v>
      </c>
      <c r="C36" s="12">
        <v>239</v>
      </c>
      <c r="D36" s="12">
        <v>344</v>
      </c>
      <c r="E36" s="27">
        <v>-0.30523255813953498</v>
      </c>
      <c r="F36" s="12">
        <v>381</v>
      </c>
      <c r="G36" s="12">
        <v>147</v>
      </c>
      <c r="H36" s="12">
        <v>62</v>
      </c>
      <c r="I36" s="12">
        <v>68</v>
      </c>
      <c r="J36" s="12">
        <v>2</v>
      </c>
      <c r="K36" s="12">
        <v>1</v>
      </c>
      <c r="L36" s="12">
        <v>2</v>
      </c>
      <c r="M36" s="12">
        <v>1</v>
      </c>
      <c r="N36" s="12">
        <v>0</v>
      </c>
      <c r="O36" s="12">
        <v>10</v>
      </c>
      <c r="P36" s="21">
        <v>89</v>
      </c>
    </row>
    <row r="37" spans="1:16" ht="21" x14ac:dyDescent="0.35">
      <c r="A37" s="26" t="s">
        <v>376</v>
      </c>
      <c r="B37" s="26" t="s">
        <v>377</v>
      </c>
      <c r="C37" s="12">
        <v>51</v>
      </c>
      <c r="D37" s="12">
        <v>134</v>
      </c>
      <c r="E37" s="27">
        <v>-0.61940298507462699</v>
      </c>
      <c r="F37" s="12">
        <v>0</v>
      </c>
      <c r="G37" s="12">
        <v>0</v>
      </c>
      <c r="H37" s="12">
        <v>0</v>
      </c>
      <c r="I37" s="12">
        <v>7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11</v>
      </c>
    </row>
    <row r="38" spans="1:16" ht="21" x14ac:dyDescent="0.35">
      <c r="A38" s="26" t="s">
        <v>378</v>
      </c>
      <c r="B38" s="26" t="s">
        <v>379</v>
      </c>
      <c r="C38" s="12">
        <v>210</v>
      </c>
      <c r="D38" s="12">
        <v>370</v>
      </c>
      <c r="E38" s="27">
        <v>-0.43243243243243201</v>
      </c>
      <c r="F38" s="12">
        <v>115</v>
      </c>
      <c r="G38" s="12">
        <v>20</v>
      </c>
      <c r="H38" s="12">
        <v>1055</v>
      </c>
      <c r="I38" s="12">
        <v>1040</v>
      </c>
      <c r="J38" s="12">
        <v>2</v>
      </c>
      <c r="K38" s="12">
        <v>0</v>
      </c>
      <c r="L38" s="12">
        <v>0</v>
      </c>
      <c r="M38" s="12">
        <v>1</v>
      </c>
      <c r="N38" s="12">
        <v>0</v>
      </c>
      <c r="O38" s="12">
        <v>2</v>
      </c>
      <c r="P38" s="21">
        <v>34</v>
      </c>
    </row>
    <row r="39" spans="1:16" ht="21" x14ac:dyDescent="0.35">
      <c r="A39" s="26" t="s">
        <v>380</v>
      </c>
      <c r="B39" s="26" t="s">
        <v>381</v>
      </c>
      <c r="C39" s="12">
        <v>1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26" t="s">
        <v>382</v>
      </c>
      <c r="B40" s="26" t="s">
        <v>383</v>
      </c>
      <c r="C40" s="12">
        <v>3</v>
      </c>
      <c r="D40" s="12">
        <v>5</v>
      </c>
      <c r="E40" s="27">
        <v>-0.4</v>
      </c>
      <c r="F40" s="12">
        <v>0</v>
      </c>
      <c r="G40" s="12">
        <v>1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26" t="s">
        <v>384</v>
      </c>
      <c r="B41" s="26" t="s">
        <v>385</v>
      </c>
      <c r="C41" s="12">
        <v>661</v>
      </c>
      <c r="D41" s="12">
        <v>731</v>
      </c>
      <c r="E41" s="27">
        <v>-9.5759233926128604E-2</v>
      </c>
      <c r="F41" s="12">
        <v>403</v>
      </c>
      <c r="G41" s="12">
        <v>71</v>
      </c>
      <c r="H41" s="12">
        <v>36</v>
      </c>
      <c r="I41" s="12">
        <v>87</v>
      </c>
      <c r="J41" s="12">
        <v>1</v>
      </c>
      <c r="K41" s="12">
        <v>2</v>
      </c>
      <c r="L41" s="12">
        <v>0</v>
      </c>
      <c r="M41" s="12">
        <v>0</v>
      </c>
      <c r="N41" s="12">
        <v>4</v>
      </c>
      <c r="O41" s="12">
        <v>6</v>
      </c>
      <c r="P41" s="21">
        <v>349</v>
      </c>
    </row>
    <row r="42" spans="1:16" x14ac:dyDescent="0.35">
      <c r="A42" s="197" t="s">
        <v>386</v>
      </c>
      <c r="B42" s="198"/>
      <c r="C42" s="23">
        <v>448</v>
      </c>
      <c r="D42" s="23">
        <v>3357</v>
      </c>
      <c r="E42" s="24">
        <v>-0.86654751266011298</v>
      </c>
      <c r="F42" s="23">
        <v>70</v>
      </c>
      <c r="G42" s="23">
        <v>25</v>
      </c>
      <c r="H42" s="23">
        <v>188</v>
      </c>
      <c r="I42" s="23">
        <v>167</v>
      </c>
      <c r="J42" s="23">
        <v>1</v>
      </c>
      <c r="K42" s="23">
        <v>6</v>
      </c>
      <c r="L42" s="23">
        <v>1</v>
      </c>
      <c r="M42" s="23">
        <v>4</v>
      </c>
      <c r="N42" s="23">
        <v>11</v>
      </c>
      <c r="O42" s="23">
        <v>18</v>
      </c>
      <c r="P42" s="25">
        <v>196</v>
      </c>
    </row>
    <row r="43" spans="1:16" x14ac:dyDescent="0.35">
      <c r="A43" s="26" t="s">
        <v>387</v>
      </c>
      <c r="B43" s="26" t="s">
        <v>388</v>
      </c>
      <c r="C43" s="12">
        <v>20</v>
      </c>
      <c r="D43" s="12">
        <v>18</v>
      </c>
      <c r="E43" s="27">
        <v>0.11111111111111099</v>
      </c>
      <c r="F43" s="12">
        <v>5</v>
      </c>
      <c r="G43" s="12">
        <v>3</v>
      </c>
      <c r="H43" s="12">
        <v>8</v>
      </c>
      <c r="I43" s="12">
        <v>15</v>
      </c>
      <c r="J43" s="12">
        <v>0</v>
      </c>
      <c r="K43" s="12">
        <v>1</v>
      </c>
      <c r="L43" s="12">
        <v>0</v>
      </c>
      <c r="M43" s="12">
        <v>0</v>
      </c>
      <c r="N43" s="12">
        <v>1</v>
      </c>
      <c r="O43" s="12">
        <v>1</v>
      </c>
      <c r="P43" s="21">
        <v>4</v>
      </c>
    </row>
    <row r="44" spans="1:16" ht="21" x14ac:dyDescent="0.35">
      <c r="A44" s="26" t="s">
        <v>389</v>
      </c>
      <c r="B44" s="26" t="s">
        <v>390</v>
      </c>
      <c r="C44" s="12">
        <v>406</v>
      </c>
      <c r="D44" s="12">
        <v>3306</v>
      </c>
      <c r="E44" s="27">
        <v>-0.87719298245613997</v>
      </c>
      <c r="F44" s="12">
        <v>62</v>
      </c>
      <c r="G44" s="12">
        <v>22</v>
      </c>
      <c r="H44" s="12">
        <v>178</v>
      </c>
      <c r="I44" s="12">
        <v>143</v>
      </c>
      <c r="J44" s="12">
        <v>1</v>
      </c>
      <c r="K44" s="12">
        <v>5</v>
      </c>
      <c r="L44" s="12">
        <v>1</v>
      </c>
      <c r="M44" s="12">
        <v>4</v>
      </c>
      <c r="N44" s="12">
        <v>4</v>
      </c>
      <c r="O44" s="12">
        <v>17</v>
      </c>
      <c r="P44" s="21">
        <v>191</v>
      </c>
    </row>
    <row r="45" spans="1:16" x14ac:dyDescent="0.35">
      <c r="A45" s="26" t="s">
        <v>391</v>
      </c>
      <c r="B45" s="26" t="s">
        <v>392</v>
      </c>
      <c r="C45" s="12">
        <v>1</v>
      </c>
      <c r="D45" s="12">
        <v>2</v>
      </c>
      <c r="E45" s="27">
        <v>-0.5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21">
        <v>0</v>
      </c>
    </row>
    <row r="46" spans="1:16" ht="21" x14ac:dyDescent="0.35">
      <c r="A46" s="26" t="s">
        <v>393</v>
      </c>
      <c r="B46" s="26" t="s">
        <v>394</v>
      </c>
      <c r="C46" s="12">
        <v>1</v>
      </c>
      <c r="D46" s="12">
        <v>2</v>
      </c>
      <c r="E46" s="27">
        <v>-0.5</v>
      </c>
      <c r="F46" s="12">
        <v>3</v>
      </c>
      <c r="G46" s="12">
        <v>0</v>
      </c>
      <c r="H46" s="12">
        <v>0</v>
      </c>
      <c r="I46" s="12">
        <v>5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1</v>
      </c>
    </row>
    <row r="47" spans="1:16" ht="21" x14ac:dyDescent="0.3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26" t="s">
        <v>397</v>
      </c>
      <c r="B48" s="26" t="s">
        <v>398</v>
      </c>
      <c r="C48" s="12">
        <v>16</v>
      </c>
      <c r="D48" s="12">
        <v>26</v>
      </c>
      <c r="E48" s="27">
        <v>-0.38461538461538503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4</v>
      </c>
      <c r="O48" s="12">
        <v>0</v>
      </c>
      <c r="P48" s="21">
        <v>0</v>
      </c>
    </row>
    <row r="49" spans="1:16" x14ac:dyDescent="0.35">
      <c r="A49" s="26" t="s">
        <v>399</v>
      </c>
      <c r="B49" s="26" t="s">
        <v>400</v>
      </c>
      <c r="C49" s="12">
        <v>4</v>
      </c>
      <c r="D49" s="12">
        <v>3</v>
      </c>
      <c r="E49" s="27">
        <v>0.33333333333333298</v>
      </c>
      <c r="F49" s="12">
        <v>0</v>
      </c>
      <c r="G49" s="12">
        <v>0</v>
      </c>
      <c r="H49" s="12">
        <v>2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97" t="s">
        <v>401</v>
      </c>
      <c r="B50" s="198"/>
      <c r="C50" s="23">
        <v>4828</v>
      </c>
      <c r="D50" s="23">
        <v>3664</v>
      </c>
      <c r="E50" s="24">
        <v>0.31768558951965098</v>
      </c>
      <c r="F50" s="23">
        <v>220</v>
      </c>
      <c r="G50" s="23">
        <v>18</v>
      </c>
      <c r="H50" s="23">
        <v>971</v>
      </c>
      <c r="I50" s="23">
        <v>545</v>
      </c>
      <c r="J50" s="23">
        <v>437</v>
      </c>
      <c r="K50" s="23">
        <v>316</v>
      </c>
      <c r="L50" s="23">
        <v>0</v>
      </c>
      <c r="M50" s="23">
        <v>1</v>
      </c>
      <c r="N50" s="23">
        <v>43</v>
      </c>
      <c r="O50" s="23">
        <v>204</v>
      </c>
      <c r="P50" s="25">
        <v>674</v>
      </c>
    </row>
    <row r="51" spans="1:16" x14ac:dyDescent="0.35">
      <c r="A51" s="26" t="s">
        <v>402</v>
      </c>
      <c r="B51" s="26" t="s">
        <v>403</v>
      </c>
      <c r="C51" s="12">
        <v>2689</v>
      </c>
      <c r="D51" s="12">
        <v>2504</v>
      </c>
      <c r="E51" s="27">
        <v>7.3881789137380194E-2</v>
      </c>
      <c r="F51" s="12">
        <v>176</v>
      </c>
      <c r="G51" s="12">
        <v>16</v>
      </c>
      <c r="H51" s="12">
        <v>257</v>
      </c>
      <c r="I51" s="12">
        <v>311</v>
      </c>
      <c r="J51" s="12">
        <v>295</v>
      </c>
      <c r="K51" s="12">
        <v>147</v>
      </c>
      <c r="L51" s="12">
        <v>0</v>
      </c>
      <c r="M51" s="12">
        <v>1</v>
      </c>
      <c r="N51" s="12">
        <v>16</v>
      </c>
      <c r="O51" s="12">
        <v>138</v>
      </c>
      <c r="P51" s="21">
        <v>158</v>
      </c>
    </row>
    <row r="52" spans="1:16" x14ac:dyDescent="0.35">
      <c r="A52" s="26" t="s">
        <v>404</v>
      </c>
      <c r="B52" s="26" t="s">
        <v>405</v>
      </c>
      <c r="C52" s="12">
        <v>64</v>
      </c>
      <c r="D52" s="12">
        <v>66</v>
      </c>
      <c r="E52" s="27">
        <v>-3.03030303030303E-2</v>
      </c>
      <c r="F52" s="12">
        <v>7</v>
      </c>
      <c r="G52" s="12">
        <v>0</v>
      </c>
      <c r="H52" s="12">
        <v>12</v>
      </c>
      <c r="I52" s="12">
        <v>1</v>
      </c>
      <c r="J52" s="12">
        <v>6</v>
      </c>
      <c r="K52" s="12">
        <v>7</v>
      </c>
      <c r="L52" s="12">
        <v>0</v>
      </c>
      <c r="M52" s="12">
        <v>0</v>
      </c>
      <c r="N52" s="12">
        <v>1</v>
      </c>
      <c r="O52" s="12">
        <v>11</v>
      </c>
      <c r="P52" s="21">
        <v>4</v>
      </c>
    </row>
    <row r="53" spans="1:16" x14ac:dyDescent="0.35">
      <c r="A53" s="26" t="s">
        <v>406</v>
      </c>
      <c r="B53" s="26" t="s">
        <v>407</v>
      </c>
      <c r="C53" s="12">
        <v>106</v>
      </c>
      <c r="D53" s="12">
        <v>190</v>
      </c>
      <c r="E53" s="27">
        <v>-0.442105263157895</v>
      </c>
      <c r="F53" s="12">
        <v>1</v>
      </c>
      <c r="G53" s="12">
        <v>0</v>
      </c>
      <c r="H53" s="12">
        <v>40</v>
      </c>
      <c r="I53" s="12">
        <v>63</v>
      </c>
      <c r="J53" s="12">
        <v>40</v>
      </c>
      <c r="K53" s="12">
        <v>86</v>
      </c>
      <c r="L53" s="12">
        <v>0</v>
      </c>
      <c r="M53" s="12">
        <v>0</v>
      </c>
      <c r="N53" s="12">
        <v>6</v>
      </c>
      <c r="O53" s="12">
        <v>10</v>
      </c>
      <c r="P53" s="21">
        <v>148</v>
      </c>
    </row>
    <row r="54" spans="1:16" x14ac:dyDescent="0.35">
      <c r="A54" s="26" t="s">
        <v>408</v>
      </c>
      <c r="B54" s="26" t="s">
        <v>409</v>
      </c>
      <c r="C54" s="12">
        <v>0</v>
      </c>
      <c r="D54" s="12">
        <v>6</v>
      </c>
      <c r="E54" s="27">
        <v>-1</v>
      </c>
      <c r="F54" s="12">
        <v>0</v>
      </c>
      <c r="G54" s="12">
        <v>0</v>
      </c>
      <c r="H54" s="12">
        <v>2</v>
      </c>
      <c r="I54" s="12">
        <v>7</v>
      </c>
      <c r="J54" s="12">
        <v>1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1">
        <v>1</v>
      </c>
    </row>
    <row r="55" spans="1:16" x14ac:dyDescent="0.35">
      <c r="A55" s="26" t="s">
        <v>410</v>
      </c>
      <c r="B55" s="26" t="s">
        <v>411</v>
      </c>
      <c r="C55" s="12">
        <v>2</v>
      </c>
      <c r="D55" s="12">
        <v>2</v>
      </c>
      <c r="E55" s="27">
        <v>0</v>
      </c>
      <c r="F55" s="12">
        <v>0</v>
      </c>
      <c r="G55" s="12">
        <v>0</v>
      </c>
      <c r="H55" s="12">
        <v>0</v>
      </c>
      <c r="I55" s="12">
        <v>3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35">
      <c r="A56" s="26" t="s">
        <v>412</v>
      </c>
      <c r="B56" s="26" t="s">
        <v>413</v>
      </c>
      <c r="C56" s="12">
        <v>79</v>
      </c>
      <c r="D56" s="12">
        <v>71</v>
      </c>
      <c r="E56" s="27">
        <v>0.11267605633802801</v>
      </c>
      <c r="F56" s="12">
        <v>3</v>
      </c>
      <c r="G56" s="12">
        <v>0</v>
      </c>
      <c r="H56" s="12">
        <v>7</v>
      </c>
      <c r="I56" s="12">
        <v>7</v>
      </c>
      <c r="J56" s="12">
        <v>2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1">
        <v>3</v>
      </c>
    </row>
    <row r="57" spans="1:16" ht="21" x14ac:dyDescent="0.35">
      <c r="A57" s="26" t="s">
        <v>414</v>
      </c>
      <c r="B57" s="26" t="s">
        <v>415</v>
      </c>
      <c r="C57" s="12">
        <v>68</v>
      </c>
      <c r="D57" s="12">
        <v>45</v>
      </c>
      <c r="E57" s="27">
        <v>0.51111111111111096</v>
      </c>
      <c r="F57" s="12">
        <v>2</v>
      </c>
      <c r="G57" s="12">
        <v>0</v>
      </c>
      <c r="H57" s="12">
        <v>19</v>
      </c>
      <c r="I57" s="12">
        <v>28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21</v>
      </c>
    </row>
    <row r="58" spans="1:16" ht="21" x14ac:dyDescent="0.35">
      <c r="A58" s="26" t="s">
        <v>416</v>
      </c>
      <c r="B58" s="26" t="s">
        <v>417</v>
      </c>
      <c r="C58" s="12">
        <v>7</v>
      </c>
      <c r="D58" s="12">
        <v>12</v>
      </c>
      <c r="E58" s="27">
        <v>-0.41666666666666702</v>
      </c>
      <c r="F58" s="12">
        <v>0</v>
      </c>
      <c r="G58" s="12">
        <v>0</v>
      </c>
      <c r="H58" s="12">
        <v>2</v>
      </c>
      <c r="I58" s="12">
        <v>2</v>
      </c>
      <c r="J58" s="12">
        <v>0</v>
      </c>
      <c r="K58" s="12">
        <v>2</v>
      </c>
      <c r="L58" s="12">
        <v>0</v>
      </c>
      <c r="M58" s="12">
        <v>0</v>
      </c>
      <c r="N58" s="12">
        <v>0</v>
      </c>
      <c r="O58" s="12">
        <v>2</v>
      </c>
      <c r="P58" s="21">
        <v>3</v>
      </c>
    </row>
    <row r="59" spans="1:16" ht="21" x14ac:dyDescent="0.35">
      <c r="A59" s="26" t="s">
        <v>418</v>
      </c>
      <c r="B59" s="26" t="s">
        <v>419</v>
      </c>
      <c r="C59" s="12">
        <v>7</v>
      </c>
      <c r="D59" s="12">
        <v>8</v>
      </c>
      <c r="E59" s="27">
        <v>-0.125</v>
      </c>
      <c r="F59" s="12">
        <v>0</v>
      </c>
      <c r="G59" s="12">
        <v>0</v>
      </c>
      <c r="H59" s="12">
        <v>2</v>
      </c>
      <c r="I59" s="12">
        <v>3</v>
      </c>
      <c r="J59" s="12">
        <v>0</v>
      </c>
      <c r="K59" s="12">
        <v>0</v>
      </c>
      <c r="L59" s="12">
        <v>0</v>
      </c>
      <c r="M59" s="12">
        <v>0</v>
      </c>
      <c r="N59" s="12">
        <v>1</v>
      </c>
      <c r="O59" s="12">
        <v>1</v>
      </c>
      <c r="P59" s="21">
        <v>4</v>
      </c>
    </row>
    <row r="60" spans="1:16" ht="21" x14ac:dyDescent="0.35">
      <c r="A60" s="26" t="s">
        <v>420</v>
      </c>
      <c r="B60" s="26" t="s">
        <v>421</v>
      </c>
      <c r="C60" s="12">
        <v>29</v>
      </c>
      <c r="D60" s="12">
        <v>38</v>
      </c>
      <c r="E60" s="27">
        <v>-0.23684210526315799</v>
      </c>
      <c r="F60" s="12">
        <v>0</v>
      </c>
      <c r="G60" s="12">
        <v>0</v>
      </c>
      <c r="H60" s="12">
        <v>9</v>
      </c>
      <c r="I60" s="12">
        <v>4</v>
      </c>
      <c r="J60" s="12">
        <v>1</v>
      </c>
      <c r="K60" s="12">
        <v>1</v>
      </c>
      <c r="L60" s="12">
        <v>0</v>
      </c>
      <c r="M60" s="12">
        <v>0</v>
      </c>
      <c r="N60" s="12">
        <v>1</v>
      </c>
      <c r="O60" s="12">
        <v>1</v>
      </c>
      <c r="P60" s="21">
        <v>13</v>
      </c>
    </row>
    <row r="61" spans="1:16" ht="21" x14ac:dyDescent="0.35">
      <c r="A61" s="26" t="s">
        <v>422</v>
      </c>
      <c r="B61" s="26" t="s">
        <v>423</v>
      </c>
      <c r="C61" s="12">
        <v>31</v>
      </c>
      <c r="D61" s="12">
        <v>64</v>
      </c>
      <c r="E61" s="27">
        <v>-0.515625</v>
      </c>
      <c r="F61" s="12">
        <v>28</v>
      </c>
      <c r="G61" s="12">
        <v>0</v>
      </c>
      <c r="H61" s="12">
        <v>16</v>
      </c>
      <c r="I61" s="12">
        <v>24</v>
      </c>
      <c r="J61" s="12">
        <v>8</v>
      </c>
      <c r="K61" s="12">
        <v>0</v>
      </c>
      <c r="L61" s="12">
        <v>0</v>
      </c>
      <c r="M61" s="12">
        <v>0</v>
      </c>
      <c r="N61" s="12">
        <v>2</v>
      </c>
      <c r="O61" s="12">
        <v>2</v>
      </c>
      <c r="P61" s="21">
        <v>214</v>
      </c>
    </row>
    <row r="62" spans="1:16" x14ac:dyDescent="0.35">
      <c r="A62" s="26" t="s">
        <v>424</v>
      </c>
      <c r="B62" s="26" t="s">
        <v>425</v>
      </c>
      <c r="C62" s="12">
        <v>0</v>
      </c>
      <c r="D62" s="12">
        <v>0</v>
      </c>
      <c r="E62" s="27">
        <v>0</v>
      </c>
      <c r="F62" s="12">
        <v>0</v>
      </c>
      <c r="G62" s="12">
        <v>0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ht="21" x14ac:dyDescent="0.35">
      <c r="A63" s="26" t="s">
        <v>426</v>
      </c>
      <c r="B63" s="26" t="s">
        <v>427</v>
      </c>
      <c r="C63" s="12">
        <v>82</v>
      </c>
      <c r="D63" s="12">
        <v>146</v>
      </c>
      <c r="E63" s="27">
        <v>-0.43835616438356201</v>
      </c>
      <c r="F63" s="12">
        <v>0</v>
      </c>
      <c r="G63" s="12">
        <v>0</v>
      </c>
      <c r="H63" s="12">
        <v>38</v>
      </c>
      <c r="I63" s="12">
        <v>45</v>
      </c>
      <c r="J63" s="12">
        <v>29</v>
      </c>
      <c r="K63" s="12">
        <v>37</v>
      </c>
      <c r="L63" s="12">
        <v>0</v>
      </c>
      <c r="M63" s="12">
        <v>0</v>
      </c>
      <c r="N63" s="12">
        <v>8</v>
      </c>
      <c r="O63" s="12">
        <v>0</v>
      </c>
      <c r="P63" s="21">
        <v>63</v>
      </c>
    </row>
    <row r="64" spans="1:16" ht="21" x14ac:dyDescent="0.35">
      <c r="A64" s="26" t="s">
        <v>428</v>
      </c>
      <c r="B64" s="26" t="s">
        <v>429</v>
      </c>
      <c r="C64" s="12">
        <v>1613</v>
      </c>
      <c r="D64" s="12">
        <v>371</v>
      </c>
      <c r="E64" s="27">
        <v>3.3477088948787102</v>
      </c>
      <c r="F64" s="12">
        <v>1</v>
      </c>
      <c r="G64" s="12">
        <v>0</v>
      </c>
      <c r="H64" s="12">
        <v>546</v>
      </c>
      <c r="I64" s="12">
        <v>28</v>
      </c>
      <c r="J64" s="12">
        <v>53</v>
      </c>
      <c r="K64" s="12">
        <v>34</v>
      </c>
      <c r="L64" s="12">
        <v>0</v>
      </c>
      <c r="M64" s="12">
        <v>0</v>
      </c>
      <c r="N64" s="12">
        <v>5</v>
      </c>
      <c r="O64" s="12">
        <v>39</v>
      </c>
      <c r="P64" s="21">
        <v>25</v>
      </c>
    </row>
    <row r="65" spans="1:16" ht="21" x14ac:dyDescent="0.35">
      <c r="A65" s="26" t="s">
        <v>430</v>
      </c>
      <c r="B65" s="26" t="s">
        <v>431</v>
      </c>
      <c r="C65" s="12">
        <v>26</v>
      </c>
      <c r="D65" s="12">
        <v>31</v>
      </c>
      <c r="E65" s="27">
        <v>-0.16129032258064499</v>
      </c>
      <c r="F65" s="12">
        <v>0</v>
      </c>
      <c r="G65" s="12">
        <v>0</v>
      </c>
      <c r="H65" s="12">
        <v>3</v>
      </c>
      <c r="I65" s="12">
        <v>9</v>
      </c>
      <c r="J65" s="12">
        <v>1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21">
        <v>4</v>
      </c>
    </row>
    <row r="66" spans="1:16" ht="31.5" x14ac:dyDescent="0.35">
      <c r="A66" s="26" t="s">
        <v>432</v>
      </c>
      <c r="B66" s="26" t="s">
        <v>433</v>
      </c>
      <c r="C66" s="12">
        <v>0</v>
      </c>
      <c r="D66" s="12">
        <v>10</v>
      </c>
      <c r="E66" s="27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21" x14ac:dyDescent="0.35">
      <c r="A67" s="26" t="s">
        <v>434</v>
      </c>
      <c r="B67" s="26" t="s">
        <v>435</v>
      </c>
      <c r="C67" s="12">
        <v>0</v>
      </c>
      <c r="D67" s="12">
        <v>53</v>
      </c>
      <c r="E67" s="27">
        <v>-1</v>
      </c>
      <c r="F67" s="12">
        <v>0</v>
      </c>
      <c r="G67" s="12">
        <v>0</v>
      </c>
      <c r="H67" s="12">
        <v>4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21" x14ac:dyDescent="0.3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21" x14ac:dyDescent="0.35">
      <c r="A69" s="26" t="s">
        <v>438</v>
      </c>
      <c r="B69" s="26" t="s">
        <v>439</v>
      </c>
      <c r="C69" s="12">
        <v>22</v>
      </c>
      <c r="D69" s="12">
        <v>37</v>
      </c>
      <c r="E69" s="27">
        <v>-0.40540540540540498</v>
      </c>
      <c r="F69" s="12">
        <v>2</v>
      </c>
      <c r="G69" s="12">
        <v>2</v>
      </c>
      <c r="H69" s="12">
        <v>10</v>
      </c>
      <c r="I69" s="12">
        <v>10</v>
      </c>
      <c r="J69" s="12">
        <v>1</v>
      </c>
      <c r="K69" s="12">
        <v>0</v>
      </c>
      <c r="L69" s="12">
        <v>0</v>
      </c>
      <c r="M69" s="12">
        <v>0</v>
      </c>
      <c r="N69" s="12">
        <v>1</v>
      </c>
      <c r="O69" s="12">
        <v>0</v>
      </c>
      <c r="P69" s="21">
        <v>11</v>
      </c>
    </row>
    <row r="70" spans="1:16" ht="21" x14ac:dyDescent="0.35">
      <c r="A70" s="26" t="s">
        <v>440</v>
      </c>
      <c r="B70" s="26" t="s">
        <v>441</v>
      </c>
      <c r="C70" s="12">
        <v>3</v>
      </c>
      <c r="D70" s="12">
        <v>9</v>
      </c>
      <c r="E70" s="27">
        <v>-0.66666666666666696</v>
      </c>
      <c r="F70" s="12">
        <v>0</v>
      </c>
      <c r="G70" s="12">
        <v>0</v>
      </c>
      <c r="H70" s="12">
        <v>3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2</v>
      </c>
    </row>
    <row r="71" spans="1:16" ht="21" x14ac:dyDescent="0.35">
      <c r="A71" s="26" t="s">
        <v>442</v>
      </c>
      <c r="B71" s="26" t="s">
        <v>443</v>
      </c>
      <c r="C71" s="12">
        <v>0</v>
      </c>
      <c r="D71" s="12">
        <v>1</v>
      </c>
      <c r="E71" s="27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35">
      <c r="A72" s="197" t="s">
        <v>444</v>
      </c>
      <c r="B72" s="198"/>
      <c r="C72" s="23">
        <v>17</v>
      </c>
      <c r="D72" s="23">
        <v>29</v>
      </c>
      <c r="E72" s="24">
        <v>-0.41379310344827602</v>
      </c>
      <c r="F72" s="23">
        <v>0</v>
      </c>
      <c r="G72" s="23">
        <v>0</v>
      </c>
      <c r="H72" s="23">
        <v>3</v>
      </c>
      <c r="I72" s="23">
        <v>4</v>
      </c>
      <c r="J72" s="23">
        <v>0</v>
      </c>
      <c r="K72" s="23">
        <v>0</v>
      </c>
      <c r="L72" s="23">
        <v>1</v>
      </c>
      <c r="M72" s="23">
        <v>2</v>
      </c>
      <c r="N72" s="23">
        <v>0</v>
      </c>
      <c r="O72" s="23">
        <v>0</v>
      </c>
      <c r="P72" s="25">
        <v>6</v>
      </c>
    </row>
    <row r="73" spans="1:16" x14ac:dyDescent="0.35">
      <c r="A73" s="26" t="s">
        <v>445</v>
      </c>
      <c r="B73" s="26" t="s">
        <v>446</v>
      </c>
      <c r="C73" s="12">
        <v>17</v>
      </c>
      <c r="D73" s="12">
        <v>29</v>
      </c>
      <c r="E73" s="27">
        <v>-0.41379310344827602</v>
      </c>
      <c r="F73" s="12">
        <v>0</v>
      </c>
      <c r="G73" s="12">
        <v>0</v>
      </c>
      <c r="H73" s="12">
        <v>3</v>
      </c>
      <c r="I73" s="12">
        <v>4</v>
      </c>
      <c r="J73" s="12">
        <v>0</v>
      </c>
      <c r="K73" s="12">
        <v>0</v>
      </c>
      <c r="L73" s="12">
        <v>1</v>
      </c>
      <c r="M73" s="12">
        <v>2</v>
      </c>
      <c r="N73" s="12">
        <v>0</v>
      </c>
      <c r="O73" s="12">
        <v>0</v>
      </c>
      <c r="P73" s="21">
        <v>6</v>
      </c>
    </row>
    <row r="74" spans="1:16" x14ac:dyDescent="0.35">
      <c r="A74" s="197" t="s">
        <v>447</v>
      </c>
      <c r="B74" s="198"/>
      <c r="C74" s="23">
        <v>618</v>
      </c>
      <c r="D74" s="23">
        <v>699</v>
      </c>
      <c r="E74" s="24">
        <v>-0.11587982832618</v>
      </c>
      <c r="F74" s="23">
        <v>124</v>
      </c>
      <c r="G74" s="23">
        <v>13</v>
      </c>
      <c r="H74" s="23">
        <v>72</v>
      </c>
      <c r="I74" s="23">
        <v>50</v>
      </c>
      <c r="J74" s="23">
        <v>6</v>
      </c>
      <c r="K74" s="23">
        <v>5</v>
      </c>
      <c r="L74" s="23">
        <v>24</v>
      </c>
      <c r="M74" s="23">
        <v>23</v>
      </c>
      <c r="N74" s="23">
        <v>6</v>
      </c>
      <c r="O74" s="23">
        <v>8</v>
      </c>
      <c r="P74" s="25">
        <v>93</v>
      </c>
    </row>
    <row r="75" spans="1:16" x14ac:dyDescent="0.35">
      <c r="A75" s="26" t="s">
        <v>448</v>
      </c>
      <c r="B75" s="26" t="s">
        <v>449</v>
      </c>
      <c r="C75" s="12">
        <v>220</v>
      </c>
      <c r="D75" s="12">
        <v>230</v>
      </c>
      <c r="E75" s="27">
        <v>-4.3478260869565202E-2</v>
      </c>
      <c r="F75" s="12">
        <v>42</v>
      </c>
      <c r="G75" s="12">
        <v>7</v>
      </c>
      <c r="H75" s="12">
        <v>26</v>
      </c>
      <c r="I75" s="12">
        <v>15</v>
      </c>
      <c r="J75" s="12">
        <v>4</v>
      </c>
      <c r="K75" s="12">
        <v>2</v>
      </c>
      <c r="L75" s="12">
        <v>0</v>
      </c>
      <c r="M75" s="12">
        <v>0</v>
      </c>
      <c r="N75" s="12">
        <v>2</v>
      </c>
      <c r="O75" s="12">
        <v>1</v>
      </c>
      <c r="P75" s="21">
        <v>25</v>
      </c>
    </row>
    <row r="76" spans="1:16" ht="21" x14ac:dyDescent="0.35">
      <c r="A76" s="26" t="s">
        <v>450</v>
      </c>
      <c r="B76" s="26" t="s">
        <v>451</v>
      </c>
      <c r="C76" s="12">
        <v>46</v>
      </c>
      <c r="D76" s="12">
        <v>49</v>
      </c>
      <c r="E76" s="27">
        <v>-6.1224489795918401E-2</v>
      </c>
      <c r="F76" s="12">
        <v>2</v>
      </c>
      <c r="G76" s="12">
        <v>1</v>
      </c>
      <c r="H76" s="12">
        <v>3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2</v>
      </c>
    </row>
    <row r="77" spans="1:16" x14ac:dyDescent="0.35">
      <c r="A77" s="26" t="s">
        <v>452</v>
      </c>
      <c r="B77" s="26" t="s">
        <v>453</v>
      </c>
      <c r="C77" s="12">
        <v>211</v>
      </c>
      <c r="D77" s="12">
        <v>198</v>
      </c>
      <c r="E77" s="27">
        <v>6.5656565656565705E-2</v>
      </c>
      <c r="F77" s="12">
        <v>27</v>
      </c>
      <c r="G77" s="12">
        <v>2</v>
      </c>
      <c r="H77" s="12">
        <v>17</v>
      </c>
      <c r="I77" s="12">
        <v>5</v>
      </c>
      <c r="J77" s="12">
        <v>0</v>
      </c>
      <c r="K77" s="12">
        <v>1</v>
      </c>
      <c r="L77" s="12">
        <v>24</v>
      </c>
      <c r="M77" s="12">
        <v>23</v>
      </c>
      <c r="N77" s="12">
        <v>1</v>
      </c>
      <c r="O77" s="12">
        <v>2</v>
      </c>
      <c r="P77" s="21">
        <v>52</v>
      </c>
    </row>
    <row r="78" spans="1:16" x14ac:dyDescent="0.35">
      <c r="A78" s="26" t="s">
        <v>454</v>
      </c>
      <c r="B78" s="26" t="s">
        <v>455</v>
      </c>
      <c r="C78" s="12">
        <v>14</v>
      </c>
      <c r="D78" s="12">
        <v>5</v>
      </c>
      <c r="E78" s="27">
        <v>1.8</v>
      </c>
      <c r="F78" s="12">
        <v>1</v>
      </c>
      <c r="G78" s="12">
        <v>1</v>
      </c>
      <c r="H78" s="12">
        <v>2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</v>
      </c>
      <c r="P78" s="21">
        <v>0</v>
      </c>
    </row>
    <row r="79" spans="1:16" ht="21" x14ac:dyDescent="0.35">
      <c r="A79" s="26" t="s">
        <v>456</v>
      </c>
      <c r="B79" s="26" t="s">
        <v>457</v>
      </c>
      <c r="C79" s="12">
        <v>96</v>
      </c>
      <c r="D79" s="12">
        <v>131</v>
      </c>
      <c r="E79" s="27">
        <v>-0.26717557251908403</v>
      </c>
      <c r="F79" s="12">
        <v>14</v>
      </c>
      <c r="G79" s="12">
        <v>2</v>
      </c>
      <c r="H79" s="12">
        <v>12</v>
      </c>
      <c r="I79" s="12">
        <v>9</v>
      </c>
      <c r="J79" s="12">
        <v>2</v>
      </c>
      <c r="K79" s="12">
        <v>2</v>
      </c>
      <c r="L79" s="12">
        <v>0</v>
      </c>
      <c r="M79" s="12">
        <v>0</v>
      </c>
      <c r="N79" s="12">
        <v>2</v>
      </c>
      <c r="O79" s="12">
        <v>4</v>
      </c>
      <c r="P79" s="21">
        <v>12</v>
      </c>
    </row>
    <row r="80" spans="1:16" ht="31.5" x14ac:dyDescent="0.35">
      <c r="A80" s="26" t="s">
        <v>458</v>
      </c>
      <c r="B80" s="26" t="s">
        <v>459</v>
      </c>
      <c r="C80" s="12">
        <v>12</v>
      </c>
      <c r="D80" s="12">
        <v>8</v>
      </c>
      <c r="E80" s="27">
        <v>0.5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1" x14ac:dyDescent="0.35">
      <c r="A81" s="26" t="s">
        <v>460</v>
      </c>
      <c r="B81" s="26" t="s">
        <v>461</v>
      </c>
      <c r="C81" s="12">
        <v>19</v>
      </c>
      <c r="D81" s="12">
        <v>78</v>
      </c>
      <c r="E81" s="27">
        <v>-0.75641025641025605</v>
      </c>
      <c r="F81" s="12">
        <v>38</v>
      </c>
      <c r="G81" s="12">
        <v>0</v>
      </c>
      <c r="H81" s="12">
        <v>12</v>
      </c>
      <c r="I81" s="12">
        <v>19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0</v>
      </c>
      <c r="P81" s="21">
        <v>2</v>
      </c>
    </row>
    <row r="82" spans="1:16" x14ac:dyDescent="0.35">
      <c r="A82" s="197" t="s">
        <v>462</v>
      </c>
      <c r="B82" s="198"/>
      <c r="C82" s="23">
        <v>235</v>
      </c>
      <c r="D82" s="23">
        <v>176</v>
      </c>
      <c r="E82" s="24">
        <v>0.33522727272727298</v>
      </c>
      <c r="F82" s="23">
        <v>133</v>
      </c>
      <c r="G82" s="23">
        <v>64</v>
      </c>
      <c r="H82" s="23">
        <v>49</v>
      </c>
      <c r="I82" s="23">
        <v>56</v>
      </c>
      <c r="J82" s="23">
        <v>0</v>
      </c>
      <c r="K82" s="23">
        <v>0</v>
      </c>
      <c r="L82" s="23">
        <v>0</v>
      </c>
      <c r="M82" s="23">
        <v>2</v>
      </c>
      <c r="N82" s="23">
        <v>6</v>
      </c>
      <c r="O82" s="23">
        <v>3</v>
      </c>
      <c r="P82" s="25">
        <v>77</v>
      </c>
    </row>
    <row r="83" spans="1:16" x14ac:dyDescent="0.35">
      <c r="A83" s="26" t="s">
        <v>463</v>
      </c>
      <c r="B83" s="26" t="s">
        <v>464</v>
      </c>
      <c r="C83" s="12">
        <v>64</v>
      </c>
      <c r="D83" s="12">
        <v>52</v>
      </c>
      <c r="E83" s="27">
        <v>0.230769230769231</v>
      </c>
      <c r="F83" s="12">
        <v>2</v>
      </c>
      <c r="G83" s="12">
        <v>1</v>
      </c>
      <c r="H83" s="12">
        <v>6</v>
      </c>
      <c r="I83" s="12">
        <v>3</v>
      </c>
      <c r="J83" s="12">
        <v>0</v>
      </c>
      <c r="K83" s="12">
        <v>0</v>
      </c>
      <c r="L83" s="12">
        <v>0</v>
      </c>
      <c r="M83" s="12">
        <v>0</v>
      </c>
      <c r="N83" s="12">
        <v>3</v>
      </c>
      <c r="O83" s="12">
        <v>0</v>
      </c>
      <c r="P83" s="21">
        <v>5</v>
      </c>
    </row>
    <row r="84" spans="1:16" x14ac:dyDescent="0.35">
      <c r="A84" s="26" t="s">
        <v>465</v>
      </c>
      <c r="B84" s="26" t="s">
        <v>466</v>
      </c>
      <c r="C84" s="12">
        <v>171</v>
      </c>
      <c r="D84" s="12">
        <v>124</v>
      </c>
      <c r="E84" s="27">
        <v>0.37903225806451601</v>
      </c>
      <c r="F84" s="12">
        <v>131</v>
      </c>
      <c r="G84" s="12">
        <v>63</v>
      </c>
      <c r="H84" s="12">
        <v>43</v>
      </c>
      <c r="I84" s="12">
        <v>53</v>
      </c>
      <c r="J84" s="12">
        <v>0</v>
      </c>
      <c r="K84" s="12">
        <v>0</v>
      </c>
      <c r="L84" s="12">
        <v>0</v>
      </c>
      <c r="M84" s="12">
        <v>2</v>
      </c>
      <c r="N84" s="12">
        <v>3</v>
      </c>
      <c r="O84" s="12">
        <v>3</v>
      </c>
      <c r="P84" s="21">
        <v>72</v>
      </c>
    </row>
    <row r="85" spans="1:16" x14ac:dyDescent="0.35">
      <c r="A85" s="197" t="s">
        <v>467</v>
      </c>
      <c r="B85" s="198"/>
      <c r="C85" s="23">
        <v>898</v>
      </c>
      <c r="D85" s="23">
        <v>1023</v>
      </c>
      <c r="E85" s="24">
        <v>-0.12218963831867</v>
      </c>
      <c r="F85" s="23">
        <v>34</v>
      </c>
      <c r="G85" s="23">
        <v>9</v>
      </c>
      <c r="H85" s="23">
        <v>279</v>
      </c>
      <c r="I85" s="23">
        <v>254</v>
      </c>
      <c r="J85" s="23">
        <v>3</v>
      </c>
      <c r="K85" s="23">
        <v>1</v>
      </c>
      <c r="L85" s="23">
        <v>0</v>
      </c>
      <c r="M85" s="23">
        <v>0</v>
      </c>
      <c r="N85" s="23">
        <v>11</v>
      </c>
      <c r="O85" s="23">
        <v>1</v>
      </c>
      <c r="P85" s="25">
        <v>197</v>
      </c>
    </row>
    <row r="86" spans="1:16" x14ac:dyDescent="0.35">
      <c r="A86" s="26" t="s">
        <v>468</v>
      </c>
      <c r="B86" s="26" t="s">
        <v>469</v>
      </c>
      <c r="C86" s="12">
        <v>1</v>
      </c>
      <c r="D86" s="12">
        <v>3</v>
      </c>
      <c r="E86" s="27">
        <v>-0.66666666666666696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3</v>
      </c>
      <c r="O86" s="12">
        <v>0</v>
      </c>
      <c r="P86" s="21">
        <v>1</v>
      </c>
    </row>
    <row r="87" spans="1:16" x14ac:dyDescent="0.3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0</v>
      </c>
      <c r="P87" s="21">
        <v>0</v>
      </c>
    </row>
    <row r="88" spans="1:16" ht="21" x14ac:dyDescent="0.3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1" x14ac:dyDescent="0.35">
      <c r="A89" s="26" t="s">
        <v>474</v>
      </c>
      <c r="B89" s="26" t="s">
        <v>475</v>
      </c>
      <c r="C89" s="12">
        <v>46</v>
      </c>
      <c r="D89" s="12">
        <v>78</v>
      </c>
      <c r="E89" s="27">
        <v>-0.41025641025641002</v>
      </c>
      <c r="F89" s="12">
        <v>3</v>
      </c>
      <c r="G89" s="12">
        <v>2</v>
      </c>
      <c r="H89" s="12">
        <v>1</v>
      </c>
      <c r="I89" s="12">
        <v>1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21">
        <v>1</v>
      </c>
    </row>
    <row r="90" spans="1:16" ht="21" x14ac:dyDescent="0.35">
      <c r="A90" s="26" t="s">
        <v>476</v>
      </c>
      <c r="B90" s="26" t="s">
        <v>477</v>
      </c>
      <c r="C90" s="12">
        <v>1</v>
      </c>
      <c r="D90" s="12">
        <v>0</v>
      </c>
      <c r="E90" s="27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35">
      <c r="A91" s="26" t="s">
        <v>478</v>
      </c>
      <c r="B91" s="26" t="s">
        <v>479</v>
      </c>
      <c r="C91" s="12">
        <v>96</v>
      </c>
      <c r="D91" s="12">
        <v>87</v>
      </c>
      <c r="E91" s="27">
        <v>0.10344827586206901</v>
      </c>
      <c r="F91" s="12">
        <v>3</v>
      </c>
      <c r="G91" s="12">
        <v>0</v>
      </c>
      <c r="H91" s="12">
        <v>8</v>
      </c>
      <c r="I91" s="12">
        <v>11</v>
      </c>
      <c r="J91" s="12">
        <v>1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3</v>
      </c>
    </row>
    <row r="92" spans="1:16" x14ac:dyDescent="0.35">
      <c r="A92" s="26" t="s">
        <v>480</v>
      </c>
      <c r="B92" s="26" t="s">
        <v>481</v>
      </c>
      <c r="C92" s="12">
        <v>109</v>
      </c>
      <c r="D92" s="12">
        <v>158</v>
      </c>
      <c r="E92" s="27">
        <v>-0.310126582278481</v>
      </c>
      <c r="F92" s="12">
        <v>6</v>
      </c>
      <c r="G92" s="12">
        <v>0</v>
      </c>
      <c r="H92" s="12">
        <v>46</v>
      </c>
      <c r="I92" s="12">
        <v>51</v>
      </c>
      <c r="J92" s="12">
        <v>0</v>
      </c>
      <c r="K92" s="12">
        <v>0</v>
      </c>
      <c r="L92" s="12">
        <v>0</v>
      </c>
      <c r="M92" s="12">
        <v>0</v>
      </c>
      <c r="N92" s="12">
        <v>6</v>
      </c>
      <c r="O92" s="12">
        <v>0</v>
      </c>
      <c r="P92" s="21">
        <v>47</v>
      </c>
    </row>
    <row r="93" spans="1:16" x14ac:dyDescent="0.35">
      <c r="A93" s="26" t="s">
        <v>482</v>
      </c>
      <c r="B93" s="26" t="s">
        <v>483</v>
      </c>
      <c r="C93" s="12">
        <v>90</v>
      </c>
      <c r="D93" s="12">
        <v>90</v>
      </c>
      <c r="E93" s="27">
        <v>0</v>
      </c>
      <c r="F93" s="12">
        <v>4</v>
      </c>
      <c r="G93" s="12">
        <v>2</v>
      </c>
      <c r="H93" s="12">
        <v>10</v>
      </c>
      <c r="I93" s="12">
        <v>9</v>
      </c>
      <c r="J93" s="12">
        <v>1</v>
      </c>
      <c r="K93" s="12">
        <v>1</v>
      </c>
      <c r="L93" s="12">
        <v>0</v>
      </c>
      <c r="M93" s="12">
        <v>0</v>
      </c>
      <c r="N93" s="12">
        <v>0</v>
      </c>
      <c r="O93" s="12">
        <v>0</v>
      </c>
      <c r="P93" s="21">
        <v>3</v>
      </c>
    </row>
    <row r="94" spans="1:16" x14ac:dyDescent="0.35">
      <c r="A94" s="26" t="s">
        <v>484</v>
      </c>
      <c r="B94" s="26" t="s">
        <v>485</v>
      </c>
      <c r="C94" s="12">
        <v>554</v>
      </c>
      <c r="D94" s="12">
        <v>606</v>
      </c>
      <c r="E94" s="27">
        <v>-8.5808580858085806E-2</v>
      </c>
      <c r="F94" s="12">
        <v>17</v>
      </c>
      <c r="G94" s="12">
        <v>5</v>
      </c>
      <c r="H94" s="12">
        <v>214</v>
      </c>
      <c r="I94" s="12">
        <v>182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21">
        <v>142</v>
      </c>
    </row>
    <row r="95" spans="1:16" ht="21" x14ac:dyDescent="0.35">
      <c r="A95" s="26" t="s">
        <v>486</v>
      </c>
      <c r="B95" s="26" t="s">
        <v>487</v>
      </c>
      <c r="C95" s="12">
        <v>1</v>
      </c>
      <c r="D95" s="12">
        <v>1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1" x14ac:dyDescent="0.3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97" t="s">
        <v>490</v>
      </c>
      <c r="B97" s="198"/>
      <c r="C97" s="23">
        <v>40590</v>
      </c>
      <c r="D97" s="23">
        <v>38135</v>
      </c>
      <c r="E97" s="24">
        <v>6.4376556968663998E-2</v>
      </c>
      <c r="F97" s="23">
        <v>6712</v>
      </c>
      <c r="G97" s="23">
        <v>5683</v>
      </c>
      <c r="H97" s="23">
        <v>11571</v>
      </c>
      <c r="I97" s="23">
        <v>8826</v>
      </c>
      <c r="J97" s="23">
        <v>24</v>
      </c>
      <c r="K97" s="23">
        <v>20</v>
      </c>
      <c r="L97" s="23">
        <v>15</v>
      </c>
      <c r="M97" s="23">
        <v>15</v>
      </c>
      <c r="N97" s="23">
        <v>81</v>
      </c>
      <c r="O97" s="23">
        <v>1434</v>
      </c>
      <c r="P97" s="25">
        <v>7623</v>
      </c>
    </row>
    <row r="98" spans="1:16" x14ac:dyDescent="0.35">
      <c r="A98" s="26" t="s">
        <v>491</v>
      </c>
      <c r="B98" s="26" t="s">
        <v>492</v>
      </c>
      <c r="C98" s="12">
        <v>8306</v>
      </c>
      <c r="D98" s="12">
        <v>7524</v>
      </c>
      <c r="E98" s="27">
        <v>0.103934077618288</v>
      </c>
      <c r="F98" s="12">
        <v>2893</v>
      </c>
      <c r="G98" s="12">
        <v>2567</v>
      </c>
      <c r="H98" s="12">
        <v>3555</v>
      </c>
      <c r="I98" s="12">
        <v>2090</v>
      </c>
      <c r="J98" s="12">
        <v>1</v>
      </c>
      <c r="K98" s="12">
        <v>2</v>
      </c>
      <c r="L98" s="12">
        <v>2</v>
      </c>
      <c r="M98" s="12">
        <v>3</v>
      </c>
      <c r="N98" s="12">
        <v>2</v>
      </c>
      <c r="O98" s="12">
        <v>33</v>
      </c>
      <c r="P98" s="21">
        <v>1976</v>
      </c>
    </row>
    <row r="99" spans="1:16" x14ac:dyDescent="0.35">
      <c r="A99" s="26" t="s">
        <v>493</v>
      </c>
      <c r="B99" s="26" t="s">
        <v>494</v>
      </c>
      <c r="C99" s="12">
        <v>5890</v>
      </c>
      <c r="D99" s="12">
        <v>6026</v>
      </c>
      <c r="E99" s="27">
        <v>-2.2568868237636899E-2</v>
      </c>
      <c r="F99" s="12">
        <v>876</v>
      </c>
      <c r="G99" s="12">
        <v>700</v>
      </c>
      <c r="H99" s="12">
        <v>1154</v>
      </c>
      <c r="I99" s="12">
        <v>1173</v>
      </c>
      <c r="J99" s="12">
        <v>3</v>
      </c>
      <c r="K99" s="12">
        <v>2</v>
      </c>
      <c r="L99" s="12">
        <v>3</v>
      </c>
      <c r="M99" s="12">
        <v>2</v>
      </c>
      <c r="N99" s="12">
        <v>0</v>
      </c>
      <c r="O99" s="12">
        <v>214</v>
      </c>
      <c r="P99" s="21">
        <v>1930</v>
      </c>
    </row>
    <row r="100" spans="1:16" ht="21" x14ac:dyDescent="0.35">
      <c r="A100" s="26" t="s">
        <v>495</v>
      </c>
      <c r="B100" s="26" t="s">
        <v>496</v>
      </c>
      <c r="C100" s="12">
        <v>326</v>
      </c>
      <c r="D100" s="12">
        <v>326</v>
      </c>
      <c r="E100" s="27">
        <v>0</v>
      </c>
      <c r="F100" s="12">
        <v>125</v>
      </c>
      <c r="G100" s="12">
        <v>108</v>
      </c>
      <c r="H100" s="12">
        <v>266</v>
      </c>
      <c r="I100" s="12">
        <v>435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108</v>
      </c>
      <c r="P100" s="21">
        <v>365</v>
      </c>
    </row>
    <row r="101" spans="1:16" x14ac:dyDescent="0.35">
      <c r="A101" s="26" t="s">
        <v>497</v>
      </c>
      <c r="B101" s="26" t="s">
        <v>498</v>
      </c>
      <c r="C101" s="12">
        <v>5801</v>
      </c>
      <c r="D101" s="12">
        <v>6452</v>
      </c>
      <c r="E101" s="27">
        <v>-0.100898946063236</v>
      </c>
      <c r="F101" s="12">
        <v>2206</v>
      </c>
      <c r="G101" s="12">
        <v>1980</v>
      </c>
      <c r="H101" s="12">
        <v>1958</v>
      </c>
      <c r="I101" s="12">
        <v>2130</v>
      </c>
      <c r="J101" s="12">
        <v>8</v>
      </c>
      <c r="K101" s="12">
        <v>9</v>
      </c>
      <c r="L101" s="12">
        <v>1</v>
      </c>
      <c r="M101" s="12">
        <v>2</v>
      </c>
      <c r="N101" s="12">
        <v>1</v>
      </c>
      <c r="O101" s="12">
        <v>938</v>
      </c>
      <c r="P101" s="21">
        <v>1625</v>
      </c>
    </row>
    <row r="102" spans="1:16" x14ac:dyDescent="0.35">
      <c r="A102" s="26" t="s">
        <v>499</v>
      </c>
      <c r="B102" s="26" t="s">
        <v>500</v>
      </c>
      <c r="C102" s="12">
        <v>620</v>
      </c>
      <c r="D102" s="12">
        <v>102</v>
      </c>
      <c r="E102" s="27">
        <v>5.0784313725490202</v>
      </c>
      <c r="F102" s="12">
        <v>2</v>
      </c>
      <c r="G102" s="12">
        <v>1</v>
      </c>
      <c r="H102" s="12">
        <v>20</v>
      </c>
      <c r="I102" s="12">
        <v>35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7</v>
      </c>
      <c r="P102" s="21">
        <v>10</v>
      </c>
    </row>
    <row r="103" spans="1:16" x14ac:dyDescent="0.35">
      <c r="A103" s="26" t="s">
        <v>501</v>
      </c>
      <c r="B103" s="26" t="s">
        <v>502</v>
      </c>
      <c r="C103" s="12">
        <v>884</v>
      </c>
      <c r="D103" s="12">
        <v>1119</v>
      </c>
      <c r="E103" s="27">
        <v>-0.21000893655049099</v>
      </c>
      <c r="F103" s="12">
        <v>75</v>
      </c>
      <c r="G103" s="12">
        <v>67</v>
      </c>
      <c r="H103" s="12">
        <v>129</v>
      </c>
      <c r="I103" s="12">
        <v>117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13</v>
      </c>
      <c r="P103" s="21">
        <v>119</v>
      </c>
    </row>
    <row r="104" spans="1:16" x14ac:dyDescent="0.35">
      <c r="A104" s="26" t="s">
        <v>503</v>
      </c>
      <c r="B104" s="26" t="s">
        <v>504</v>
      </c>
      <c r="C104" s="12">
        <v>849</v>
      </c>
      <c r="D104" s="12">
        <v>875</v>
      </c>
      <c r="E104" s="27">
        <v>-2.97142857142857E-2</v>
      </c>
      <c r="F104" s="12">
        <v>17</v>
      </c>
      <c r="G104" s="12">
        <v>2</v>
      </c>
      <c r="H104" s="12">
        <v>23</v>
      </c>
      <c r="I104" s="12">
        <v>16</v>
      </c>
      <c r="J104" s="12">
        <v>0</v>
      </c>
      <c r="K104" s="12">
        <v>0</v>
      </c>
      <c r="L104" s="12">
        <v>1</v>
      </c>
      <c r="M104" s="12">
        <v>2</v>
      </c>
      <c r="N104" s="12">
        <v>2</v>
      </c>
      <c r="O104" s="12">
        <v>1</v>
      </c>
      <c r="P104" s="21">
        <v>20</v>
      </c>
    </row>
    <row r="105" spans="1:16" x14ac:dyDescent="0.35">
      <c r="A105" s="26" t="s">
        <v>505</v>
      </c>
      <c r="B105" s="26" t="s">
        <v>506</v>
      </c>
      <c r="C105" s="12">
        <v>10857</v>
      </c>
      <c r="D105" s="12">
        <v>9061</v>
      </c>
      <c r="E105" s="27">
        <v>0.198212117867785</v>
      </c>
      <c r="F105" s="12">
        <v>119</v>
      </c>
      <c r="G105" s="12">
        <v>78</v>
      </c>
      <c r="H105" s="12">
        <v>3111</v>
      </c>
      <c r="I105" s="12">
        <v>1260</v>
      </c>
      <c r="J105" s="12">
        <v>4</v>
      </c>
      <c r="K105" s="12">
        <v>2</v>
      </c>
      <c r="L105" s="12">
        <v>1</v>
      </c>
      <c r="M105" s="12">
        <v>1</v>
      </c>
      <c r="N105" s="12">
        <v>27</v>
      </c>
      <c r="O105" s="12">
        <v>46</v>
      </c>
      <c r="P105" s="21">
        <v>691</v>
      </c>
    </row>
    <row r="106" spans="1:16" ht="21" x14ac:dyDescent="0.35">
      <c r="A106" s="26" t="s">
        <v>507</v>
      </c>
      <c r="B106" s="26" t="s">
        <v>508</v>
      </c>
      <c r="C106" s="12">
        <v>2925</v>
      </c>
      <c r="D106" s="12">
        <v>2527</v>
      </c>
      <c r="E106" s="27">
        <v>0.15749901068460601</v>
      </c>
      <c r="F106" s="12">
        <v>63</v>
      </c>
      <c r="G106" s="12">
        <v>22</v>
      </c>
      <c r="H106" s="12">
        <v>261</v>
      </c>
      <c r="I106" s="12">
        <v>297</v>
      </c>
      <c r="J106" s="12">
        <v>0</v>
      </c>
      <c r="K106" s="12">
        <v>0</v>
      </c>
      <c r="L106" s="12">
        <v>0</v>
      </c>
      <c r="M106" s="12">
        <v>0</v>
      </c>
      <c r="N106" s="12">
        <v>24</v>
      </c>
      <c r="O106" s="12">
        <v>6</v>
      </c>
      <c r="P106" s="21">
        <v>166</v>
      </c>
    </row>
    <row r="107" spans="1:16" ht="21" x14ac:dyDescent="0.35">
      <c r="A107" s="26" t="s">
        <v>509</v>
      </c>
      <c r="B107" s="26" t="s">
        <v>510</v>
      </c>
      <c r="C107" s="12">
        <v>216</v>
      </c>
      <c r="D107" s="12">
        <v>216</v>
      </c>
      <c r="E107" s="27">
        <v>0</v>
      </c>
      <c r="F107" s="12">
        <v>1</v>
      </c>
      <c r="G107" s="12">
        <v>2</v>
      </c>
      <c r="H107" s="12">
        <v>93</v>
      </c>
      <c r="I107" s="12">
        <v>141</v>
      </c>
      <c r="J107" s="12">
        <v>0</v>
      </c>
      <c r="K107" s="12">
        <v>1</v>
      </c>
      <c r="L107" s="12">
        <v>0</v>
      </c>
      <c r="M107" s="12">
        <v>0</v>
      </c>
      <c r="N107" s="12">
        <v>5</v>
      </c>
      <c r="O107" s="12">
        <v>29</v>
      </c>
      <c r="P107" s="21">
        <v>84</v>
      </c>
    </row>
    <row r="108" spans="1:16" x14ac:dyDescent="0.35">
      <c r="A108" s="26" t="s">
        <v>511</v>
      </c>
      <c r="B108" s="26" t="s">
        <v>512</v>
      </c>
      <c r="C108" s="12">
        <v>9</v>
      </c>
      <c r="D108" s="12">
        <v>7</v>
      </c>
      <c r="E108" s="27">
        <v>0.28571428571428598</v>
      </c>
      <c r="F108" s="12">
        <v>1</v>
      </c>
      <c r="G108" s="12">
        <v>1</v>
      </c>
      <c r="H108" s="12">
        <v>3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5</v>
      </c>
      <c r="O108" s="12">
        <v>0</v>
      </c>
      <c r="P108" s="21">
        <v>4</v>
      </c>
    </row>
    <row r="109" spans="1:16" x14ac:dyDescent="0.35">
      <c r="A109" s="26" t="s">
        <v>513</v>
      </c>
      <c r="B109" s="26" t="s">
        <v>514</v>
      </c>
      <c r="C109" s="12">
        <v>19</v>
      </c>
      <c r="D109" s="12">
        <v>18</v>
      </c>
      <c r="E109" s="27">
        <v>5.5555555555555601E-2</v>
      </c>
      <c r="F109" s="12">
        <v>0</v>
      </c>
      <c r="G109" s="12">
        <v>1</v>
      </c>
      <c r="H109" s="12">
        <v>8</v>
      </c>
      <c r="I109" s="12">
        <v>22</v>
      </c>
      <c r="J109" s="12">
        <v>0</v>
      </c>
      <c r="K109" s="12">
        <v>0</v>
      </c>
      <c r="L109" s="12">
        <v>0</v>
      </c>
      <c r="M109" s="12">
        <v>0</v>
      </c>
      <c r="N109" s="12">
        <v>2</v>
      </c>
      <c r="O109" s="12">
        <v>0</v>
      </c>
      <c r="P109" s="21">
        <v>10</v>
      </c>
    </row>
    <row r="110" spans="1:16" ht="21" x14ac:dyDescent="0.3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26" t="s">
        <v>517</v>
      </c>
      <c r="B111" s="26" t="s">
        <v>518</v>
      </c>
      <c r="C111" s="12">
        <v>3136</v>
      </c>
      <c r="D111" s="12">
        <v>2987</v>
      </c>
      <c r="E111" s="27">
        <v>4.9882825577502503E-2</v>
      </c>
      <c r="F111" s="12">
        <v>296</v>
      </c>
      <c r="G111" s="12">
        <v>135</v>
      </c>
      <c r="H111" s="12">
        <v>619</v>
      </c>
      <c r="I111" s="12">
        <v>636</v>
      </c>
      <c r="J111" s="12">
        <v>7</v>
      </c>
      <c r="K111" s="12">
        <v>2</v>
      </c>
      <c r="L111" s="12">
        <v>6</v>
      </c>
      <c r="M111" s="12">
        <v>5</v>
      </c>
      <c r="N111" s="12">
        <v>1</v>
      </c>
      <c r="O111" s="12">
        <v>28</v>
      </c>
      <c r="P111" s="21">
        <v>433</v>
      </c>
    </row>
    <row r="112" spans="1:16" ht="21" x14ac:dyDescent="0.3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2</v>
      </c>
      <c r="I112" s="12">
        <v>3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26" t="s">
        <v>521</v>
      </c>
      <c r="B113" s="26" t="s">
        <v>522</v>
      </c>
      <c r="C113" s="12">
        <v>0</v>
      </c>
      <c r="D113" s="12">
        <v>0</v>
      </c>
      <c r="E113" s="27">
        <v>0</v>
      </c>
      <c r="F113" s="12">
        <v>0</v>
      </c>
      <c r="G113" s="12">
        <v>0</v>
      </c>
      <c r="H113" s="12">
        <v>1</v>
      </c>
      <c r="I113" s="12">
        <v>4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35">
      <c r="A114" s="26" t="s">
        <v>523</v>
      </c>
      <c r="B114" s="26" t="s">
        <v>524</v>
      </c>
      <c r="C114" s="12">
        <v>18</v>
      </c>
      <c r="D114" s="12">
        <v>14</v>
      </c>
      <c r="E114" s="27">
        <v>0.28571428571428598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  <c r="P114" s="21">
        <v>1</v>
      </c>
    </row>
    <row r="115" spans="1:16" ht="21" x14ac:dyDescent="0.35">
      <c r="A115" s="26" t="s">
        <v>525</v>
      </c>
      <c r="B115" s="26" t="s">
        <v>526</v>
      </c>
      <c r="C115" s="12">
        <v>4</v>
      </c>
      <c r="D115" s="12">
        <v>10</v>
      </c>
      <c r="E115" s="27">
        <v>-0.6</v>
      </c>
      <c r="F115" s="12">
        <v>0</v>
      </c>
      <c r="G115" s="12">
        <v>0</v>
      </c>
      <c r="H115" s="12">
        <v>2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</v>
      </c>
    </row>
    <row r="116" spans="1:16" ht="21" x14ac:dyDescent="0.35">
      <c r="A116" s="26" t="s">
        <v>527</v>
      </c>
      <c r="B116" s="26" t="s">
        <v>528</v>
      </c>
      <c r="C116" s="12">
        <v>48</v>
      </c>
      <c r="D116" s="12">
        <v>56</v>
      </c>
      <c r="E116" s="27">
        <v>-0.14285714285714299</v>
      </c>
      <c r="F116" s="12">
        <v>0</v>
      </c>
      <c r="G116" s="12">
        <v>0</v>
      </c>
      <c r="H116" s="12">
        <v>16</v>
      </c>
      <c r="I116" s="12">
        <v>13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12</v>
      </c>
    </row>
    <row r="117" spans="1:16" ht="21" x14ac:dyDescent="0.35">
      <c r="A117" s="26" t="s">
        <v>529</v>
      </c>
      <c r="B117" s="26" t="s">
        <v>530</v>
      </c>
      <c r="C117" s="12">
        <v>1</v>
      </c>
      <c r="D117" s="12">
        <v>4</v>
      </c>
      <c r="E117" s="27">
        <v>-0.75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1</v>
      </c>
    </row>
    <row r="118" spans="1:16" ht="21" x14ac:dyDescent="0.35">
      <c r="A118" s="26" t="s">
        <v>531</v>
      </c>
      <c r="B118" s="26" t="s">
        <v>532</v>
      </c>
      <c r="C118" s="12">
        <v>3</v>
      </c>
      <c r="D118" s="12">
        <v>2</v>
      </c>
      <c r="E118" s="27">
        <v>0.5</v>
      </c>
      <c r="F118" s="12">
        <v>0</v>
      </c>
      <c r="G118" s="12">
        <v>0</v>
      </c>
      <c r="H118" s="12">
        <v>2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0</v>
      </c>
      <c r="P118" s="21">
        <v>0</v>
      </c>
    </row>
    <row r="119" spans="1:16" ht="21" x14ac:dyDescent="0.35">
      <c r="A119" s="26" t="s">
        <v>533</v>
      </c>
      <c r="B119" s="26" t="s">
        <v>534</v>
      </c>
      <c r="C119" s="12">
        <v>0</v>
      </c>
      <c r="D119" s="12">
        <v>2</v>
      </c>
      <c r="E119" s="27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26" t="s">
        <v>535</v>
      </c>
      <c r="B120" s="26" t="s">
        <v>536</v>
      </c>
      <c r="C120" s="12">
        <v>36</v>
      </c>
      <c r="D120" s="12">
        <v>16</v>
      </c>
      <c r="E120" s="27">
        <v>1.25</v>
      </c>
      <c r="F120" s="12">
        <v>0</v>
      </c>
      <c r="G120" s="12">
        <v>1</v>
      </c>
      <c r="H120" s="12">
        <v>3</v>
      </c>
      <c r="I120" s="12">
        <v>2</v>
      </c>
      <c r="J120" s="12">
        <v>1</v>
      </c>
      <c r="K120" s="12">
        <v>0</v>
      </c>
      <c r="L120" s="12">
        <v>0</v>
      </c>
      <c r="M120" s="12">
        <v>0</v>
      </c>
      <c r="N120" s="12">
        <v>2</v>
      </c>
      <c r="O120" s="12">
        <v>2</v>
      </c>
      <c r="P120" s="21">
        <v>3</v>
      </c>
    </row>
    <row r="121" spans="1:16" x14ac:dyDescent="0.35">
      <c r="A121" s="26" t="s">
        <v>537</v>
      </c>
      <c r="B121" s="26" t="s">
        <v>538</v>
      </c>
      <c r="C121" s="12">
        <v>461</v>
      </c>
      <c r="D121" s="12">
        <v>614</v>
      </c>
      <c r="E121" s="27">
        <v>-0.249185667752443</v>
      </c>
      <c r="F121" s="12">
        <v>36</v>
      </c>
      <c r="G121" s="12">
        <v>18</v>
      </c>
      <c r="H121" s="12">
        <v>212</v>
      </c>
      <c r="I121" s="12">
        <v>238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2</v>
      </c>
      <c r="P121" s="21">
        <v>98</v>
      </c>
    </row>
    <row r="122" spans="1:16" x14ac:dyDescent="0.35">
      <c r="A122" s="26" t="s">
        <v>539</v>
      </c>
      <c r="B122" s="26" t="s">
        <v>540</v>
      </c>
      <c r="C122" s="12">
        <v>45</v>
      </c>
      <c r="D122" s="12">
        <v>49</v>
      </c>
      <c r="E122" s="27">
        <v>-8.1632653061224497E-2</v>
      </c>
      <c r="F122" s="12">
        <v>0</v>
      </c>
      <c r="G122" s="12">
        <v>0</v>
      </c>
      <c r="H122" s="12">
        <v>100</v>
      </c>
      <c r="I122" s="12">
        <v>182</v>
      </c>
      <c r="J122" s="12">
        <v>0</v>
      </c>
      <c r="K122" s="12">
        <v>1</v>
      </c>
      <c r="L122" s="12">
        <v>1</v>
      </c>
      <c r="M122" s="12">
        <v>0</v>
      </c>
      <c r="N122" s="12">
        <v>4</v>
      </c>
      <c r="O122" s="12">
        <v>6</v>
      </c>
      <c r="P122" s="21">
        <v>29</v>
      </c>
    </row>
    <row r="123" spans="1:16" x14ac:dyDescent="0.35">
      <c r="A123" s="26" t="s">
        <v>541</v>
      </c>
      <c r="B123" s="26" t="s">
        <v>542</v>
      </c>
      <c r="C123" s="12">
        <v>15</v>
      </c>
      <c r="D123" s="12">
        <v>16</v>
      </c>
      <c r="E123" s="27">
        <v>-6.25E-2</v>
      </c>
      <c r="F123" s="12">
        <v>2</v>
      </c>
      <c r="G123" s="12">
        <v>0</v>
      </c>
      <c r="H123" s="12">
        <v>4</v>
      </c>
      <c r="I123" s="12">
        <v>3</v>
      </c>
      <c r="J123" s="12">
        <v>0</v>
      </c>
      <c r="K123" s="12">
        <v>0</v>
      </c>
      <c r="L123" s="12">
        <v>0</v>
      </c>
      <c r="M123" s="12">
        <v>0</v>
      </c>
      <c r="N123" s="12">
        <v>2</v>
      </c>
      <c r="O123" s="12">
        <v>1</v>
      </c>
      <c r="P123" s="21">
        <v>2</v>
      </c>
    </row>
    <row r="124" spans="1:16" x14ac:dyDescent="0.35">
      <c r="A124" s="26" t="s">
        <v>543</v>
      </c>
      <c r="B124" s="26" t="s">
        <v>544</v>
      </c>
      <c r="C124" s="12">
        <v>2</v>
      </c>
      <c r="D124" s="12">
        <v>4</v>
      </c>
      <c r="E124" s="27">
        <v>-0.5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26" t="s">
        <v>547</v>
      </c>
      <c r="B126" s="26" t="s">
        <v>548</v>
      </c>
      <c r="C126" s="12">
        <v>70</v>
      </c>
      <c r="D126" s="12">
        <v>61</v>
      </c>
      <c r="E126" s="27">
        <v>0.14754098360655701</v>
      </c>
      <c r="F126" s="12">
        <v>0</v>
      </c>
      <c r="G126" s="12">
        <v>0</v>
      </c>
      <c r="H126" s="12">
        <v>12</v>
      </c>
      <c r="I126" s="12">
        <v>9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1">
        <v>15</v>
      </c>
    </row>
    <row r="127" spans="1:16" ht="21" x14ac:dyDescent="0.35">
      <c r="A127" s="26" t="s">
        <v>549</v>
      </c>
      <c r="B127" s="26" t="s">
        <v>550</v>
      </c>
      <c r="C127" s="12">
        <v>1</v>
      </c>
      <c r="D127" s="12">
        <v>3</v>
      </c>
      <c r="E127" s="27">
        <v>-0.66666666666666696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1" x14ac:dyDescent="0.35">
      <c r="A128" s="26" t="s">
        <v>551</v>
      </c>
      <c r="B128" s="26" t="s">
        <v>552</v>
      </c>
      <c r="C128" s="12">
        <v>31</v>
      </c>
      <c r="D128" s="12">
        <v>29</v>
      </c>
      <c r="E128" s="27">
        <v>6.8965517241379296E-2</v>
      </c>
      <c r="F128" s="12">
        <v>0</v>
      </c>
      <c r="G128" s="12">
        <v>0</v>
      </c>
      <c r="H128" s="12">
        <v>5</v>
      </c>
      <c r="I128" s="12">
        <v>13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17</v>
      </c>
    </row>
    <row r="129" spans="1:16" ht="21" x14ac:dyDescent="0.3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1</v>
      </c>
    </row>
    <row r="130" spans="1:16" ht="21" x14ac:dyDescent="0.35">
      <c r="A130" s="26" t="s">
        <v>555</v>
      </c>
      <c r="B130" s="26" t="s">
        <v>556</v>
      </c>
      <c r="C130" s="12">
        <v>17</v>
      </c>
      <c r="D130" s="12">
        <v>15</v>
      </c>
      <c r="E130" s="27">
        <v>0.133333333333333</v>
      </c>
      <c r="F130" s="12">
        <v>0</v>
      </c>
      <c r="G130" s="12">
        <v>0</v>
      </c>
      <c r="H130" s="12">
        <v>11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10</v>
      </c>
    </row>
    <row r="131" spans="1:16" x14ac:dyDescent="0.35">
      <c r="A131" s="197" t="s">
        <v>557</v>
      </c>
      <c r="B131" s="198"/>
      <c r="C131" s="23">
        <v>55</v>
      </c>
      <c r="D131" s="23">
        <v>49</v>
      </c>
      <c r="E131" s="24">
        <v>0.122448979591837</v>
      </c>
      <c r="F131" s="23">
        <v>0</v>
      </c>
      <c r="G131" s="23">
        <v>0</v>
      </c>
      <c r="H131" s="23">
        <v>20</v>
      </c>
      <c r="I131" s="23">
        <v>30</v>
      </c>
      <c r="J131" s="23">
        <v>0</v>
      </c>
      <c r="K131" s="23">
        <v>0</v>
      </c>
      <c r="L131" s="23">
        <v>0</v>
      </c>
      <c r="M131" s="23">
        <v>0</v>
      </c>
      <c r="N131" s="23">
        <v>38</v>
      </c>
      <c r="O131" s="23">
        <v>0</v>
      </c>
      <c r="P131" s="25">
        <v>51</v>
      </c>
    </row>
    <row r="132" spans="1:16" x14ac:dyDescent="0.35">
      <c r="A132" s="26" t="s">
        <v>558</v>
      </c>
      <c r="B132" s="26" t="s">
        <v>559</v>
      </c>
      <c r="C132" s="12">
        <v>38</v>
      </c>
      <c r="D132" s="12">
        <v>44</v>
      </c>
      <c r="E132" s="27">
        <v>-0.13636363636363599</v>
      </c>
      <c r="F132" s="12">
        <v>0</v>
      </c>
      <c r="G132" s="12">
        <v>0</v>
      </c>
      <c r="H132" s="12">
        <v>18</v>
      </c>
      <c r="I132" s="12">
        <v>28</v>
      </c>
      <c r="J132" s="12">
        <v>0</v>
      </c>
      <c r="K132" s="12">
        <v>0</v>
      </c>
      <c r="L132" s="12">
        <v>0</v>
      </c>
      <c r="M132" s="12">
        <v>0</v>
      </c>
      <c r="N132" s="12">
        <v>37</v>
      </c>
      <c r="O132" s="12">
        <v>0</v>
      </c>
      <c r="P132" s="21">
        <v>41</v>
      </c>
    </row>
    <row r="133" spans="1:16" x14ac:dyDescent="0.35">
      <c r="A133" s="26" t="s">
        <v>560</v>
      </c>
      <c r="B133" s="26" t="s">
        <v>561</v>
      </c>
      <c r="C133" s="12">
        <v>1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1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26" t="s">
        <v>562</v>
      </c>
      <c r="B134" s="26" t="s">
        <v>563</v>
      </c>
      <c r="C134" s="12">
        <v>14</v>
      </c>
      <c r="D134" s="12">
        <v>4</v>
      </c>
      <c r="E134" s="27">
        <v>2.5</v>
      </c>
      <c r="F134" s="12">
        <v>0</v>
      </c>
      <c r="G134" s="12">
        <v>0</v>
      </c>
      <c r="H134" s="12">
        <v>2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1">
        <v>10</v>
      </c>
    </row>
    <row r="135" spans="1:16" x14ac:dyDescent="0.35">
      <c r="A135" s="26" t="s">
        <v>564</v>
      </c>
      <c r="B135" s="26" t="s">
        <v>565</v>
      </c>
      <c r="C135" s="12">
        <v>2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35">
      <c r="A136" s="26" t="s">
        <v>566</v>
      </c>
      <c r="B136" s="26" t="s">
        <v>567</v>
      </c>
      <c r="C136" s="12">
        <v>0</v>
      </c>
      <c r="D136" s="12">
        <v>1</v>
      </c>
      <c r="E136" s="27">
        <v>-1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35">
      <c r="A137" s="197" t="s">
        <v>568</v>
      </c>
      <c r="B137" s="198"/>
      <c r="C137" s="23">
        <v>55</v>
      </c>
      <c r="D137" s="23">
        <v>66</v>
      </c>
      <c r="E137" s="24">
        <v>-0.16666666666666699</v>
      </c>
      <c r="F137" s="23">
        <v>0</v>
      </c>
      <c r="G137" s="23">
        <v>0</v>
      </c>
      <c r="H137" s="23">
        <v>16</v>
      </c>
      <c r="I137" s="23">
        <v>20</v>
      </c>
      <c r="J137" s="23">
        <v>0</v>
      </c>
      <c r="K137" s="23">
        <v>0</v>
      </c>
      <c r="L137" s="23">
        <v>0</v>
      </c>
      <c r="M137" s="23">
        <v>0</v>
      </c>
      <c r="N137" s="23">
        <v>5</v>
      </c>
      <c r="O137" s="23">
        <v>1</v>
      </c>
      <c r="P137" s="25">
        <v>11</v>
      </c>
    </row>
    <row r="138" spans="1:16" ht="21" x14ac:dyDescent="0.35">
      <c r="A138" s="26" t="s">
        <v>569</v>
      </c>
      <c r="B138" s="26" t="s">
        <v>570</v>
      </c>
      <c r="C138" s="12">
        <v>8</v>
      </c>
      <c r="D138" s="12">
        <v>28</v>
      </c>
      <c r="E138" s="27">
        <v>-0.71428571428571397</v>
      </c>
      <c r="F138" s="12">
        <v>0</v>
      </c>
      <c r="G138" s="12">
        <v>0</v>
      </c>
      <c r="H138" s="12">
        <v>3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1">
        <v>0</v>
      </c>
    </row>
    <row r="139" spans="1:16" x14ac:dyDescent="0.35">
      <c r="A139" s="26" t="s">
        <v>571</v>
      </c>
      <c r="B139" s="26" t="s">
        <v>572</v>
      </c>
      <c r="C139" s="12">
        <v>0</v>
      </c>
      <c r="D139" s="12">
        <v>1</v>
      </c>
      <c r="E139" s="27">
        <v>-1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21">
        <v>0</v>
      </c>
    </row>
    <row r="140" spans="1:16" x14ac:dyDescent="0.35">
      <c r="A140" s="26" t="s">
        <v>573</v>
      </c>
      <c r="B140" s="26" t="s">
        <v>574</v>
      </c>
      <c r="C140" s="12">
        <v>12</v>
      </c>
      <c r="D140" s="12">
        <v>4</v>
      </c>
      <c r="E140" s="27">
        <v>2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1" x14ac:dyDescent="0.35">
      <c r="A141" s="26" t="s">
        <v>575</v>
      </c>
      <c r="B141" s="26" t="s">
        <v>576</v>
      </c>
      <c r="C141" s="12">
        <v>0</v>
      </c>
      <c r="D141" s="12">
        <v>1</v>
      </c>
      <c r="E141" s="27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0</v>
      </c>
      <c r="P141" s="21">
        <v>0</v>
      </c>
    </row>
    <row r="142" spans="1:16" ht="21" x14ac:dyDescent="0.35">
      <c r="A142" s="26" t="s">
        <v>577</v>
      </c>
      <c r="B142" s="26" t="s">
        <v>578</v>
      </c>
      <c r="C142" s="12">
        <v>18</v>
      </c>
      <c r="D142" s="12">
        <v>23</v>
      </c>
      <c r="E142" s="27">
        <v>-0.217391304347826</v>
      </c>
      <c r="F142" s="12">
        <v>0</v>
      </c>
      <c r="G142" s="12">
        <v>0</v>
      </c>
      <c r="H142" s="12">
        <v>11</v>
      </c>
      <c r="I142" s="12">
        <v>16</v>
      </c>
      <c r="J142" s="12">
        <v>0</v>
      </c>
      <c r="K142" s="12">
        <v>0</v>
      </c>
      <c r="L142" s="12">
        <v>0</v>
      </c>
      <c r="M142" s="12">
        <v>0</v>
      </c>
      <c r="N142" s="12">
        <v>3</v>
      </c>
      <c r="O142" s="12">
        <v>0</v>
      </c>
      <c r="P142" s="21">
        <v>10</v>
      </c>
    </row>
    <row r="143" spans="1:16" ht="21" x14ac:dyDescent="0.35">
      <c r="A143" s="26" t="s">
        <v>579</v>
      </c>
      <c r="B143" s="26" t="s">
        <v>580</v>
      </c>
      <c r="C143" s="12">
        <v>17</v>
      </c>
      <c r="D143" s="12">
        <v>9</v>
      </c>
      <c r="E143" s="27">
        <v>0.88888888888888895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35">
      <c r="A144" s="197" t="s">
        <v>581</v>
      </c>
      <c r="B144" s="198"/>
      <c r="C144" s="23">
        <v>54</v>
      </c>
      <c r="D144" s="23">
        <v>79</v>
      </c>
      <c r="E144" s="24">
        <v>-0.316455696202532</v>
      </c>
      <c r="F144" s="23">
        <v>0</v>
      </c>
      <c r="G144" s="23">
        <v>0</v>
      </c>
      <c r="H144" s="23">
        <v>13</v>
      </c>
      <c r="I144" s="23">
        <v>8</v>
      </c>
      <c r="J144" s="23">
        <v>0</v>
      </c>
      <c r="K144" s="23">
        <v>0</v>
      </c>
      <c r="L144" s="23">
        <v>0</v>
      </c>
      <c r="M144" s="23">
        <v>0</v>
      </c>
      <c r="N144" s="23">
        <v>3</v>
      </c>
      <c r="O144" s="23">
        <v>1</v>
      </c>
      <c r="P144" s="25">
        <v>11</v>
      </c>
    </row>
    <row r="145" spans="1:16" ht="21" x14ac:dyDescent="0.35">
      <c r="A145" s="26" t="s">
        <v>582</v>
      </c>
      <c r="B145" s="26" t="s">
        <v>583</v>
      </c>
      <c r="C145" s="12">
        <v>41</v>
      </c>
      <c r="D145" s="12">
        <v>64</v>
      </c>
      <c r="E145" s="27">
        <v>-0.359375</v>
      </c>
      <c r="F145" s="12">
        <v>0</v>
      </c>
      <c r="G145" s="12">
        <v>0</v>
      </c>
      <c r="H145" s="12">
        <v>11</v>
      </c>
      <c r="I145" s="12">
        <v>8</v>
      </c>
      <c r="J145" s="12">
        <v>0</v>
      </c>
      <c r="K145" s="12">
        <v>0</v>
      </c>
      <c r="L145" s="12">
        <v>0</v>
      </c>
      <c r="M145" s="12">
        <v>0</v>
      </c>
      <c r="N145" s="12">
        <v>3</v>
      </c>
      <c r="O145" s="12">
        <v>1</v>
      </c>
      <c r="P145" s="21">
        <v>6</v>
      </c>
    </row>
    <row r="146" spans="1:16" ht="21" x14ac:dyDescent="0.35">
      <c r="A146" s="26" t="s">
        <v>584</v>
      </c>
      <c r="B146" s="26" t="s">
        <v>585</v>
      </c>
      <c r="C146" s="12">
        <v>13</v>
      </c>
      <c r="D146" s="12">
        <v>15</v>
      </c>
      <c r="E146" s="27">
        <v>-0.133333333333333</v>
      </c>
      <c r="F146" s="12">
        <v>0</v>
      </c>
      <c r="G146" s="12">
        <v>0</v>
      </c>
      <c r="H146" s="12">
        <v>2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5</v>
      </c>
    </row>
    <row r="147" spans="1:16" x14ac:dyDescent="0.35">
      <c r="A147" s="197" t="s">
        <v>586</v>
      </c>
      <c r="B147" s="198"/>
      <c r="C147" s="23">
        <v>142</v>
      </c>
      <c r="D147" s="23">
        <v>150</v>
      </c>
      <c r="E147" s="24">
        <v>-5.3333333333333302E-2</v>
      </c>
      <c r="F147" s="23">
        <v>21</v>
      </c>
      <c r="G147" s="23">
        <v>13</v>
      </c>
      <c r="H147" s="23">
        <v>44</v>
      </c>
      <c r="I147" s="23">
        <v>28</v>
      </c>
      <c r="J147" s="23">
        <v>1</v>
      </c>
      <c r="K147" s="23">
        <v>0</v>
      </c>
      <c r="L147" s="23">
        <v>0</v>
      </c>
      <c r="M147" s="23">
        <v>0</v>
      </c>
      <c r="N147" s="23">
        <v>59</v>
      </c>
      <c r="O147" s="23">
        <v>3</v>
      </c>
      <c r="P147" s="25">
        <v>33</v>
      </c>
    </row>
    <row r="148" spans="1:16" x14ac:dyDescent="0.35">
      <c r="A148" s="26" t="s">
        <v>587</v>
      </c>
      <c r="B148" s="26" t="s">
        <v>588</v>
      </c>
      <c r="C148" s="12">
        <v>5</v>
      </c>
      <c r="D148" s="12">
        <v>10</v>
      </c>
      <c r="E148" s="27">
        <v>-0.5</v>
      </c>
      <c r="F148" s="12">
        <v>0</v>
      </c>
      <c r="G148" s="12">
        <v>0</v>
      </c>
      <c r="H148" s="12">
        <v>5</v>
      </c>
      <c r="I148" s="12">
        <v>6</v>
      </c>
      <c r="J148" s="12">
        <v>0</v>
      </c>
      <c r="K148" s="12">
        <v>0</v>
      </c>
      <c r="L148" s="12">
        <v>0</v>
      </c>
      <c r="M148" s="12">
        <v>0</v>
      </c>
      <c r="N148" s="12">
        <v>13</v>
      </c>
      <c r="O148" s="12">
        <v>0</v>
      </c>
      <c r="P148" s="21">
        <v>2</v>
      </c>
    </row>
    <row r="149" spans="1:16" x14ac:dyDescent="0.35">
      <c r="A149" s="26" t="s">
        <v>589</v>
      </c>
      <c r="B149" s="26" t="s">
        <v>590</v>
      </c>
      <c r="C149" s="12">
        <v>10</v>
      </c>
      <c r="D149" s="12">
        <v>9</v>
      </c>
      <c r="E149" s="27">
        <v>0.11111111111111099</v>
      </c>
      <c r="F149" s="12">
        <v>0</v>
      </c>
      <c r="G149" s="12">
        <v>1</v>
      </c>
      <c r="H149" s="12">
        <v>2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7</v>
      </c>
      <c r="O149" s="12">
        <v>0</v>
      </c>
      <c r="P149" s="21">
        <v>2</v>
      </c>
    </row>
    <row r="150" spans="1:16" ht="21" x14ac:dyDescent="0.3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1" x14ac:dyDescent="0.35">
      <c r="A151" s="26" t="s">
        <v>593</v>
      </c>
      <c r="B151" s="26" t="s">
        <v>594</v>
      </c>
      <c r="C151" s="12">
        <v>6</v>
      </c>
      <c r="D151" s="12">
        <v>4</v>
      </c>
      <c r="E151" s="27">
        <v>0.5</v>
      </c>
      <c r="F151" s="12">
        <v>2</v>
      </c>
      <c r="G151" s="12">
        <v>0</v>
      </c>
      <c r="H151" s="12">
        <v>3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5</v>
      </c>
      <c r="O151" s="12">
        <v>0</v>
      </c>
      <c r="P151" s="21">
        <v>2</v>
      </c>
    </row>
    <row r="152" spans="1:16" ht="21" x14ac:dyDescent="0.35">
      <c r="A152" s="26" t="s">
        <v>595</v>
      </c>
      <c r="B152" s="26" t="s">
        <v>596</v>
      </c>
      <c r="C152" s="12">
        <v>0</v>
      </c>
      <c r="D152" s="12">
        <v>1</v>
      </c>
      <c r="E152" s="27">
        <v>-1</v>
      </c>
      <c r="F152" s="12">
        <v>0</v>
      </c>
      <c r="G152" s="12">
        <v>0</v>
      </c>
      <c r="H152" s="12">
        <v>2</v>
      </c>
      <c r="I152" s="12">
        <v>1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1">
        <v>0</v>
      </c>
    </row>
    <row r="153" spans="1:16" x14ac:dyDescent="0.35">
      <c r="A153" s="26" t="s">
        <v>597</v>
      </c>
      <c r="B153" s="26" t="s">
        <v>598</v>
      </c>
      <c r="C153" s="12">
        <v>2</v>
      </c>
      <c r="D153" s="12">
        <v>14</v>
      </c>
      <c r="E153" s="27">
        <v>-0.85714285714285698</v>
      </c>
      <c r="F153" s="12">
        <v>0</v>
      </c>
      <c r="G153" s="12">
        <v>0</v>
      </c>
      <c r="H153" s="12">
        <v>6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2</v>
      </c>
      <c r="O153" s="12">
        <v>0</v>
      </c>
      <c r="P153" s="21">
        <v>1</v>
      </c>
    </row>
    <row r="154" spans="1:16" x14ac:dyDescent="0.35">
      <c r="A154" s="26" t="s">
        <v>599</v>
      </c>
      <c r="B154" s="26" t="s">
        <v>600</v>
      </c>
      <c r="C154" s="12">
        <v>25</v>
      </c>
      <c r="D154" s="12">
        <v>29</v>
      </c>
      <c r="E154" s="27">
        <v>-0.13793103448275901</v>
      </c>
      <c r="F154" s="12">
        <v>7</v>
      </c>
      <c r="G154" s="12">
        <v>4</v>
      </c>
      <c r="H154" s="12">
        <v>9</v>
      </c>
      <c r="I154" s="12">
        <v>10</v>
      </c>
      <c r="J154" s="12">
        <v>0</v>
      </c>
      <c r="K154" s="12">
        <v>0</v>
      </c>
      <c r="L154" s="12">
        <v>0</v>
      </c>
      <c r="M154" s="12">
        <v>0</v>
      </c>
      <c r="N154" s="12">
        <v>23</v>
      </c>
      <c r="O154" s="12">
        <v>0</v>
      </c>
      <c r="P154" s="21">
        <v>15</v>
      </c>
    </row>
    <row r="155" spans="1:16" x14ac:dyDescent="0.35">
      <c r="A155" s="26" t="s">
        <v>601</v>
      </c>
      <c r="B155" s="26" t="s">
        <v>602</v>
      </c>
      <c r="C155" s="12">
        <v>94</v>
      </c>
      <c r="D155" s="12">
        <v>83</v>
      </c>
      <c r="E155" s="27">
        <v>0.132530120481928</v>
      </c>
      <c r="F155" s="12">
        <v>12</v>
      </c>
      <c r="G155" s="12">
        <v>8</v>
      </c>
      <c r="H155" s="12">
        <v>17</v>
      </c>
      <c r="I155" s="12">
        <v>7</v>
      </c>
      <c r="J155" s="12">
        <v>1</v>
      </c>
      <c r="K155" s="12">
        <v>0</v>
      </c>
      <c r="L155" s="12">
        <v>0</v>
      </c>
      <c r="M155" s="12">
        <v>0</v>
      </c>
      <c r="N155" s="12">
        <v>8</v>
      </c>
      <c r="O155" s="12">
        <v>3</v>
      </c>
      <c r="P155" s="21">
        <v>11</v>
      </c>
    </row>
    <row r="156" spans="1:16" x14ac:dyDescent="0.35">
      <c r="A156" s="197" t="s">
        <v>603</v>
      </c>
      <c r="B156" s="198"/>
      <c r="C156" s="23">
        <v>75</v>
      </c>
      <c r="D156" s="23">
        <v>82</v>
      </c>
      <c r="E156" s="24">
        <v>-8.5365853658536606E-2</v>
      </c>
      <c r="F156" s="23">
        <v>1</v>
      </c>
      <c r="G156" s="23">
        <v>0</v>
      </c>
      <c r="H156" s="23">
        <v>7</v>
      </c>
      <c r="I156" s="23">
        <v>7</v>
      </c>
      <c r="J156" s="23">
        <v>4</v>
      </c>
      <c r="K156" s="23">
        <v>2</v>
      </c>
      <c r="L156" s="23">
        <v>0</v>
      </c>
      <c r="M156" s="23">
        <v>0</v>
      </c>
      <c r="N156" s="23">
        <v>0</v>
      </c>
      <c r="O156" s="23">
        <v>5</v>
      </c>
      <c r="P156" s="25">
        <v>11</v>
      </c>
    </row>
    <row r="157" spans="1:16" ht="21" x14ac:dyDescent="0.3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26" t="s">
        <v>606</v>
      </c>
      <c r="B158" s="26" t="s">
        <v>607</v>
      </c>
      <c r="C158" s="12">
        <v>1</v>
      </c>
      <c r="D158" s="12">
        <v>1</v>
      </c>
      <c r="E158" s="27">
        <v>0</v>
      </c>
      <c r="F158" s="12">
        <v>0</v>
      </c>
      <c r="G158" s="12">
        <v>0</v>
      </c>
      <c r="H158" s="12">
        <v>0</v>
      </c>
      <c r="I158" s="12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1" x14ac:dyDescent="0.3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3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1" x14ac:dyDescent="0.35">
      <c r="A161" s="26" t="s">
        <v>612</v>
      </c>
      <c r="B161" s="26" t="s">
        <v>613</v>
      </c>
      <c r="C161" s="12">
        <v>35</v>
      </c>
      <c r="D161" s="12">
        <v>32</v>
      </c>
      <c r="E161" s="27">
        <v>9.375E-2</v>
      </c>
      <c r="F161" s="12">
        <v>0</v>
      </c>
      <c r="G161" s="12">
        <v>0</v>
      </c>
      <c r="H161" s="12">
        <v>3</v>
      </c>
      <c r="I161" s="12">
        <v>1</v>
      </c>
      <c r="J161" s="12">
        <v>4</v>
      </c>
      <c r="K161" s="12">
        <v>1</v>
      </c>
      <c r="L161" s="12">
        <v>0</v>
      </c>
      <c r="M161" s="12">
        <v>0</v>
      </c>
      <c r="N161" s="12">
        <v>0</v>
      </c>
      <c r="O161" s="12">
        <v>3</v>
      </c>
      <c r="P161" s="21">
        <v>5</v>
      </c>
    </row>
    <row r="162" spans="1:16" x14ac:dyDescent="0.35">
      <c r="A162" s="26" t="s">
        <v>614</v>
      </c>
      <c r="B162" s="26" t="s">
        <v>615</v>
      </c>
      <c r="C162" s="12">
        <v>5</v>
      </c>
      <c r="D162" s="12">
        <v>20</v>
      </c>
      <c r="E162" s="27">
        <v>-0.75</v>
      </c>
      <c r="F162" s="12">
        <v>0</v>
      </c>
      <c r="G162" s="12">
        <v>0</v>
      </c>
      <c r="H162" s="12">
        <v>1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4</v>
      </c>
    </row>
    <row r="163" spans="1:16" ht="21" x14ac:dyDescent="0.35">
      <c r="A163" s="26" t="s">
        <v>616</v>
      </c>
      <c r="B163" s="26" t="s">
        <v>617</v>
      </c>
      <c r="C163" s="12">
        <v>10</v>
      </c>
      <c r="D163" s="12">
        <v>6</v>
      </c>
      <c r="E163" s="27">
        <v>0.66666666666666696</v>
      </c>
      <c r="F163" s="12">
        <v>0</v>
      </c>
      <c r="G163" s="12">
        <v>0</v>
      </c>
      <c r="H163" s="12">
        <v>0</v>
      </c>
      <c r="I163" s="12">
        <v>1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35">
      <c r="A164" s="26" t="s">
        <v>618</v>
      </c>
      <c r="B164" s="26" t="s">
        <v>619</v>
      </c>
      <c r="C164" s="12">
        <v>7</v>
      </c>
      <c r="D164" s="12">
        <v>7</v>
      </c>
      <c r="E164" s="27">
        <v>0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21">
        <v>0</v>
      </c>
    </row>
    <row r="165" spans="1:16" x14ac:dyDescent="0.35">
      <c r="A165" s="26" t="s">
        <v>620</v>
      </c>
      <c r="B165" s="26" t="s">
        <v>621</v>
      </c>
      <c r="C165" s="12">
        <v>17</v>
      </c>
      <c r="D165" s="12">
        <v>16</v>
      </c>
      <c r="E165" s="27">
        <v>6.25E-2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1</v>
      </c>
      <c r="L165" s="12">
        <v>0</v>
      </c>
      <c r="M165" s="12">
        <v>0</v>
      </c>
      <c r="N165" s="12">
        <v>0</v>
      </c>
      <c r="O165" s="12">
        <v>0</v>
      </c>
      <c r="P165" s="21">
        <v>2</v>
      </c>
    </row>
    <row r="166" spans="1:16" x14ac:dyDescent="0.35">
      <c r="A166" s="197" t="s">
        <v>622</v>
      </c>
      <c r="B166" s="198"/>
      <c r="C166" s="23">
        <v>7195</v>
      </c>
      <c r="D166" s="23">
        <v>4106</v>
      </c>
      <c r="E166" s="24">
        <v>0.75231368728689696</v>
      </c>
      <c r="F166" s="23">
        <v>302</v>
      </c>
      <c r="G166" s="23">
        <v>233</v>
      </c>
      <c r="H166" s="23">
        <v>3131</v>
      </c>
      <c r="I166" s="23">
        <v>1617</v>
      </c>
      <c r="J166" s="23">
        <v>4</v>
      </c>
      <c r="K166" s="23">
        <v>10</v>
      </c>
      <c r="L166" s="23">
        <v>1</v>
      </c>
      <c r="M166" s="23">
        <v>0</v>
      </c>
      <c r="N166" s="23">
        <v>13</v>
      </c>
      <c r="O166" s="23">
        <v>1153</v>
      </c>
      <c r="P166" s="25">
        <v>1171</v>
      </c>
    </row>
    <row r="167" spans="1:16" ht="21" x14ac:dyDescent="0.35">
      <c r="A167" s="26" t="s">
        <v>623</v>
      </c>
      <c r="B167" s="26" t="s">
        <v>624</v>
      </c>
      <c r="C167" s="12">
        <v>217</v>
      </c>
      <c r="D167" s="12">
        <v>75</v>
      </c>
      <c r="E167" s="27">
        <v>1.89333333333333</v>
      </c>
      <c r="F167" s="12">
        <v>0</v>
      </c>
      <c r="G167" s="12">
        <v>0</v>
      </c>
      <c r="H167" s="12">
        <v>59</v>
      </c>
      <c r="I167" s="12">
        <v>36</v>
      </c>
      <c r="J167" s="12">
        <v>0</v>
      </c>
      <c r="K167" s="12">
        <v>0</v>
      </c>
      <c r="L167" s="12">
        <v>0</v>
      </c>
      <c r="M167" s="12">
        <v>0</v>
      </c>
      <c r="N167" s="12">
        <v>2</v>
      </c>
      <c r="O167" s="12">
        <v>12</v>
      </c>
      <c r="P167" s="21">
        <v>29</v>
      </c>
    </row>
    <row r="168" spans="1:16" ht="21" x14ac:dyDescent="0.35">
      <c r="A168" s="26" t="s">
        <v>625</v>
      </c>
      <c r="B168" s="26" t="s">
        <v>626</v>
      </c>
      <c r="C168" s="12">
        <v>4</v>
      </c>
      <c r="D168" s="12">
        <v>3</v>
      </c>
      <c r="E168" s="27">
        <v>0.33333333333333298</v>
      </c>
      <c r="F168" s="12">
        <v>0</v>
      </c>
      <c r="G168" s="12">
        <v>0</v>
      </c>
      <c r="H168" s="12">
        <v>3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21">
        <v>3</v>
      </c>
    </row>
    <row r="169" spans="1:16" x14ac:dyDescent="0.35">
      <c r="A169" s="26" t="s">
        <v>627</v>
      </c>
      <c r="B169" s="26" t="s">
        <v>628</v>
      </c>
      <c r="C169" s="12">
        <v>1</v>
      </c>
      <c r="D169" s="12">
        <v>1</v>
      </c>
      <c r="E169" s="27">
        <v>0</v>
      </c>
      <c r="F169" s="12">
        <v>0</v>
      </c>
      <c r="G169" s="12">
        <v>0</v>
      </c>
      <c r="H169" s="12">
        <v>1</v>
      </c>
      <c r="I169" s="12">
        <v>2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2</v>
      </c>
    </row>
    <row r="170" spans="1:16" ht="21" x14ac:dyDescent="0.35">
      <c r="A170" s="26" t="s">
        <v>629</v>
      </c>
      <c r="B170" s="26" t="s">
        <v>630</v>
      </c>
      <c r="C170" s="12">
        <v>0</v>
      </c>
      <c r="D170" s="12">
        <v>5</v>
      </c>
      <c r="E170" s="27">
        <v>-1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35">
      <c r="A171" s="26" t="s">
        <v>631</v>
      </c>
      <c r="B171" s="26" t="s">
        <v>632</v>
      </c>
      <c r="C171" s="12">
        <v>13</v>
      </c>
      <c r="D171" s="12">
        <v>37</v>
      </c>
      <c r="E171" s="27">
        <v>-0.64864864864864902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35">
      <c r="A172" s="26" t="s">
        <v>633</v>
      </c>
      <c r="B172" s="26" t="s">
        <v>634</v>
      </c>
      <c r="C172" s="12">
        <v>0</v>
      </c>
      <c r="D172" s="12">
        <v>12</v>
      </c>
      <c r="E172" s="27">
        <v>-1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1" x14ac:dyDescent="0.35">
      <c r="A173" s="26" t="s">
        <v>635</v>
      </c>
      <c r="B173" s="26" t="s">
        <v>636</v>
      </c>
      <c r="C173" s="12">
        <v>4082</v>
      </c>
      <c r="D173" s="12">
        <v>1129</v>
      </c>
      <c r="E173" s="27">
        <v>2.6155890168290501</v>
      </c>
      <c r="F173" s="12">
        <v>56</v>
      </c>
      <c r="G173" s="12">
        <v>7</v>
      </c>
      <c r="H173" s="12">
        <v>2470</v>
      </c>
      <c r="I173" s="12">
        <v>868</v>
      </c>
      <c r="J173" s="12">
        <v>2</v>
      </c>
      <c r="K173" s="12">
        <v>7</v>
      </c>
      <c r="L173" s="12">
        <v>0</v>
      </c>
      <c r="M173" s="12">
        <v>0</v>
      </c>
      <c r="N173" s="12">
        <v>4</v>
      </c>
      <c r="O173" s="12">
        <v>1021</v>
      </c>
      <c r="P173" s="21">
        <v>503</v>
      </c>
    </row>
    <row r="174" spans="1:16" ht="21" x14ac:dyDescent="0.35">
      <c r="A174" s="26" t="s">
        <v>637</v>
      </c>
      <c r="B174" s="26" t="s">
        <v>638</v>
      </c>
      <c r="C174" s="12">
        <v>1533</v>
      </c>
      <c r="D174" s="12">
        <v>1905</v>
      </c>
      <c r="E174" s="27">
        <v>-0.19527559055118099</v>
      </c>
      <c r="F174" s="12">
        <v>145</v>
      </c>
      <c r="G174" s="12">
        <v>135</v>
      </c>
      <c r="H174" s="12">
        <v>423</v>
      </c>
      <c r="I174" s="12">
        <v>524</v>
      </c>
      <c r="J174" s="12">
        <v>1</v>
      </c>
      <c r="K174" s="12">
        <v>3</v>
      </c>
      <c r="L174" s="12">
        <v>0</v>
      </c>
      <c r="M174" s="12">
        <v>0</v>
      </c>
      <c r="N174" s="12">
        <v>6</v>
      </c>
      <c r="O174" s="12">
        <v>79</v>
      </c>
      <c r="P174" s="21">
        <v>455</v>
      </c>
    </row>
    <row r="175" spans="1:16" x14ac:dyDescent="0.35">
      <c r="A175" s="26" t="s">
        <v>639</v>
      </c>
      <c r="B175" s="26" t="s">
        <v>640</v>
      </c>
      <c r="C175" s="12">
        <v>1339</v>
      </c>
      <c r="D175" s="12">
        <v>933</v>
      </c>
      <c r="E175" s="27">
        <v>0.43515541264737401</v>
      </c>
      <c r="F175" s="12">
        <v>101</v>
      </c>
      <c r="G175" s="12">
        <v>91</v>
      </c>
      <c r="H175" s="12">
        <v>175</v>
      </c>
      <c r="I175" s="12">
        <v>186</v>
      </c>
      <c r="J175" s="12">
        <v>1</v>
      </c>
      <c r="K175" s="12">
        <v>0</v>
      </c>
      <c r="L175" s="12">
        <v>1</v>
      </c>
      <c r="M175" s="12">
        <v>0</v>
      </c>
      <c r="N175" s="12">
        <v>1</v>
      </c>
      <c r="O175" s="12">
        <v>40</v>
      </c>
      <c r="P175" s="21">
        <v>179</v>
      </c>
    </row>
    <row r="176" spans="1:16" ht="21" x14ac:dyDescent="0.35">
      <c r="A176" s="26" t="s">
        <v>641</v>
      </c>
      <c r="B176" s="26" t="s">
        <v>642</v>
      </c>
      <c r="C176" s="12">
        <v>5</v>
      </c>
      <c r="D176" s="12">
        <v>6</v>
      </c>
      <c r="E176" s="27">
        <v>-0.16666666666666699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35">
      <c r="A177" s="26" t="s">
        <v>643</v>
      </c>
      <c r="B177" s="26" t="s">
        <v>644</v>
      </c>
      <c r="C177" s="12">
        <v>1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35">
      <c r="A178" s="197" t="s">
        <v>645</v>
      </c>
      <c r="B178" s="198"/>
      <c r="C178" s="23">
        <v>3759</v>
      </c>
      <c r="D178" s="23">
        <v>5990</v>
      </c>
      <c r="E178" s="24">
        <v>-0.37245409015024999</v>
      </c>
      <c r="F178" s="23">
        <v>17165</v>
      </c>
      <c r="G178" s="23">
        <v>14365</v>
      </c>
      <c r="H178" s="23">
        <v>1938</v>
      </c>
      <c r="I178" s="23">
        <v>3612</v>
      </c>
      <c r="J178" s="23">
        <v>1</v>
      </c>
      <c r="K178" s="23">
        <v>0</v>
      </c>
      <c r="L178" s="23">
        <v>2</v>
      </c>
      <c r="M178" s="23">
        <v>2</v>
      </c>
      <c r="N178" s="23">
        <v>0</v>
      </c>
      <c r="O178" s="23">
        <v>9</v>
      </c>
      <c r="P178" s="25">
        <v>20102</v>
      </c>
    </row>
    <row r="179" spans="1:16" ht="21" x14ac:dyDescent="0.35">
      <c r="A179" s="26" t="s">
        <v>646</v>
      </c>
      <c r="B179" s="26" t="s">
        <v>647</v>
      </c>
      <c r="C179" s="12">
        <v>70</v>
      </c>
      <c r="D179" s="12">
        <v>90</v>
      </c>
      <c r="E179" s="27">
        <v>-0.22222222222222199</v>
      </c>
      <c r="F179" s="12">
        <v>81</v>
      </c>
      <c r="G179" s="12">
        <v>77</v>
      </c>
      <c r="H179" s="12">
        <v>26</v>
      </c>
      <c r="I179" s="12">
        <v>27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116</v>
      </c>
    </row>
    <row r="180" spans="1:16" ht="21" x14ac:dyDescent="0.35">
      <c r="A180" s="26" t="s">
        <v>648</v>
      </c>
      <c r="B180" s="26" t="s">
        <v>649</v>
      </c>
      <c r="C180" s="12">
        <v>1715</v>
      </c>
      <c r="D180" s="12">
        <v>2316</v>
      </c>
      <c r="E180" s="27">
        <v>-0.25949913644214201</v>
      </c>
      <c r="F180" s="12">
        <v>8143</v>
      </c>
      <c r="G180" s="12">
        <v>7625</v>
      </c>
      <c r="H180" s="12">
        <v>887</v>
      </c>
      <c r="I180" s="12">
        <v>1735</v>
      </c>
      <c r="J180" s="12">
        <v>1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11897</v>
      </c>
    </row>
    <row r="181" spans="1:16" x14ac:dyDescent="0.35">
      <c r="A181" s="26" t="s">
        <v>650</v>
      </c>
      <c r="B181" s="26" t="s">
        <v>651</v>
      </c>
      <c r="C181" s="12">
        <v>248</v>
      </c>
      <c r="D181" s="12">
        <v>317</v>
      </c>
      <c r="E181" s="27">
        <v>-0.21766561514195601</v>
      </c>
      <c r="F181" s="12">
        <v>147</v>
      </c>
      <c r="G181" s="12">
        <v>125</v>
      </c>
      <c r="H181" s="12">
        <v>123</v>
      </c>
      <c r="I181" s="12">
        <v>103</v>
      </c>
      <c r="J181" s="12">
        <v>0</v>
      </c>
      <c r="K181" s="12">
        <v>0</v>
      </c>
      <c r="L181" s="12">
        <v>1</v>
      </c>
      <c r="M181" s="12">
        <v>1</v>
      </c>
      <c r="N181" s="12">
        <v>0</v>
      </c>
      <c r="O181" s="12">
        <v>6</v>
      </c>
      <c r="P181" s="21">
        <v>323</v>
      </c>
    </row>
    <row r="182" spans="1:16" ht="21" x14ac:dyDescent="0.35">
      <c r="A182" s="26" t="s">
        <v>652</v>
      </c>
      <c r="B182" s="26" t="s">
        <v>653</v>
      </c>
      <c r="C182" s="12">
        <v>75</v>
      </c>
      <c r="D182" s="12">
        <v>50</v>
      </c>
      <c r="E182" s="27">
        <v>0.5</v>
      </c>
      <c r="F182" s="12">
        <v>16</v>
      </c>
      <c r="G182" s="12">
        <v>15</v>
      </c>
      <c r="H182" s="12">
        <v>8</v>
      </c>
      <c r="I182" s="12">
        <v>15</v>
      </c>
      <c r="J182" s="12">
        <v>0</v>
      </c>
      <c r="K182" s="12">
        <v>0</v>
      </c>
      <c r="L182" s="12">
        <v>1</v>
      </c>
      <c r="M182" s="12">
        <v>1</v>
      </c>
      <c r="N182" s="12">
        <v>0</v>
      </c>
      <c r="O182" s="12">
        <v>0</v>
      </c>
      <c r="P182" s="21">
        <v>20</v>
      </c>
    </row>
    <row r="183" spans="1:16" ht="21" x14ac:dyDescent="0.35">
      <c r="A183" s="26" t="s">
        <v>654</v>
      </c>
      <c r="B183" s="26" t="s">
        <v>655</v>
      </c>
      <c r="C183" s="12">
        <v>166</v>
      </c>
      <c r="D183" s="12">
        <v>165</v>
      </c>
      <c r="E183" s="27">
        <v>6.0606060606060597E-3</v>
      </c>
      <c r="F183" s="12">
        <v>753</v>
      </c>
      <c r="G183" s="12">
        <v>643</v>
      </c>
      <c r="H183" s="12">
        <v>143</v>
      </c>
      <c r="I183" s="12">
        <v>304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867</v>
      </c>
    </row>
    <row r="184" spans="1:16" x14ac:dyDescent="0.35">
      <c r="A184" s="26" t="s">
        <v>656</v>
      </c>
      <c r="B184" s="26" t="s">
        <v>657</v>
      </c>
      <c r="C184" s="12">
        <v>1474</v>
      </c>
      <c r="D184" s="12">
        <v>2872</v>
      </c>
      <c r="E184" s="27">
        <v>-0.48676880222841201</v>
      </c>
      <c r="F184" s="12">
        <v>8021</v>
      </c>
      <c r="G184" s="12">
        <v>5876</v>
      </c>
      <c r="H184" s="12">
        <v>736</v>
      </c>
      <c r="I184" s="12">
        <v>1422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3</v>
      </c>
      <c r="P184" s="21">
        <v>6871</v>
      </c>
    </row>
    <row r="185" spans="1:16" ht="21" x14ac:dyDescent="0.35">
      <c r="A185" s="26" t="s">
        <v>658</v>
      </c>
      <c r="B185" s="26" t="s">
        <v>659</v>
      </c>
      <c r="C185" s="12">
        <v>11</v>
      </c>
      <c r="D185" s="12">
        <v>180</v>
      </c>
      <c r="E185" s="27">
        <v>-0.93888888888888899</v>
      </c>
      <c r="F185" s="12">
        <v>4</v>
      </c>
      <c r="G185" s="12">
        <v>4</v>
      </c>
      <c r="H185" s="12">
        <v>15</v>
      </c>
      <c r="I185" s="12">
        <v>6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8</v>
      </c>
    </row>
    <row r="186" spans="1:16" x14ac:dyDescent="0.35">
      <c r="A186" s="197" t="s">
        <v>660</v>
      </c>
      <c r="B186" s="198"/>
      <c r="C186" s="23">
        <v>2072</v>
      </c>
      <c r="D186" s="23">
        <v>2275</v>
      </c>
      <c r="E186" s="24">
        <v>-8.9230769230769197E-2</v>
      </c>
      <c r="F186" s="23">
        <v>86</v>
      </c>
      <c r="G186" s="23">
        <v>72</v>
      </c>
      <c r="H186" s="23">
        <v>936</v>
      </c>
      <c r="I186" s="23">
        <v>1017</v>
      </c>
      <c r="J186" s="23">
        <v>3</v>
      </c>
      <c r="K186" s="23">
        <v>0</v>
      </c>
      <c r="L186" s="23">
        <v>1</v>
      </c>
      <c r="M186" s="23">
        <v>0</v>
      </c>
      <c r="N186" s="23">
        <v>72</v>
      </c>
      <c r="O186" s="23">
        <v>13</v>
      </c>
      <c r="P186" s="25">
        <v>539</v>
      </c>
    </row>
    <row r="187" spans="1:16" x14ac:dyDescent="0.35">
      <c r="A187" s="26" t="s">
        <v>661</v>
      </c>
      <c r="B187" s="26" t="s">
        <v>662</v>
      </c>
      <c r="C187" s="12">
        <v>65</v>
      </c>
      <c r="D187" s="12">
        <v>48</v>
      </c>
      <c r="E187" s="27">
        <v>0.35416666666666702</v>
      </c>
      <c r="F187" s="12">
        <v>0</v>
      </c>
      <c r="G187" s="12">
        <v>0</v>
      </c>
      <c r="H187" s="12">
        <v>25</v>
      </c>
      <c r="I187" s="12">
        <v>4</v>
      </c>
      <c r="J187" s="12">
        <v>3</v>
      </c>
      <c r="K187" s="12">
        <v>0</v>
      </c>
      <c r="L187" s="12">
        <v>0</v>
      </c>
      <c r="M187" s="12">
        <v>0</v>
      </c>
      <c r="N187" s="12">
        <v>3</v>
      </c>
      <c r="O187" s="12">
        <v>5</v>
      </c>
      <c r="P187" s="21">
        <v>0</v>
      </c>
    </row>
    <row r="188" spans="1:16" x14ac:dyDescent="0.35">
      <c r="A188" s="26" t="s">
        <v>663</v>
      </c>
      <c r="B188" s="26" t="s">
        <v>664</v>
      </c>
      <c r="C188" s="12">
        <v>2</v>
      </c>
      <c r="D188" s="12">
        <v>4</v>
      </c>
      <c r="E188" s="27">
        <v>-0.5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26" t="s">
        <v>665</v>
      </c>
      <c r="B189" s="26" t="s">
        <v>666</v>
      </c>
      <c r="C189" s="12">
        <v>1255</v>
      </c>
      <c r="D189" s="12">
        <v>1481</v>
      </c>
      <c r="E189" s="27">
        <v>-0.15259959486833199</v>
      </c>
      <c r="F189" s="12">
        <v>7</v>
      </c>
      <c r="G189" s="12">
        <v>40</v>
      </c>
      <c r="H189" s="12">
        <v>687</v>
      </c>
      <c r="I189" s="12">
        <v>790</v>
      </c>
      <c r="J189" s="12">
        <v>0</v>
      </c>
      <c r="K189" s="12">
        <v>0</v>
      </c>
      <c r="L189" s="12">
        <v>0</v>
      </c>
      <c r="M189" s="12">
        <v>0</v>
      </c>
      <c r="N189" s="12">
        <v>26</v>
      </c>
      <c r="O189" s="12">
        <v>0</v>
      </c>
      <c r="P189" s="21">
        <v>394</v>
      </c>
    </row>
    <row r="190" spans="1:16" ht="21" x14ac:dyDescent="0.35">
      <c r="A190" s="26" t="s">
        <v>667</v>
      </c>
      <c r="B190" s="26" t="s">
        <v>668</v>
      </c>
      <c r="C190" s="12">
        <v>97</v>
      </c>
      <c r="D190" s="12">
        <v>62</v>
      </c>
      <c r="E190" s="27">
        <v>0.56451612903225801</v>
      </c>
      <c r="F190" s="12">
        <v>4</v>
      </c>
      <c r="G190" s="12">
        <v>2</v>
      </c>
      <c r="H190" s="12">
        <v>12</v>
      </c>
      <c r="I190" s="12">
        <v>10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6</v>
      </c>
    </row>
    <row r="191" spans="1:16" ht="31.5" x14ac:dyDescent="0.35">
      <c r="A191" s="26" t="s">
        <v>669</v>
      </c>
      <c r="B191" s="26" t="s">
        <v>670</v>
      </c>
      <c r="C191" s="12">
        <v>200</v>
      </c>
      <c r="D191" s="12">
        <v>222</v>
      </c>
      <c r="E191" s="27">
        <v>-9.90990990990991E-2</v>
      </c>
      <c r="F191" s="12">
        <v>63</v>
      </c>
      <c r="G191" s="12">
        <v>22</v>
      </c>
      <c r="H191" s="12">
        <v>146</v>
      </c>
      <c r="I191" s="12">
        <v>145</v>
      </c>
      <c r="J191" s="12">
        <v>0</v>
      </c>
      <c r="K191" s="12">
        <v>0</v>
      </c>
      <c r="L191" s="12">
        <v>0</v>
      </c>
      <c r="M191" s="12">
        <v>0</v>
      </c>
      <c r="N191" s="12">
        <v>8</v>
      </c>
      <c r="O191" s="12">
        <v>4</v>
      </c>
      <c r="P191" s="21">
        <v>62</v>
      </c>
    </row>
    <row r="192" spans="1:16" ht="21" x14ac:dyDescent="0.35">
      <c r="A192" s="26" t="s">
        <v>671</v>
      </c>
      <c r="B192" s="26" t="s">
        <v>672</v>
      </c>
      <c r="C192" s="12">
        <v>0</v>
      </c>
      <c r="D192" s="12">
        <v>1</v>
      </c>
      <c r="E192" s="27">
        <v>-1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1" x14ac:dyDescent="0.35">
      <c r="A193" s="26" t="s">
        <v>673</v>
      </c>
      <c r="B193" s="26" t="s">
        <v>674</v>
      </c>
      <c r="C193" s="12">
        <v>100</v>
      </c>
      <c r="D193" s="12">
        <v>98</v>
      </c>
      <c r="E193" s="27">
        <v>2.04081632653061E-2</v>
      </c>
      <c r="F193" s="12">
        <v>1</v>
      </c>
      <c r="G193" s="12">
        <v>1</v>
      </c>
      <c r="H193" s="12">
        <v>18</v>
      </c>
      <c r="I193" s="12">
        <v>26</v>
      </c>
      <c r="J193" s="12">
        <v>0</v>
      </c>
      <c r="K193" s="12">
        <v>0</v>
      </c>
      <c r="L193" s="12">
        <v>0</v>
      </c>
      <c r="M193" s="12">
        <v>0</v>
      </c>
      <c r="N193" s="12">
        <v>6</v>
      </c>
      <c r="O193" s="12">
        <v>0</v>
      </c>
      <c r="P193" s="21">
        <v>24</v>
      </c>
    </row>
    <row r="194" spans="1:16" x14ac:dyDescent="0.35">
      <c r="A194" s="26" t="s">
        <v>675</v>
      </c>
      <c r="B194" s="26" t="s">
        <v>676</v>
      </c>
      <c r="C194" s="12">
        <v>62</v>
      </c>
      <c r="D194" s="12">
        <v>41</v>
      </c>
      <c r="E194" s="27">
        <v>0.51219512195121897</v>
      </c>
      <c r="F194" s="12">
        <v>2</v>
      </c>
      <c r="G194" s="12">
        <v>1</v>
      </c>
      <c r="H194" s="12">
        <v>5</v>
      </c>
      <c r="I194" s="12">
        <v>4</v>
      </c>
      <c r="J194" s="12">
        <v>0</v>
      </c>
      <c r="K194" s="12">
        <v>0</v>
      </c>
      <c r="L194" s="12">
        <v>0</v>
      </c>
      <c r="M194" s="12">
        <v>0</v>
      </c>
      <c r="N194" s="12">
        <v>7</v>
      </c>
      <c r="O194" s="12">
        <v>0</v>
      </c>
      <c r="P194" s="21">
        <v>8</v>
      </c>
    </row>
    <row r="195" spans="1:16" ht="21" x14ac:dyDescent="0.35">
      <c r="A195" s="26" t="s">
        <v>677</v>
      </c>
      <c r="B195" s="26" t="s">
        <v>678</v>
      </c>
      <c r="C195" s="12">
        <v>0</v>
      </c>
      <c r="D195" s="12">
        <v>2</v>
      </c>
      <c r="E195" s="27">
        <v>-1</v>
      </c>
      <c r="F195" s="12">
        <v>0</v>
      </c>
      <c r="G195" s="12">
        <v>0</v>
      </c>
      <c r="H195" s="12">
        <v>2</v>
      </c>
      <c r="I195" s="12">
        <v>4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0</v>
      </c>
      <c r="P195" s="21">
        <v>3</v>
      </c>
    </row>
    <row r="196" spans="1:16" ht="21" x14ac:dyDescent="0.35">
      <c r="A196" s="26" t="s">
        <v>679</v>
      </c>
      <c r="B196" s="26" t="s">
        <v>680</v>
      </c>
      <c r="C196" s="12">
        <v>23</v>
      </c>
      <c r="D196" s="12">
        <v>52</v>
      </c>
      <c r="E196" s="27">
        <v>-0.55769230769230804</v>
      </c>
      <c r="F196" s="12">
        <v>4</v>
      </c>
      <c r="G196" s="12">
        <v>3</v>
      </c>
      <c r="H196" s="12">
        <v>11</v>
      </c>
      <c r="I196" s="12">
        <v>14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21">
        <v>19</v>
      </c>
    </row>
    <row r="197" spans="1:16" x14ac:dyDescent="0.35">
      <c r="A197" s="26" t="s">
        <v>681</v>
      </c>
      <c r="B197" s="26" t="s">
        <v>682</v>
      </c>
      <c r="C197" s="12">
        <v>226</v>
      </c>
      <c r="D197" s="12">
        <v>220</v>
      </c>
      <c r="E197" s="27">
        <v>2.7272727272727299E-2</v>
      </c>
      <c r="F197" s="12">
        <v>3</v>
      </c>
      <c r="G197" s="12">
        <v>1</v>
      </c>
      <c r="H197" s="12">
        <v>17</v>
      </c>
      <c r="I197" s="12">
        <v>9</v>
      </c>
      <c r="J197" s="12">
        <v>0</v>
      </c>
      <c r="K197" s="12">
        <v>0</v>
      </c>
      <c r="L197" s="12">
        <v>1</v>
      </c>
      <c r="M197" s="12">
        <v>0</v>
      </c>
      <c r="N197" s="12">
        <v>15</v>
      </c>
      <c r="O197" s="12">
        <v>3</v>
      </c>
      <c r="P197" s="21">
        <v>8</v>
      </c>
    </row>
    <row r="198" spans="1:16" x14ac:dyDescent="0.35">
      <c r="A198" s="26" t="s">
        <v>683</v>
      </c>
      <c r="B198" s="26" t="s">
        <v>684</v>
      </c>
      <c r="C198" s="12">
        <v>12</v>
      </c>
      <c r="D198" s="12">
        <v>15</v>
      </c>
      <c r="E198" s="27">
        <v>-0.2</v>
      </c>
      <c r="F198" s="12">
        <v>0</v>
      </c>
      <c r="G198" s="12">
        <v>0</v>
      </c>
      <c r="H198" s="12">
        <v>6</v>
      </c>
      <c r="I198" s="12">
        <v>4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5</v>
      </c>
    </row>
    <row r="199" spans="1:16" x14ac:dyDescent="0.35">
      <c r="A199" s="26" t="s">
        <v>685</v>
      </c>
      <c r="B199" s="26" t="s">
        <v>686</v>
      </c>
      <c r="C199" s="12">
        <v>28</v>
      </c>
      <c r="D199" s="12">
        <v>28</v>
      </c>
      <c r="E199" s="27">
        <v>0</v>
      </c>
      <c r="F199" s="12">
        <v>2</v>
      </c>
      <c r="G199" s="12">
        <v>2</v>
      </c>
      <c r="H199" s="12">
        <v>6</v>
      </c>
      <c r="I199" s="12">
        <v>7</v>
      </c>
      <c r="J199" s="12">
        <v>0</v>
      </c>
      <c r="K199" s="12">
        <v>0</v>
      </c>
      <c r="L199" s="12">
        <v>0</v>
      </c>
      <c r="M199" s="12">
        <v>0</v>
      </c>
      <c r="N199" s="12">
        <v>6</v>
      </c>
      <c r="O199" s="12">
        <v>0</v>
      </c>
      <c r="P199" s="21">
        <v>9</v>
      </c>
    </row>
    <row r="200" spans="1:16" ht="21" x14ac:dyDescent="0.35">
      <c r="A200" s="26" t="s">
        <v>687</v>
      </c>
      <c r="B200" s="26" t="s">
        <v>688</v>
      </c>
      <c r="C200" s="12">
        <v>2</v>
      </c>
      <c r="D200" s="12">
        <v>1</v>
      </c>
      <c r="E200" s="27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1</v>
      </c>
    </row>
    <row r="201" spans="1:16" x14ac:dyDescent="0.35">
      <c r="A201" s="197" t="s">
        <v>689</v>
      </c>
      <c r="B201" s="198"/>
      <c r="C201" s="23">
        <v>241</v>
      </c>
      <c r="D201" s="23">
        <v>238</v>
      </c>
      <c r="E201" s="24">
        <v>1.26050420168067E-2</v>
      </c>
      <c r="F201" s="23">
        <v>58</v>
      </c>
      <c r="G201" s="23">
        <v>36</v>
      </c>
      <c r="H201" s="23">
        <v>62</v>
      </c>
      <c r="I201" s="23">
        <v>39</v>
      </c>
      <c r="J201" s="23">
        <v>1</v>
      </c>
      <c r="K201" s="23">
        <v>0</v>
      </c>
      <c r="L201" s="23">
        <v>8</v>
      </c>
      <c r="M201" s="23">
        <v>2</v>
      </c>
      <c r="N201" s="23">
        <v>30</v>
      </c>
      <c r="O201" s="23">
        <v>1</v>
      </c>
      <c r="P201" s="25">
        <v>50</v>
      </c>
    </row>
    <row r="202" spans="1:16" x14ac:dyDescent="0.35">
      <c r="A202" s="26" t="s">
        <v>690</v>
      </c>
      <c r="B202" s="26" t="s">
        <v>691</v>
      </c>
      <c r="C202" s="12">
        <v>27</v>
      </c>
      <c r="D202" s="12">
        <v>28</v>
      </c>
      <c r="E202" s="27">
        <v>-3.5714285714285698E-2</v>
      </c>
      <c r="F202" s="12">
        <v>1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1</v>
      </c>
      <c r="M202" s="12">
        <v>0</v>
      </c>
      <c r="N202" s="12">
        <v>16</v>
      </c>
      <c r="O202" s="12">
        <v>0</v>
      </c>
      <c r="P202" s="21">
        <v>2</v>
      </c>
    </row>
    <row r="203" spans="1:16" x14ac:dyDescent="0.3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35">
      <c r="A204" s="26" t="s">
        <v>694</v>
      </c>
      <c r="B204" s="26" t="s">
        <v>695</v>
      </c>
      <c r="C204" s="12">
        <v>0</v>
      </c>
      <c r="D204" s="12">
        <v>3</v>
      </c>
      <c r="E204" s="27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1</v>
      </c>
    </row>
    <row r="205" spans="1:16" ht="21" x14ac:dyDescent="0.35">
      <c r="A205" s="26" t="s">
        <v>696</v>
      </c>
      <c r="B205" s="26" t="s">
        <v>697</v>
      </c>
      <c r="C205" s="12">
        <v>0</v>
      </c>
      <c r="D205" s="12">
        <v>2</v>
      </c>
      <c r="E205" s="27">
        <v>-1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12">
        <v>0</v>
      </c>
      <c r="P205" s="21">
        <v>1</v>
      </c>
    </row>
    <row r="206" spans="1:16" ht="21" x14ac:dyDescent="0.35">
      <c r="A206" s="26" t="s">
        <v>698</v>
      </c>
      <c r="B206" s="26" t="s">
        <v>699</v>
      </c>
      <c r="C206" s="12">
        <v>168</v>
      </c>
      <c r="D206" s="12">
        <v>179</v>
      </c>
      <c r="E206" s="27">
        <v>-6.1452513966480403E-2</v>
      </c>
      <c r="F206" s="12">
        <v>54</v>
      </c>
      <c r="G206" s="12">
        <v>34</v>
      </c>
      <c r="H206" s="12">
        <v>55</v>
      </c>
      <c r="I206" s="12">
        <v>38</v>
      </c>
      <c r="J206" s="12">
        <v>0</v>
      </c>
      <c r="K206" s="12">
        <v>0</v>
      </c>
      <c r="L206" s="12">
        <v>0</v>
      </c>
      <c r="M206" s="12">
        <v>0</v>
      </c>
      <c r="N206" s="12">
        <v>3</v>
      </c>
      <c r="O206" s="12">
        <v>0</v>
      </c>
      <c r="P206" s="21">
        <v>39</v>
      </c>
    </row>
    <row r="207" spans="1:16" ht="21" x14ac:dyDescent="0.3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1" x14ac:dyDescent="0.35">
      <c r="A208" s="26" t="s">
        <v>702</v>
      </c>
      <c r="B208" s="26" t="s">
        <v>703</v>
      </c>
      <c r="C208" s="12">
        <v>1</v>
      </c>
      <c r="D208" s="12">
        <v>2</v>
      </c>
      <c r="E208" s="27">
        <v>-0.5</v>
      </c>
      <c r="F208" s="12">
        <v>0</v>
      </c>
      <c r="G208" s="12">
        <v>0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1</v>
      </c>
      <c r="O208" s="12">
        <v>0</v>
      </c>
      <c r="P208" s="21">
        <v>2</v>
      </c>
    </row>
    <row r="209" spans="1:16" ht="21" x14ac:dyDescent="0.35">
      <c r="A209" s="26" t="s">
        <v>704</v>
      </c>
      <c r="B209" s="26" t="s">
        <v>705</v>
      </c>
      <c r="C209" s="12">
        <v>0</v>
      </c>
      <c r="D209" s="12">
        <v>2</v>
      </c>
      <c r="E209" s="27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1" x14ac:dyDescent="0.35">
      <c r="A210" s="26" t="s">
        <v>706</v>
      </c>
      <c r="B210" s="26" t="s">
        <v>707</v>
      </c>
      <c r="C210" s="12">
        <v>0</v>
      </c>
      <c r="D210" s="12">
        <v>4</v>
      </c>
      <c r="E210" s="27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3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35">
      <c r="A212" s="26" t="s">
        <v>710</v>
      </c>
      <c r="B212" s="26" t="s">
        <v>711</v>
      </c>
      <c r="C212" s="12">
        <v>4</v>
      </c>
      <c r="D212" s="12">
        <v>7</v>
      </c>
      <c r="E212" s="27">
        <v>-0.42857142857142799</v>
      </c>
      <c r="F212" s="12">
        <v>0</v>
      </c>
      <c r="G212" s="12">
        <v>0</v>
      </c>
      <c r="H212" s="12">
        <v>0</v>
      </c>
      <c r="I212" s="12">
        <v>0</v>
      </c>
      <c r="J212" s="12">
        <v>1</v>
      </c>
      <c r="K212" s="12">
        <v>0</v>
      </c>
      <c r="L212" s="12">
        <v>3</v>
      </c>
      <c r="M212" s="12">
        <v>0</v>
      </c>
      <c r="N212" s="12">
        <v>0</v>
      </c>
      <c r="O212" s="12">
        <v>1</v>
      </c>
      <c r="P212" s="21">
        <v>1</v>
      </c>
    </row>
    <row r="213" spans="1:16" x14ac:dyDescent="0.35">
      <c r="A213" s="26" t="s">
        <v>712</v>
      </c>
      <c r="B213" s="26" t="s">
        <v>713</v>
      </c>
      <c r="C213" s="12">
        <v>5</v>
      </c>
      <c r="D213" s="12">
        <v>1</v>
      </c>
      <c r="E213" s="27">
        <v>4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3</v>
      </c>
      <c r="M213" s="12">
        <v>0</v>
      </c>
      <c r="N213" s="12">
        <v>1</v>
      </c>
      <c r="O213" s="12">
        <v>0</v>
      </c>
      <c r="P213" s="21">
        <v>1</v>
      </c>
    </row>
    <row r="214" spans="1:16" x14ac:dyDescent="0.35">
      <c r="A214" s="26" t="s">
        <v>714</v>
      </c>
      <c r="B214" s="26" t="s">
        <v>715</v>
      </c>
      <c r="C214" s="12">
        <v>11</v>
      </c>
      <c r="D214" s="12">
        <v>8</v>
      </c>
      <c r="E214" s="27">
        <v>0.375</v>
      </c>
      <c r="F214" s="12">
        <v>0</v>
      </c>
      <c r="G214" s="12">
        <v>0</v>
      </c>
      <c r="H214" s="12">
        <v>3</v>
      </c>
      <c r="I214" s="12">
        <v>1</v>
      </c>
      <c r="J214" s="12">
        <v>0</v>
      </c>
      <c r="K214" s="12">
        <v>0</v>
      </c>
      <c r="L214" s="12">
        <v>1</v>
      </c>
      <c r="M214" s="12">
        <v>1</v>
      </c>
      <c r="N214" s="12">
        <v>6</v>
      </c>
      <c r="O214" s="12">
        <v>0</v>
      </c>
      <c r="P214" s="21">
        <v>2</v>
      </c>
    </row>
    <row r="215" spans="1:16" x14ac:dyDescent="0.35">
      <c r="A215" s="26" t="s">
        <v>716</v>
      </c>
      <c r="B215" s="26" t="s">
        <v>717</v>
      </c>
      <c r="C215" s="12">
        <v>0</v>
      </c>
      <c r="D215" s="12">
        <v>2</v>
      </c>
      <c r="E215" s="27">
        <v>-1</v>
      </c>
      <c r="F215" s="12">
        <v>0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35">
      <c r="A216" s="26" t="s">
        <v>718</v>
      </c>
      <c r="B216" s="26" t="s">
        <v>719</v>
      </c>
      <c r="C216" s="12">
        <v>3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1" x14ac:dyDescent="0.35">
      <c r="A217" s="26" t="s">
        <v>720</v>
      </c>
      <c r="B217" s="26" t="s">
        <v>721</v>
      </c>
      <c r="C217" s="12">
        <v>1</v>
      </c>
      <c r="D217" s="12">
        <v>0</v>
      </c>
      <c r="E217" s="27">
        <v>0</v>
      </c>
      <c r="F217" s="12">
        <v>3</v>
      </c>
      <c r="G217" s="12">
        <v>2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1</v>
      </c>
    </row>
    <row r="218" spans="1:16" ht="21" x14ac:dyDescent="0.35">
      <c r="A218" s="26" t="s">
        <v>722</v>
      </c>
      <c r="B218" s="26" t="s">
        <v>723</v>
      </c>
      <c r="C218" s="12">
        <v>0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1" x14ac:dyDescent="0.3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21">
        <v>0</v>
      </c>
    </row>
    <row r="220" spans="1:16" ht="21" x14ac:dyDescent="0.3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31.5" x14ac:dyDescent="0.35">
      <c r="A221" s="26" t="s">
        <v>728</v>
      </c>
      <c r="B221" s="26" t="s">
        <v>729</v>
      </c>
      <c r="C221" s="12">
        <v>21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31.5" x14ac:dyDescent="0.3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35">
      <c r="A223" s="197" t="s">
        <v>732</v>
      </c>
      <c r="B223" s="198"/>
      <c r="C223" s="23">
        <v>4004</v>
      </c>
      <c r="D223" s="23">
        <v>3756</v>
      </c>
      <c r="E223" s="24">
        <v>6.6027689030883893E-2</v>
      </c>
      <c r="F223" s="23">
        <v>2536</v>
      </c>
      <c r="G223" s="23">
        <v>1668</v>
      </c>
      <c r="H223" s="23">
        <v>1707</v>
      </c>
      <c r="I223" s="23">
        <v>1443</v>
      </c>
      <c r="J223" s="23">
        <v>15</v>
      </c>
      <c r="K223" s="23">
        <v>5</v>
      </c>
      <c r="L223" s="23">
        <v>12</v>
      </c>
      <c r="M223" s="23">
        <v>2</v>
      </c>
      <c r="N223" s="23">
        <v>14</v>
      </c>
      <c r="O223" s="23">
        <v>189</v>
      </c>
      <c r="P223" s="25">
        <v>1771</v>
      </c>
    </row>
    <row r="224" spans="1:16" x14ac:dyDescent="0.35">
      <c r="A224" s="26" t="s">
        <v>733</v>
      </c>
      <c r="B224" s="26" t="s">
        <v>734</v>
      </c>
      <c r="C224" s="12">
        <v>2</v>
      </c>
      <c r="D224" s="12">
        <v>2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4</v>
      </c>
      <c r="O224" s="12">
        <v>0</v>
      </c>
      <c r="P224" s="21">
        <v>1</v>
      </c>
    </row>
    <row r="225" spans="1:16" ht="21" x14ac:dyDescent="0.3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35">
      <c r="A226" s="26" t="s">
        <v>737</v>
      </c>
      <c r="B226" s="26" t="s">
        <v>738</v>
      </c>
      <c r="C226" s="12">
        <v>1</v>
      </c>
      <c r="D226" s="12">
        <v>2</v>
      </c>
      <c r="E226" s="27">
        <v>-0.5</v>
      </c>
      <c r="F226" s="12">
        <v>3</v>
      </c>
      <c r="G226" s="12">
        <v>6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1" x14ac:dyDescent="0.35">
      <c r="A227" s="26" t="s">
        <v>739</v>
      </c>
      <c r="B227" s="26" t="s">
        <v>740</v>
      </c>
      <c r="C227" s="12">
        <v>1</v>
      </c>
      <c r="D227" s="12">
        <v>1</v>
      </c>
      <c r="E227" s="27">
        <v>0</v>
      </c>
      <c r="F227" s="12">
        <v>0</v>
      </c>
      <c r="G227" s="12">
        <v>0</v>
      </c>
      <c r="H227" s="12">
        <v>0</v>
      </c>
      <c r="I227" s="12">
        <v>1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1" x14ac:dyDescent="0.35">
      <c r="A228" s="26" t="s">
        <v>741</v>
      </c>
      <c r="B228" s="26" t="s">
        <v>742</v>
      </c>
      <c r="C228" s="12">
        <v>1</v>
      </c>
      <c r="D228" s="12">
        <v>3</v>
      </c>
      <c r="E228" s="27">
        <v>-0.66666666666666696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26" t="s">
        <v>743</v>
      </c>
      <c r="B229" s="26" t="s">
        <v>744</v>
      </c>
      <c r="C229" s="12">
        <v>3</v>
      </c>
      <c r="D229" s="12">
        <v>4</v>
      </c>
      <c r="E229" s="27">
        <v>-0.25</v>
      </c>
      <c r="F229" s="12">
        <v>0</v>
      </c>
      <c r="G229" s="12">
        <v>0</v>
      </c>
      <c r="H229" s="12">
        <v>0</v>
      </c>
      <c r="I229" s="12">
        <v>0</v>
      </c>
      <c r="J229" s="12">
        <v>1</v>
      </c>
      <c r="K229" s="12">
        <v>0</v>
      </c>
      <c r="L229" s="12">
        <v>0</v>
      </c>
      <c r="M229" s="12">
        <v>0</v>
      </c>
      <c r="N229" s="12">
        <v>0</v>
      </c>
      <c r="O229" s="12">
        <v>1</v>
      </c>
      <c r="P229" s="21">
        <v>2</v>
      </c>
    </row>
    <row r="230" spans="1:16" ht="21" x14ac:dyDescent="0.35">
      <c r="A230" s="26" t="s">
        <v>745</v>
      </c>
      <c r="B230" s="26" t="s">
        <v>746</v>
      </c>
      <c r="C230" s="12">
        <v>25</v>
      </c>
      <c r="D230" s="12">
        <v>27</v>
      </c>
      <c r="E230" s="27">
        <v>-7.4074074074074098E-2</v>
      </c>
      <c r="F230" s="12">
        <v>8</v>
      </c>
      <c r="G230" s="12">
        <v>6</v>
      </c>
      <c r="H230" s="12">
        <v>5</v>
      </c>
      <c r="I230" s="12">
        <v>5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7</v>
      </c>
    </row>
    <row r="231" spans="1:16" x14ac:dyDescent="0.35">
      <c r="A231" s="26" t="s">
        <v>747</v>
      </c>
      <c r="B231" s="26" t="s">
        <v>748</v>
      </c>
      <c r="C231" s="12">
        <v>26</v>
      </c>
      <c r="D231" s="12">
        <v>19</v>
      </c>
      <c r="E231" s="27">
        <v>0.36842105263157898</v>
      </c>
      <c r="F231" s="12">
        <v>0</v>
      </c>
      <c r="G231" s="12">
        <v>0</v>
      </c>
      <c r="H231" s="12">
        <v>8</v>
      </c>
      <c r="I231" s="12">
        <v>9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0</v>
      </c>
      <c r="P231" s="21">
        <v>6</v>
      </c>
    </row>
    <row r="232" spans="1:16" x14ac:dyDescent="0.35">
      <c r="A232" s="26" t="s">
        <v>749</v>
      </c>
      <c r="B232" s="26" t="s">
        <v>750</v>
      </c>
      <c r="C232" s="12">
        <v>90</v>
      </c>
      <c r="D232" s="12">
        <v>101</v>
      </c>
      <c r="E232" s="27">
        <v>-0.10891089108910899</v>
      </c>
      <c r="F232" s="12">
        <v>0</v>
      </c>
      <c r="G232" s="12">
        <v>2</v>
      </c>
      <c r="H232" s="12">
        <v>18</v>
      </c>
      <c r="I232" s="12">
        <v>8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12</v>
      </c>
    </row>
    <row r="233" spans="1:16" x14ac:dyDescent="0.35">
      <c r="A233" s="26" t="s">
        <v>751</v>
      </c>
      <c r="B233" s="26" t="s">
        <v>752</v>
      </c>
      <c r="C233" s="12">
        <v>75</v>
      </c>
      <c r="D233" s="12">
        <v>45</v>
      </c>
      <c r="E233" s="27">
        <v>0.66666666666666696</v>
      </c>
      <c r="F233" s="12">
        <v>2</v>
      </c>
      <c r="G233" s="12">
        <v>0</v>
      </c>
      <c r="H233" s="12">
        <v>8</v>
      </c>
      <c r="I233" s="12">
        <v>11</v>
      </c>
      <c r="J233" s="12">
        <v>0</v>
      </c>
      <c r="K233" s="12">
        <v>0</v>
      </c>
      <c r="L233" s="12">
        <v>0</v>
      </c>
      <c r="M233" s="12">
        <v>0</v>
      </c>
      <c r="N233" s="12">
        <v>4</v>
      </c>
      <c r="O233" s="12">
        <v>0</v>
      </c>
      <c r="P233" s="21">
        <v>11</v>
      </c>
    </row>
    <row r="234" spans="1:16" ht="21" x14ac:dyDescent="0.35">
      <c r="A234" s="26" t="s">
        <v>753</v>
      </c>
      <c r="B234" s="26" t="s">
        <v>754</v>
      </c>
      <c r="C234" s="12">
        <v>6</v>
      </c>
      <c r="D234" s="12">
        <v>8</v>
      </c>
      <c r="E234" s="27">
        <v>-0.25</v>
      </c>
      <c r="F234" s="12">
        <v>1</v>
      </c>
      <c r="G234" s="12">
        <v>0</v>
      </c>
      <c r="H234" s="12">
        <v>2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1</v>
      </c>
      <c r="P234" s="21">
        <v>4</v>
      </c>
    </row>
    <row r="235" spans="1:16" ht="21" x14ac:dyDescent="0.35">
      <c r="A235" s="26" t="s">
        <v>755</v>
      </c>
      <c r="B235" s="26" t="s">
        <v>756</v>
      </c>
      <c r="C235" s="12">
        <v>81</v>
      </c>
      <c r="D235" s="12">
        <v>96</v>
      </c>
      <c r="E235" s="27">
        <v>-0.15625</v>
      </c>
      <c r="F235" s="12">
        <v>21</v>
      </c>
      <c r="G235" s="12">
        <v>11</v>
      </c>
      <c r="H235" s="12">
        <v>31</v>
      </c>
      <c r="I235" s="12">
        <v>30</v>
      </c>
      <c r="J235" s="12">
        <v>1</v>
      </c>
      <c r="K235" s="12">
        <v>2</v>
      </c>
      <c r="L235" s="12">
        <v>0</v>
      </c>
      <c r="M235" s="12">
        <v>0</v>
      </c>
      <c r="N235" s="12">
        <v>1</v>
      </c>
      <c r="O235" s="12">
        <v>5</v>
      </c>
      <c r="P235" s="21">
        <v>20</v>
      </c>
    </row>
    <row r="236" spans="1:16" x14ac:dyDescent="0.35">
      <c r="A236" s="26" t="s">
        <v>757</v>
      </c>
      <c r="B236" s="26" t="s">
        <v>758</v>
      </c>
      <c r="C236" s="12">
        <v>1</v>
      </c>
      <c r="D236" s="12">
        <v>9</v>
      </c>
      <c r="E236" s="27">
        <v>-0.88888888888888895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1" x14ac:dyDescent="0.35">
      <c r="A237" s="26" t="s">
        <v>759</v>
      </c>
      <c r="B237" s="26" t="s">
        <v>760</v>
      </c>
      <c r="C237" s="12">
        <v>1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1.5" x14ac:dyDescent="0.35">
      <c r="A238" s="26" t="s">
        <v>761</v>
      </c>
      <c r="B238" s="26" t="s">
        <v>762</v>
      </c>
      <c r="C238" s="12">
        <v>3691</v>
      </c>
      <c r="D238" s="12">
        <v>3438</v>
      </c>
      <c r="E238" s="27">
        <v>7.3589296102385099E-2</v>
      </c>
      <c r="F238" s="12">
        <v>2500</v>
      </c>
      <c r="G238" s="12">
        <v>1643</v>
      </c>
      <c r="H238" s="12">
        <v>1635</v>
      </c>
      <c r="I238" s="12">
        <v>1377</v>
      </c>
      <c r="J238" s="12">
        <v>13</v>
      </c>
      <c r="K238" s="12">
        <v>3</v>
      </c>
      <c r="L238" s="12">
        <v>12</v>
      </c>
      <c r="M238" s="12">
        <v>2</v>
      </c>
      <c r="N238" s="12">
        <v>3</v>
      </c>
      <c r="O238" s="12">
        <v>182</v>
      </c>
      <c r="P238" s="21">
        <v>1707</v>
      </c>
    </row>
    <row r="239" spans="1:16" x14ac:dyDescent="0.35">
      <c r="A239" s="26" t="s">
        <v>763</v>
      </c>
      <c r="B239" s="26" t="s">
        <v>764</v>
      </c>
      <c r="C239" s="12">
        <v>0</v>
      </c>
      <c r="D239" s="12">
        <v>1</v>
      </c>
      <c r="E239" s="27">
        <v>-1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1</v>
      </c>
    </row>
    <row r="240" spans="1:16" ht="21" x14ac:dyDescent="0.3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31.5" x14ac:dyDescent="0.3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31.5" x14ac:dyDescent="0.3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97" t="s">
        <v>773</v>
      </c>
      <c r="B244" s="198"/>
      <c r="C244" s="23">
        <v>120</v>
      </c>
      <c r="D244" s="23">
        <v>98</v>
      </c>
      <c r="E244" s="24">
        <v>0.22448979591836701</v>
      </c>
      <c r="F244" s="23">
        <v>5</v>
      </c>
      <c r="G244" s="23">
        <v>2</v>
      </c>
      <c r="H244" s="23">
        <v>52</v>
      </c>
      <c r="I244" s="23">
        <v>61</v>
      </c>
      <c r="J244" s="23">
        <v>0</v>
      </c>
      <c r="K244" s="23">
        <v>0</v>
      </c>
      <c r="L244" s="23">
        <v>0</v>
      </c>
      <c r="M244" s="23">
        <v>0</v>
      </c>
      <c r="N244" s="23">
        <v>21</v>
      </c>
      <c r="O244" s="23">
        <v>1</v>
      </c>
      <c r="P244" s="25">
        <v>16</v>
      </c>
    </row>
    <row r="245" spans="1:16" x14ac:dyDescent="0.3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35">
      <c r="A248" s="26" t="s">
        <v>780</v>
      </c>
      <c r="B248" s="26" t="s">
        <v>781</v>
      </c>
      <c r="C248" s="12">
        <v>0</v>
      </c>
      <c r="D248" s="12">
        <v>1</v>
      </c>
      <c r="E248" s="27">
        <v>-1</v>
      </c>
      <c r="F248" s="12">
        <v>0</v>
      </c>
      <c r="G248" s="12">
        <v>0</v>
      </c>
      <c r="H248" s="12">
        <v>0</v>
      </c>
      <c r="I248" s="12">
        <v>1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35">
      <c r="A249" s="26" t="s">
        <v>782</v>
      </c>
      <c r="B249" s="26" t="s">
        <v>783</v>
      </c>
      <c r="C249" s="12">
        <v>110</v>
      </c>
      <c r="D249" s="12">
        <v>88</v>
      </c>
      <c r="E249" s="27">
        <v>0.25</v>
      </c>
      <c r="F249" s="12">
        <v>4</v>
      </c>
      <c r="G249" s="12">
        <v>2</v>
      </c>
      <c r="H249" s="12">
        <v>50</v>
      </c>
      <c r="I249" s="12">
        <v>43</v>
      </c>
      <c r="J249" s="12">
        <v>0</v>
      </c>
      <c r="K249" s="12">
        <v>0</v>
      </c>
      <c r="L249" s="12">
        <v>0</v>
      </c>
      <c r="M249" s="12">
        <v>0</v>
      </c>
      <c r="N249" s="12">
        <v>16</v>
      </c>
      <c r="O249" s="12">
        <v>0</v>
      </c>
      <c r="P249" s="21">
        <v>12</v>
      </c>
    </row>
    <row r="250" spans="1:16" x14ac:dyDescent="0.35">
      <c r="A250" s="26" t="s">
        <v>784</v>
      </c>
      <c r="B250" s="26" t="s">
        <v>785</v>
      </c>
      <c r="C250" s="12">
        <v>0</v>
      </c>
      <c r="D250" s="12">
        <v>3</v>
      </c>
      <c r="E250" s="27">
        <v>-1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1" x14ac:dyDescent="0.3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2</v>
      </c>
    </row>
    <row r="252" spans="1:16" x14ac:dyDescent="0.35">
      <c r="A252" s="26" t="s">
        <v>788</v>
      </c>
      <c r="B252" s="26" t="s">
        <v>789</v>
      </c>
      <c r="C252" s="12">
        <v>2</v>
      </c>
      <c r="D252" s="12">
        <v>1</v>
      </c>
      <c r="E252" s="27">
        <v>1</v>
      </c>
      <c r="F252" s="12">
        <v>0</v>
      </c>
      <c r="G252" s="12">
        <v>0</v>
      </c>
      <c r="H252" s="12">
        <v>1</v>
      </c>
      <c r="I252" s="12">
        <v>16</v>
      </c>
      <c r="J252" s="12">
        <v>0</v>
      </c>
      <c r="K252" s="12">
        <v>0</v>
      </c>
      <c r="L252" s="12">
        <v>0</v>
      </c>
      <c r="M252" s="12">
        <v>0</v>
      </c>
      <c r="N252" s="12">
        <v>3</v>
      </c>
      <c r="O252" s="12">
        <v>0</v>
      </c>
      <c r="P252" s="21">
        <v>2</v>
      </c>
    </row>
    <row r="253" spans="1:16" ht="21" x14ac:dyDescent="0.35">
      <c r="A253" s="26" t="s">
        <v>790</v>
      </c>
      <c r="B253" s="26" t="s">
        <v>791</v>
      </c>
      <c r="C253" s="12">
        <v>1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35">
      <c r="A254" s="26" t="s">
        <v>792</v>
      </c>
      <c r="B254" s="26" t="s">
        <v>793</v>
      </c>
      <c r="C254" s="12">
        <v>3</v>
      </c>
      <c r="D254" s="12">
        <v>2</v>
      </c>
      <c r="E254" s="27">
        <v>0.5</v>
      </c>
      <c r="F254" s="12">
        <v>0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1">
        <v>0</v>
      </c>
    </row>
    <row r="256" spans="1:16" x14ac:dyDescent="0.35">
      <c r="A256" s="26" t="s">
        <v>796</v>
      </c>
      <c r="B256" s="26" t="s">
        <v>797</v>
      </c>
      <c r="C256" s="12">
        <v>0</v>
      </c>
      <c r="D256" s="12">
        <v>1</v>
      </c>
      <c r="E256" s="27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1" x14ac:dyDescent="0.3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1" x14ac:dyDescent="0.35">
      <c r="A258" s="26" t="s">
        <v>800</v>
      </c>
      <c r="B258" s="26" t="s">
        <v>801</v>
      </c>
      <c r="C258" s="12">
        <v>2</v>
      </c>
      <c r="D258" s="12">
        <v>0</v>
      </c>
      <c r="E258" s="27">
        <v>0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1</v>
      </c>
      <c r="O258" s="12">
        <v>0</v>
      </c>
      <c r="P258" s="21">
        <v>0</v>
      </c>
    </row>
    <row r="259" spans="1:16" ht="21" x14ac:dyDescent="0.35">
      <c r="A259" s="26" t="s">
        <v>802</v>
      </c>
      <c r="B259" s="26" t="s">
        <v>803</v>
      </c>
      <c r="C259" s="12">
        <v>2</v>
      </c>
      <c r="D259" s="12">
        <v>1</v>
      </c>
      <c r="E259" s="27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21">
        <v>0</v>
      </c>
    </row>
    <row r="260" spans="1:16" ht="21" x14ac:dyDescent="0.3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1.5" x14ac:dyDescent="0.3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1.5" x14ac:dyDescent="0.3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1" x14ac:dyDescent="0.3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1" x14ac:dyDescent="0.3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1" x14ac:dyDescent="0.3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1.5" x14ac:dyDescent="0.3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1" x14ac:dyDescent="0.35">
      <c r="A270" s="26" t="s">
        <v>824</v>
      </c>
      <c r="B270" s="26" t="s">
        <v>825</v>
      </c>
      <c r="C270" s="12">
        <v>0</v>
      </c>
      <c r="D270" s="12">
        <v>1</v>
      </c>
      <c r="E270" s="27">
        <v>-1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97" t="s">
        <v>826</v>
      </c>
      <c r="B271" s="198"/>
      <c r="C271" s="23">
        <v>2997</v>
      </c>
      <c r="D271" s="23">
        <v>2437</v>
      </c>
      <c r="E271" s="24">
        <v>0.22979072630283101</v>
      </c>
      <c r="F271" s="23">
        <v>817</v>
      </c>
      <c r="G271" s="23">
        <v>590</v>
      </c>
      <c r="H271" s="23">
        <v>1679</v>
      </c>
      <c r="I271" s="23">
        <v>1183</v>
      </c>
      <c r="J271" s="23">
        <v>4</v>
      </c>
      <c r="K271" s="23">
        <v>11</v>
      </c>
      <c r="L271" s="23">
        <v>3</v>
      </c>
      <c r="M271" s="23">
        <v>2</v>
      </c>
      <c r="N271" s="23">
        <v>24</v>
      </c>
      <c r="O271" s="23">
        <v>90</v>
      </c>
      <c r="P271" s="25">
        <v>1223</v>
      </c>
    </row>
    <row r="272" spans="1:16" x14ac:dyDescent="0.35">
      <c r="A272" s="26" t="s">
        <v>827</v>
      </c>
      <c r="B272" s="26" t="s">
        <v>828</v>
      </c>
      <c r="C272" s="12">
        <v>0</v>
      </c>
      <c r="D272" s="12">
        <v>1</v>
      </c>
      <c r="E272" s="27">
        <v>-1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1</v>
      </c>
    </row>
    <row r="273" spans="1:16" x14ac:dyDescent="0.35">
      <c r="A273" s="26" t="s">
        <v>829</v>
      </c>
      <c r="B273" s="26" t="s">
        <v>830</v>
      </c>
      <c r="C273" s="12">
        <v>1777</v>
      </c>
      <c r="D273" s="12">
        <v>1188</v>
      </c>
      <c r="E273" s="27">
        <v>0.495791245791246</v>
      </c>
      <c r="F273" s="12">
        <v>499</v>
      </c>
      <c r="G273" s="12">
        <v>373</v>
      </c>
      <c r="H273" s="12">
        <v>1196</v>
      </c>
      <c r="I273" s="12">
        <v>671</v>
      </c>
      <c r="J273" s="12">
        <v>0</v>
      </c>
      <c r="K273" s="12">
        <v>3</v>
      </c>
      <c r="L273" s="12">
        <v>0</v>
      </c>
      <c r="M273" s="12">
        <v>0</v>
      </c>
      <c r="N273" s="12">
        <v>0</v>
      </c>
      <c r="O273" s="12">
        <v>37</v>
      </c>
      <c r="P273" s="21">
        <v>692</v>
      </c>
    </row>
    <row r="274" spans="1:16" ht="21" x14ac:dyDescent="0.35">
      <c r="A274" s="26" t="s">
        <v>831</v>
      </c>
      <c r="B274" s="26" t="s">
        <v>832</v>
      </c>
      <c r="C274" s="12">
        <v>1081</v>
      </c>
      <c r="D274" s="12">
        <v>1019</v>
      </c>
      <c r="E274" s="27">
        <v>6.0843964671246302E-2</v>
      </c>
      <c r="F274" s="12">
        <v>308</v>
      </c>
      <c r="G274" s="12">
        <v>214</v>
      </c>
      <c r="H274" s="12">
        <v>407</v>
      </c>
      <c r="I274" s="12">
        <v>397</v>
      </c>
      <c r="J274" s="12">
        <v>1</v>
      </c>
      <c r="K274" s="12">
        <v>2</v>
      </c>
      <c r="L274" s="12">
        <v>1</v>
      </c>
      <c r="M274" s="12">
        <v>1</v>
      </c>
      <c r="N274" s="12">
        <v>4</v>
      </c>
      <c r="O274" s="12">
        <v>19</v>
      </c>
      <c r="P274" s="21">
        <v>439</v>
      </c>
    </row>
    <row r="275" spans="1:16" ht="21" x14ac:dyDescent="0.3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1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35">
      <c r="A276" s="26" t="s">
        <v>835</v>
      </c>
      <c r="B276" s="26" t="s">
        <v>836</v>
      </c>
      <c r="C276" s="12">
        <v>19</v>
      </c>
      <c r="D276" s="12">
        <v>51</v>
      </c>
      <c r="E276" s="27">
        <v>-0.62745098039215697</v>
      </c>
      <c r="F276" s="12">
        <v>0</v>
      </c>
      <c r="G276" s="12">
        <v>0</v>
      </c>
      <c r="H276" s="12">
        <v>7</v>
      </c>
      <c r="I276" s="12">
        <v>11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1</v>
      </c>
      <c r="P276" s="21">
        <v>17</v>
      </c>
    </row>
    <row r="277" spans="1:16" x14ac:dyDescent="0.35">
      <c r="A277" s="26" t="s">
        <v>837</v>
      </c>
      <c r="B277" s="26" t="s">
        <v>838</v>
      </c>
      <c r="C277" s="12">
        <v>10</v>
      </c>
      <c r="D277" s="12">
        <v>15</v>
      </c>
      <c r="E277" s="27">
        <v>-0.33333333333333298</v>
      </c>
      <c r="F277" s="12">
        <v>2</v>
      </c>
      <c r="G277" s="12">
        <v>1</v>
      </c>
      <c r="H277" s="12">
        <v>13</v>
      </c>
      <c r="I277" s="12">
        <v>30</v>
      </c>
      <c r="J277" s="12">
        <v>0</v>
      </c>
      <c r="K277" s="12">
        <v>2</v>
      </c>
      <c r="L277" s="12">
        <v>0</v>
      </c>
      <c r="M277" s="12">
        <v>0</v>
      </c>
      <c r="N277" s="12">
        <v>0</v>
      </c>
      <c r="O277" s="12">
        <v>2</v>
      </c>
      <c r="P277" s="21">
        <v>21</v>
      </c>
    </row>
    <row r="278" spans="1:16" ht="21" x14ac:dyDescent="0.35">
      <c r="A278" s="26" t="s">
        <v>839</v>
      </c>
      <c r="B278" s="26" t="s">
        <v>840</v>
      </c>
      <c r="C278" s="12">
        <v>82</v>
      </c>
      <c r="D278" s="12">
        <v>114</v>
      </c>
      <c r="E278" s="27">
        <v>-0.28070175438596501</v>
      </c>
      <c r="F278" s="12">
        <v>6</v>
      </c>
      <c r="G278" s="12">
        <v>2</v>
      </c>
      <c r="H278" s="12">
        <v>38</v>
      </c>
      <c r="I278" s="12">
        <v>51</v>
      </c>
      <c r="J278" s="12">
        <v>2</v>
      </c>
      <c r="K278" s="12">
        <v>3</v>
      </c>
      <c r="L278" s="12">
        <v>2</v>
      </c>
      <c r="M278" s="12">
        <v>1</v>
      </c>
      <c r="N278" s="12">
        <v>0</v>
      </c>
      <c r="O278" s="12">
        <v>11</v>
      </c>
      <c r="P278" s="21">
        <v>36</v>
      </c>
    </row>
    <row r="279" spans="1:16" x14ac:dyDescent="0.35">
      <c r="A279" s="26" t="s">
        <v>841</v>
      </c>
      <c r="B279" s="26" t="s">
        <v>842</v>
      </c>
      <c r="C279" s="12">
        <v>2</v>
      </c>
      <c r="D279" s="12">
        <v>1</v>
      </c>
      <c r="E279" s="27">
        <v>1</v>
      </c>
      <c r="F279" s="12">
        <v>0</v>
      </c>
      <c r="G279" s="12">
        <v>0</v>
      </c>
      <c r="H279" s="12">
        <v>1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26" t="s">
        <v>843</v>
      </c>
      <c r="B280" s="26" t="s">
        <v>844</v>
      </c>
      <c r="C280" s="12">
        <v>3</v>
      </c>
      <c r="D280" s="12">
        <v>14</v>
      </c>
      <c r="E280" s="27">
        <v>-0.78571428571428603</v>
      </c>
      <c r="F280" s="12">
        <v>0</v>
      </c>
      <c r="G280" s="12">
        <v>0</v>
      </c>
      <c r="H280" s="12">
        <v>4</v>
      </c>
      <c r="I280" s="12">
        <v>2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1" x14ac:dyDescent="0.35">
      <c r="A282" s="26" t="s">
        <v>847</v>
      </c>
      <c r="B282" s="26" t="s">
        <v>848</v>
      </c>
      <c r="C282" s="12">
        <v>1</v>
      </c>
      <c r="D282" s="12">
        <v>2</v>
      </c>
      <c r="E282" s="27">
        <v>-0.5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26" t="s">
        <v>849</v>
      </c>
      <c r="B283" s="26" t="s">
        <v>850</v>
      </c>
      <c r="C283" s="12">
        <v>0</v>
      </c>
      <c r="D283" s="12">
        <v>1</v>
      </c>
      <c r="E283" s="27">
        <v>-1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1" x14ac:dyDescent="0.3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21" x14ac:dyDescent="0.3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26" t="s">
        <v>859</v>
      </c>
      <c r="B288" s="26" t="s">
        <v>860</v>
      </c>
      <c r="C288" s="12">
        <v>2</v>
      </c>
      <c r="D288" s="12">
        <v>0</v>
      </c>
      <c r="E288" s="27">
        <v>0</v>
      </c>
      <c r="F288" s="12">
        <v>2</v>
      </c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1</v>
      </c>
      <c r="O288" s="12">
        <v>0</v>
      </c>
      <c r="P288" s="21">
        <v>1</v>
      </c>
    </row>
    <row r="289" spans="1:16" ht="21" x14ac:dyDescent="0.35">
      <c r="A289" s="26" t="s">
        <v>861</v>
      </c>
      <c r="B289" s="26" t="s">
        <v>862</v>
      </c>
      <c r="C289" s="12">
        <v>1</v>
      </c>
      <c r="D289" s="12">
        <v>4</v>
      </c>
      <c r="E289" s="27">
        <v>-0.75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1</v>
      </c>
    </row>
    <row r="290" spans="1:16" ht="21" x14ac:dyDescent="0.3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1" x14ac:dyDescent="0.35">
      <c r="A291" s="26" t="s">
        <v>865</v>
      </c>
      <c r="B291" s="26" t="s">
        <v>866</v>
      </c>
      <c r="C291" s="12">
        <v>5</v>
      </c>
      <c r="D291" s="12">
        <v>4</v>
      </c>
      <c r="E291" s="27">
        <v>0.25</v>
      </c>
      <c r="F291" s="12">
        <v>0</v>
      </c>
      <c r="G291" s="12">
        <v>0</v>
      </c>
      <c r="H291" s="12">
        <v>3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8</v>
      </c>
      <c r="P291" s="21">
        <v>9</v>
      </c>
    </row>
    <row r="292" spans="1:16" ht="21" x14ac:dyDescent="0.35">
      <c r="A292" s="26" t="s">
        <v>867</v>
      </c>
      <c r="B292" s="26" t="s">
        <v>868</v>
      </c>
      <c r="C292" s="12">
        <v>0</v>
      </c>
      <c r="D292" s="12">
        <v>12</v>
      </c>
      <c r="E292" s="27">
        <v>-1</v>
      </c>
      <c r="F292" s="12">
        <v>0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2</v>
      </c>
      <c r="P292" s="21">
        <v>1</v>
      </c>
    </row>
    <row r="293" spans="1:16" x14ac:dyDescent="0.3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26" t="s">
        <v>871</v>
      </c>
      <c r="B294" s="26" t="s">
        <v>872</v>
      </c>
      <c r="C294" s="12">
        <v>7</v>
      </c>
      <c r="D294" s="12">
        <v>7</v>
      </c>
      <c r="E294" s="27">
        <v>0</v>
      </c>
      <c r="F294" s="12">
        <v>0</v>
      </c>
      <c r="G294" s="12">
        <v>0</v>
      </c>
      <c r="H294" s="12">
        <v>6</v>
      </c>
      <c r="I294" s="12">
        <v>16</v>
      </c>
      <c r="J294" s="12">
        <v>0</v>
      </c>
      <c r="K294" s="12">
        <v>1</v>
      </c>
      <c r="L294" s="12">
        <v>0</v>
      </c>
      <c r="M294" s="12">
        <v>0</v>
      </c>
      <c r="N294" s="12">
        <v>19</v>
      </c>
      <c r="O294" s="12">
        <v>9</v>
      </c>
      <c r="P294" s="21">
        <v>2</v>
      </c>
    </row>
    <row r="295" spans="1:16" x14ac:dyDescent="0.35">
      <c r="A295" s="26" t="s">
        <v>873</v>
      </c>
      <c r="B295" s="26" t="s">
        <v>874</v>
      </c>
      <c r="C295" s="12">
        <v>1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1</v>
      </c>
    </row>
    <row r="296" spans="1:16" x14ac:dyDescent="0.35">
      <c r="A296" s="26" t="s">
        <v>875</v>
      </c>
      <c r="B296" s="26" t="s">
        <v>876</v>
      </c>
      <c r="C296" s="12">
        <v>4</v>
      </c>
      <c r="D296" s="12">
        <v>4</v>
      </c>
      <c r="E296" s="27">
        <v>0</v>
      </c>
      <c r="F296" s="12">
        <v>0</v>
      </c>
      <c r="G296" s="12">
        <v>0</v>
      </c>
      <c r="H296" s="12">
        <v>2</v>
      </c>
      <c r="I296" s="12">
        <v>1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1</v>
      </c>
      <c r="P296" s="21">
        <v>2</v>
      </c>
    </row>
    <row r="297" spans="1:16" x14ac:dyDescent="0.3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1" x14ac:dyDescent="0.35">
      <c r="A299" s="26" t="s">
        <v>881</v>
      </c>
      <c r="B299" s="26" t="s">
        <v>882</v>
      </c>
      <c r="C299" s="12">
        <v>2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1" x14ac:dyDescent="0.3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97" t="s">
        <v>885</v>
      </c>
      <c r="B301" s="198"/>
      <c r="C301" s="23">
        <v>0</v>
      </c>
      <c r="D301" s="23">
        <v>1</v>
      </c>
      <c r="E301" s="24">
        <v>-1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1" x14ac:dyDescent="0.3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1.5" x14ac:dyDescent="0.35">
      <c r="A304" s="26" t="s">
        <v>890</v>
      </c>
      <c r="B304" s="26" t="s">
        <v>891</v>
      </c>
      <c r="C304" s="12">
        <v>0</v>
      </c>
      <c r="D304" s="12">
        <v>1</v>
      </c>
      <c r="E304" s="27">
        <v>-1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97" t="s">
        <v>892</v>
      </c>
      <c r="B305" s="198"/>
      <c r="C305" s="23">
        <v>1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26" t="s">
        <v>897</v>
      </c>
      <c r="B308" s="26" t="s">
        <v>898</v>
      </c>
      <c r="C308" s="12">
        <v>1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1" x14ac:dyDescent="0.3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97" t="s">
        <v>905</v>
      </c>
      <c r="B312" s="198"/>
      <c r="C312" s="23">
        <v>63</v>
      </c>
      <c r="D312" s="23">
        <v>66</v>
      </c>
      <c r="E312" s="24">
        <v>-4.5454545454545497E-2</v>
      </c>
      <c r="F312" s="23">
        <v>0</v>
      </c>
      <c r="G312" s="23">
        <v>0</v>
      </c>
      <c r="H312" s="23">
        <v>3</v>
      </c>
      <c r="I312" s="23">
        <v>1</v>
      </c>
      <c r="J312" s="23">
        <v>0</v>
      </c>
      <c r="K312" s="23">
        <v>0</v>
      </c>
      <c r="L312" s="23">
        <v>9</v>
      </c>
      <c r="M312" s="23">
        <v>0</v>
      </c>
      <c r="N312" s="23">
        <v>7</v>
      </c>
      <c r="O312" s="23">
        <v>1</v>
      </c>
      <c r="P312" s="25">
        <v>2</v>
      </c>
    </row>
    <row r="313" spans="1:16" x14ac:dyDescent="0.35">
      <c r="A313" s="26" t="s">
        <v>906</v>
      </c>
      <c r="B313" s="26" t="s">
        <v>907</v>
      </c>
      <c r="C313" s="12">
        <v>63</v>
      </c>
      <c r="D313" s="12">
        <v>66</v>
      </c>
      <c r="E313" s="27">
        <v>-4.5454545454545497E-2</v>
      </c>
      <c r="F313" s="12">
        <v>0</v>
      </c>
      <c r="G313" s="12">
        <v>0</v>
      </c>
      <c r="H313" s="12">
        <v>3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1</v>
      </c>
      <c r="P313" s="21">
        <v>2</v>
      </c>
    </row>
    <row r="314" spans="1:16" ht="21" x14ac:dyDescent="0.3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1" x14ac:dyDescent="0.3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9</v>
      </c>
      <c r="M315" s="12">
        <v>0</v>
      </c>
      <c r="N315" s="12">
        <v>6</v>
      </c>
      <c r="O315" s="12">
        <v>0</v>
      </c>
      <c r="P315" s="21">
        <v>0</v>
      </c>
    </row>
    <row r="316" spans="1:16" ht="31.5" x14ac:dyDescent="0.3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97" t="s">
        <v>916</v>
      </c>
      <c r="B318" s="198"/>
      <c r="C318" s="23">
        <v>653</v>
      </c>
      <c r="D318" s="23">
        <v>533</v>
      </c>
      <c r="E318" s="24">
        <v>0.22514071294559099</v>
      </c>
      <c r="F318" s="23">
        <v>29</v>
      </c>
      <c r="G318" s="23">
        <v>22</v>
      </c>
      <c r="H318" s="23">
        <v>126</v>
      </c>
      <c r="I318" s="23">
        <v>178</v>
      </c>
      <c r="J318" s="23">
        <v>0</v>
      </c>
      <c r="K318" s="23">
        <v>0</v>
      </c>
      <c r="L318" s="23">
        <v>0</v>
      </c>
      <c r="M318" s="23">
        <v>0</v>
      </c>
      <c r="N318" s="23">
        <v>560</v>
      </c>
      <c r="O318" s="23">
        <v>0</v>
      </c>
      <c r="P318" s="25">
        <v>46</v>
      </c>
    </row>
    <row r="319" spans="1:16" x14ac:dyDescent="0.35">
      <c r="A319" s="26" t="s">
        <v>917</v>
      </c>
      <c r="B319" s="26" t="s">
        <v>918</v>
      </c>
      <c r="C319" s="12">
        <v>653</v>
      </c>
      <c r="D319" s="12">
        <v>533</v>
      </c>
      <c r="E319" s="27">
        <v>0.22514071294559099</v>
      </c>
      <c r="F319" s="12">
        <v>29</v>
      </c>
      <c r="G319" s="12">
        <v>22</v>
      </c>
      <c r="H319" s="12">
        <v>126</v>
      </c>
      <c r="I319" s="12">
        <v>178</v>
      </c>
      <c r="J319" s="12">
        <v>0</v>
      </c>
      <c r="K319" s="12">
        <v>0</v>
      </c>
      <c r="L319" s="12">
        <v>0</v>
      </c>
      <c r="M319" s="12">
        <v>0</v>
      </c>
      <c r="N319" s="12">
        <v>560</v>
      </c>
      <c r="O319" s="12">
        <v>0</v>
      </c>
      <c r="P319" s="21">
        <v>46</v>
      </c>
    </row>
    <row r="320" spans="1:16" x14ac:dyDescent="0.35">
      <c r="A320" s="197" t="s">
        <v>919</v>
      </c>
      <c r="B320" s="198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1" x14ac:dyDescent="0.3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97" t="s">
        <v>924</v>
      </c>
      <c r="B323" s="198"/>
      <c r="C323" s="23">
        <v>29683</v>
      </c>
      <c r="D323" s="23">
        <v>26325</v>
      </c>
      <c r="E323" s="24">
        <v>0.12755935422602099</v>
      </c>
      <c r="F323" s="23">
        <v>31</v>
      </c>
      <c r="G323" s="23">
        <v>8</v>
      </c>
      <c r="H323" s="23">
        <v>244</v>
      </c>
      <c r="I323" s="23">
        <v>26</v>
      </c>
      <c r="J323" s="23">
        <v>19</v>
      </c>
      <c r="K323" s="23">
        <v>4</v>
      </c>
      <c r="L323" s="23">
        <v>6</v>
      </c>
      <c r="M323" s="23">
        <v>0</v>
      </c>
      <c r="N323" s="23">
        <v>155</v>
      </c>
      <c r="O323" s="23">
        <v>28</v>
      </c>
      <c r="P323" s="25">
        <v>29</v>
      </c>
    </row>
    <row r="324" spans="1:16" x14ac:dyDescent="0.35">
      <c r="A324" s="26" t="s">
        <v>925</v>
      </c>
      <c r="B324" s="26" t="s">
        <v>926</v>
      </c>
      <c r="C324" s="12">
        <v>29683</v>
      </c>
      <c r="D324" s="12">
        <v>26325</v>
      </c>
      <c r="E324" s="27">
        <v>0.12755935422602099</v>
      </c>
      <c r="F324" s="12">
        <v>31</v>
      </c>
      <c r="G324" s="12">
        <v>8</v>
      </c>
      <c r="H324" s="12">
        <v>244</v>
      </c>
      <c r="I324" s="12">
        <v>26</v>
      </c>
      <c r="J324" s="12">
        <v>19</v>
      </c>
      <c r="K324" s="12">
        <v>4</v>
      </c>
      <c r="L324" s="12">
        <v>6</v>
      </c>
      <c r="M324" s="12">
        <v>0</v>
      </c>
      <c r="N324" s="12">
        <v>155</v>
      </c>
      <c r="O324" s="12">
        <v>28</v>
      </c>
      <c r="P324" s="21">
        <v>29</v>
      </c>
    </row>
    <row r="325" spans="1:16" x14ac:dyDescent="0.35">
      <c r="A325" s="197" t="s">
        <v>927</v>
      </c>
      <c r="B325" s="198"/>
      <c r="C325" s="23">
        <v>17</v>
      </c>
      <c r="D325" s="23">
        <v>18</v>
      </c>
      <c r="E325" s="24">
        <v>-5.5555555555555601E-2</v>
      </c>
      <c r="F325" s="23">
        <v>0</v>
      </c>
      <c r="G325" s="23">
        <v>0</v>
      </c>
      <c r="H325" s="23">
        <v>0</v>
      </c>
      <c r="I325" s="23">
        <v>3</v>
      </c>
      <c r="J325" s="23">
        <v>0</v>
      </c>
      <c r="K325" s="23">
        <v>0</v>
      </c>
      <c r="L325" s="23">
        <v>0</v>
      </c>
      <c r="M325" s="23">
        <v>2</v>
      </c>
      <c r="N325" s="23">
        <v>5</v>
      </c>
      <c r="O325" s="23">
        <v>0</v>
      </c>
      <c r="P325" s="25">
        <v>5</v>
      </c>
    </row>
    <row r="326" spans="1:16" ht="31.5" x14ac:dyDescent="0.35">
      <c r="A326" s="26" t="s">
        <v>928</v>
      </c>
      <c r="B326" s="26" t="s">
        <v>929</v>
      </c>
      <c r="C326" s="12">
        <v>17</v>
      </c>
      <c r="D326" s="12">
        <v>15</v>
      </c>
      <c r="E326" s="27">
        <v>0.133333333333333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42" x14ac:dyDescent="0.3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26" t="s">
        <v>932</v>
      </c>
      <c r="B328" s="26" t="s">
        <v>933</v>
      </c>
      <c r="C328" s="12">
        <v>0</v>
      </c>
      <c r="D328" s="12">
        <v>1</v>
      </c>
      <c r="E328" s="27">
        <v>-1</v>
      </c>
      <c r="F328" s="12">
        <v>0</v>
      </c>
      <c r="G328" s="12">
        <v>0</v>
      </c>
      <c r="H328" s="12">
        <v>0</v>
      </c>
      <c r="I328" s="12">
        <v>3</v>
      </c>
      <c r="J328" s="12">
        <v>0</v>
      </c>
      <c r="K328" s="12">
        <v>0</v>
      </c>
      <c r="L328" s="12">
        <v>0</v>
      </c>
      <c r="M328" s="12">
        <v>2</v>
      </c>
      <c r="N328" s="12">
        <v>5</v>
      </c>
      <c r="O328" s="12">
        <v>0</v>
      </c>
      <c r="P328" s="21">
        <v>5</v>
      </c>
    </row>
    <row r="329" spans="1:16" ht="31.5" x14ac:dyDescent="0.3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1.5" x14ac:dyDescent="0.3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2" x14ac:dyDescent="0.3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1.5" x14ac:dyDescent="0.35">
      <c r="A332" s="26" t="s">
        <v>940</v>
      </c>
      <c r="B332" s="26" t="s">
        <v>941</v>
      </c>
      <c r="C332" s="12">
        <v>0</v>
      </c>
      <c r="D332" s="12">
        <v>2</v>
      </c>
      <c r="E332" s="27">
        <v>-1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2" x14ac:dyDescent="0.3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1.5" x14ac:dyDescent="0.3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2" x14ac:dyDescent="0.3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1" x14ac:dyDescent="0.3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97" t="s">
        <v>950</v>
      </c>
      <c r="B337" s="198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1" x14ac:dyDescent="0.3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97" t="s">
        <v>953</v>
      </c>
      <c r="B339" s="198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1.5" x14ac:dyDescent="0.3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199" t="s">
        <v>956</v>
      </c>
      <c r="B341" s="200"/>
      <c r="C341" s="28">
        <v>192093</v>
      </c>
      <c r="D341" s="28">
        <v>178616</v>
      </c>
      <c r="E341" s="29">
        <v>7.5452367089174494E-2</v>
      </c>
      <c r="F341" s="28">
        <v>36131</v>
      </c>
      <c r="G341" s="28">
        <v>27255</v>
      </c>
      <c r="H341" s="28">
        <v>29159</v>
      </c>
      <c r="I341" s="28">
        <v>25732</v>
      </c>
      <c r="J341" s="28">
        <v>1768</v>
      </c>
      <c r="K341" s="28">
        <v>558</v>
      </c>
      <c r="L341" s="28">
        <v>138</v>
      </c>
      <c r="M341" s="28">
        <v>101</v>
      </c>
      <c r="N341" s="28">
        <v>1219</v>
      </c>
      <c r="O341" s="28">
        <v>4889</v>
      </c>
      <c r="P341" s="28">
        <v>38647</v>
      </c>
    </row>
    <row r="342" spans="1:16" x14ac:dyDescent="0.35">
      <c r="A342" s="17"/>
    </row>
  </sheetData>
  <sheetProtection algorithmName="SHA-512" hashValue="067B/q88s15gKLGSSjGprIivw4J/N8cOVmMo+8NeG62qcMafltQk7lkN7gMjzRmc1HgqAqxup/2PcHdeUyUQSg==" saltValue="eFJDWSzJS4aHBJ8KD6RsC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4.632812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0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0" t="s">
        <v>960</v>
      </c>
      <c r="B7" s="11" t="s">
        <v>961</v>
      </c>
      <c r="C7" s="21">
        <v>8</v>
      </c>
    </row>
    <row r="8" spans="1:3" x14ac:dyDescent="0.35">
      <c r="A8" s="191"/>
      <c r="B8" s="11" t="s">
        <v>334</v>
      </c>
      <c r="C8" s="21">
        <v>647</v>
      </c>
    </row>
    <row r="9" spans="1:3" x14ac:dyDescent="0.35">
      <c r="A9" s="191"/>
      <c r="B9" s="11" t="s">
        <v>962</v>
      </c>
      <c r="C9" s="21">
        <v>151</v>
      </c>
    </row>
    <row r="10" spans="1:3" x14ac:dyDescent="0.35">
      <c r="A10" s="191"/>
      <c r="B10" s="11" t="s">
        <v>963</v>
      </c>
      <c r="C10" s="21">
        <v>7</v>
      </c>
    </row>
    <row r="11" spans="1:3" x14ac:dyDescent="0.35">
      <c r="A11" s="191"/>
      <c r="B11" s="11" t="s">
        <v>964</v>
      </c>
      <c r="C11" s="21">
        <v>141</v>
      </c>
    </row>
    <row r="12" spans="1:3" x14ac:dyDescent="0.35">
      <c r="A12" s="191"/>
      <c r="B12" s="11" t="s">
        <v>965</v>
      </c>
      <c r="C12" s="21">
        <v>492</v>
      </c>
    </row>
    <row r="13" spans="1:3" x14ac:dyDescent="0.35">
      <c r="A13" s="191"/>
      <c r="B13" s="11" t="s">
        <v>966</v>
      </c>
      <c r="C13" s="21">
        <v>320</v>
      </c>
    </row>
    <row r="14" spans="1:3" x14ac:dyDescent="0.35">
      <c r="A14" s="191"/>
      <c r="B14" s="11" t="s">
        <v>518</v>
      </c>
      <c r="C14" s="21">
        <v>142</v>
      </c>
    </row>
    <row r="15" spans="1:3" x14ac:dyDescent="0.35">
      <c r="A15" s="191"/>
      <c r="B15" s="11" t="s">
        <v>967</v>
      </c>
      <c r="C15" s="21">
        <v>68</v>
      </c>
    </row>
    <row r="16" spans="1:3" x14ac:dyDescent="0.35">
      <c r="A16" s="191"/>
      <c r="B16" s="11" t="s">
        <v>968</v>
      </c>
      <c r="C16" s="21">
        <v>3</v>
      </c>
    </row>
    <row r="17" spans="1:3" x14ac:dyDescent="0.35">
      <c r="A17" s="191"/>
      <c r="B17" s="11" t="s">
        <v>651</v>
      </c>
      <c r="C17" s="21">
        <v>18</v>
      </c>
    </row>
    <row r="18" spans="1:3" x14ac:dyDescent="0.35">
      <c r="A18" s="191"/>
      <c r="B18" s="11" t="s">
        <v>969</v>
      </c>
      <c r="C18" s="21">
        <v>115</v>
      </c>
    </row>
    <row r="19" spans="1:3" x14ac:dyDescent="0.35">
      <c r="A19" s="191"/>
      <c r="B19" s="11" t="s">
        <v>970</v>
      </c>
      <c r="C19" s="21">
        <v>133</v>
      </c>
    </row>
    <row r="20" spans="1:3" x14ac:dyDescent="0.35">
      <c r="A20" s="191"/>
      <c r="B20" s="11" t="s">
        <v>971</v>
      </c>
      <c r="C20" s="21">
        <v>28</v>
      </c>
    </row>
    <row r="21" spans="1:3" x14ac:dyDescent="0.35">
      <c r="A21" s="191"/>
      <c r="B21" s="11" t="s">
        <v>972</v>
      </c>
      <c r="C21" s="21">
        <v>64</v>
      </c>
    </row>
    <row r="22" spans="1:3" x14ac:dyDescent="0.35">
      <c r="A22" s="191"/>
      <c r="B22" s="11" t="s">
        <v>973</v>
      </c>
      <c r="C22" s="21">
        <v>30</v>
      </c>
    </row>
    <row r="23" spans="1:3" x14ac:dyDescent="0.35">
      <c r="A23" s="191"/>
      <c r="B23" s="11" t="s">
        <v>974</v>
      </c>
      <c r="C23" s="21">
        <v>28</v>
      </c>
    </row>
    <row r="24" spans="1:3" x14ac:dyDescent="0.35">
      <c r="A24" s="191"/>
      <c r="B24" s="11" t="s">
        <v>111</v>
      </c>
      <c r="C24" s="21">
        <v>627</v>
      </c>
    </row>
    <row r="25" spans="1:3" x14ac:dyDescent="0.35">
      <c r="A25" s="191"/>
      <c r="B25" s="11" t="s">
        <v>975</v>
      </c>
      <c r="C25" s="21">
        <v>176</v>
      </c>
    </row>
    <row r="26" spans="1:3" x14ac:dyDescent="0.35">
      <c r="A26" s="192"/>
      <c r="B26" s="11" t="s">
        <v>976</v>
      </c>
      <c r="C26" s="21">
        <v>11</v>
      </c>
    </row>
    <row r="27" spans="1:3" x14ac:dyDescent="0.35">
      <c r="A27" s="190" t="s">
        <v>977</v>
      </c>
      <c r="B27" s="11" t="s">
        <v>978</v>
      </c>
      <c r="C27" s="21">
        <v>219</v>
      </c>
    </row>
    <row r="28" spans="1:3" x14ac:dyDescent="0.35">
      <c r="A28" s="191"/>
      <c r="B28" s="11" t="s">
        <v>979</v>
      </c>
      <c r="C28" s="21">
        <v>617</v>
      </c>
    </row>
    <row r="29" spans="1:3" x14ac:dyDescent="0.35">
      <c r="A29" s="192"/>
      <c r="B29" s="11" t="s">
        <v>980</v>
      </c>
      <c r="C29" s="21">
        <v>7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>
        <v>1045</v>
      </c>
    </row>
    <row r="34" spans="1:3" x14ac:dyDescent="0.35">
      <c r="A34" s="190" t="s">
        <v>983</v>
      </c>
      <c r="B34" s="11" t="s">
        <v>984</v>
      </c>
      <c r="C34" s="21">
        <v>335</v>
      </c>
    </row>
    <row r="35" spans="1:3" x14ac:dyDescent="0.35">
      <c r="A35" s="191"/>
      <c r="B35" s="11" t="s">
        <v>985</v>
      </c>
      <c r="C35" s="21">
        <v>74</v>
      </c>
    </row>
    <row r="36" spans="1:3" x14ac:dyDescent="0.35">
      <c r="A36" s="191"/>
      <c r="B36" s="11" t="s">
        <v>986</v>
      </c>
      <c r="C36" s="21">
        <v>28</v>
      </c>
    </row>
    <row r="37" spans="1:3" x14ac:dyDescent="0.35">
      <c r="A37" s="192"/>
      <c r="B37" s="11" t="s">
        <v>987</v>
      </c>
      <c r="C37" s="21">
        <v>16</v>
      </c>
    </row>
    <row r="38" spans="1:3" x14ac:dyDescent="0.35">
      <c r="A38" s="10" t="s">
        <v>988</v>
      </c>
      <c r="B38" s="15"/>
      <c r="C38" s="21">
        <v>1</v>
      </c>
    </row>
    <row r="39" spans="1:3" x14ac:dyDescent="0.35">
      <c r="A39" s="10" t="s">
        <v>989</v>
      </c>
      <c r="B39" s="15"/>
      <c r="C39" s="21">
        <v>1345</v>
      </c>
    </row>
    <row r="40" spans="1:3" x14ac:dyDescent="0.35">
      <c r="A40" s="10" t="s">
        <v>990</v>
      </c>
      <c r="B40" s="15"/>
      <c r="C40" s="21">
        <v>55</v>
      </c>
    </row>
    <row r="41" spans="1:3" x14ac:dyDescent="0.35">
      <c r="A41" s="10" t="s">
        <v>991</v>
      </c>
      <c r="B41" s="15"/>
      <c r="C41" s="21">
        <v>98</v>
      </c>
    </row>
    <row r="42" spans="1:3" x14ac:dyDescent="0.35">
      <c r="A42" s="10" t="s">
        <v>992</v>
      </c>
      <c r="B42" s="15"/>
      <c r="C42" s="21">
        <v>0</v>
      </c>
    </row>
    <row r="43" spans="1:3" x14ac:dyDescent="0.35">
      <c r="A43" s="10" t="s">
        <v>993</v>
      </c>
      <c r="B43" s="15"/>
      <c r="C43" s="21">
        <v>79</v>
      </c>
    </row>
    <row r="44" spans="1:3" x14ac:dyDescent="0.35">
      <c r="A44" s="10" t="s">
        <v>994</v>
      </c>
      <c r="B44" s="15"/>
      <c r="C44" s="21">
        <v>9</v>
      </c>
    </row>
    <row r="45" spans="1:3" x14ac:dyDescent="0.35">
      <c r="A45" s="10" t="s">
        <v>995</v>
      </c>
      <c r="B45" s="15"/>
      <c r="C45" s="21">
        <v>92</v>
      </c>
    </row>
    <row r="46" spans="1:3" x14ac:dyDescent="0.35">
      <c r="A46" s="10" t="s">
        <v>980</v>
      </c>
      <c r="B46" s="15"/>
      <c r="C46" s="21">
        <v>47</v>
      </c>
    </row>
    <row r="47" spans="1:3" x14ac:dyDescent="0.35">
      <c r="A47" s="190" t="s">
        <v>996</v>
      </c>
      <c r="B47" s="11" t="s">
        <v>997</v>
      </c>
      <c r="C47" s="21">
        <v>21</v>
      </c>
    </row>
    <row r="48" spans="1:3" x14ac:dyDescent="0.35">
      <c r="A48" s="191"/>
      <c r="B48" s="11" t="s">
        <v>998</v>
      </c>
      <c r="C48" s="21">
        <v>11</v>
      </c>
    </row>
    <row r="49" spans="1:3" x14ac:dyDescent="0.35">
      <c r="A49" s="191"/>
      <c r="B49" s="11" t="s">
        <v>999</v>
      </c>
      <c r="C49" s="21">
        <v>139</v>
      </c>
    </row>
    <row r="50" spans="1:3" x14ac:dyDescent="0.35">
      <c r="A50" s="191"/>
      <c r="B50" s="11" t="s">
        <v>1000</v>
      </c>
      <c r="C50" s="21">
        <v>9</v>
      </c>
    </row>
    <row r="51" spans="1:3" x14ac:dyDescent="0.35">
      <c r="A51" s="192"/>
      <c r="B51" s="11" t="s">
        <v>1001</v>
      </c>
      <c r="C51" s="21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1">
        <v>234</v>
      </c>
    </row>
    <row r="56" spans="1:3" x14ac:dyDescent="0.35">
      <c r="A56" s="190" t="s">
        <v>79</v>
      </c>
      <c r="B56" s="11" t="s">
        <v>1003</v>
      </c>
      <c r="C56" s="21">
        <v>232</v>
      </c>
    </row>
    <row r="57" spans="1:3" x14ac:dyDescent="0.35">
      <c r="A57" s="192"/>
      <c r="B57" s="11" t="s">
        <v>1004</v>
      </c>
      <c r="C57" s="21">
        <v>1129</v>
      </c>
    </row>
    <row r="58" spans="1:3" x14ac:dyDescent="0.35">
      <c r="A58" s="190" t="s">
        <v>1005</v>
      </c>
      <c r="B58" s="11" t="s">
        <v>1006</v>
      </c>
      <c r="C58" s="21">
        <v>16</v>
      </c>
    </row>
    <row r="59" spans="1:3" x14ac:dyDescent="0.35">
      <c r="A59" s="192"/>
      <c r="B59" s="11" t="s">
        <v>1007</v>
      </c>
      <c r="C59" s="21">
        <v>0</v>
      </c>
    </row>
    <row r="60" spans="1:3" x14ac:dyDescent="0.35">
      <c r="A60" s="190" t="s">
        <v>1008</v>
      </c>
      <c r="B60" s="11" t="s">
        <v>1006</v>
      </c>
      <c r="C60" s="21">
        <v>122</v>
      </c>
    </row>
    <row r="61" spans="1:3" x14ac:dyDescent="0.35">
      <c r="A61" s="192"/>
      <c r="B61" s="11" t="s">
        <v>1007</v>
      </c>
      <c r="C61" s="21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0" t="s">
        <v>245</v>
      </c>
      <c r="B65" s="11" t="s">
        <v>20</v>
      </c>
      <c r="C65" s="21">
        <v>7286</v>
      </c>
    </row>
    <row r="66" spans="1:3" x14ac:dyDescent="0.35">
      <c r="A66" s="191"/>
      <c r="B66" s="11" t="s">
        <v>1010</v>
      </c>
      <c r="C66" s="21">
        <v>1623</v>
      </c>
    </row>
    <row r="67" spans="1:3" x14ac:dyDescent="0.35">
      <c r="A67" s="191"/>
      <c r="B67" s="11" t="s">
        <v>1011</v>
      </c>
      <c r="C67" s="21">
        <v>3175</v>
      </c>
    </row>
    <row r="68" spans="1:3" x14ac:dyDescent="0.35">
      <c r="A68" s="192"/>
      <c r="B68" s="11" t="s">
        <v>1012</v>
      </c>
      <c r="C68" s="21">
        <v>136</v>
      </c>
    </row>
    <row r="69" spans="1:3" x14ac:dyDescent="0.35">
      <c r="A69" s="190" t="s">
        <v>1013</v>
      </c>
      <c r="B69" s="11" t="s">
        <v>1014</v>
      </c>
      <c r="C69" s="21">
        <v>0</v>
      </c>
    </row>
    <row r="70" spans="1:3" x14ac:dyDescent="0.35">
      <c r="A70" s="191"/>
      <c r="B70" s="11" t="s">
        <v>1015</v>
      </c>
      <c r="C70" s="21">
        <v>0</v>
      </c>
    </row>
    <row r="71" spans="1:3" x14ac:dyDescent="0.35">
      <c r="A71" s="192"/>
      <c r="B71" s="11" t="s">
        <v>1016</v>
      </c>
      <c r="C71" s="21">
        <v>0</v>
      </c>
    </row>
    <row r="72" spans="1:3" x14ac:dyDescent="0.35">
      <c r="A72" s="190" t="s">
        <v>1017</v>
      </c>
      <c r="B72" s="11" t="s">
        <v>1018</v>
      </c>
      <c r="C72" s="21">
        <v>3099</v>
      </c>
    </row>
    <row r="73" spans="1:3" x14ac:dyDescent="0.35">
      <c r="A73" s="191"/>
      <c r="B73" s="11" t="s">
        <v>1019</v>
      </c>
      <c r="C73" s="21">
        <v>694</v>
      </c>
    </row>
    <row r="74" spans="1:3" x14ac:dyDescent="0.35">
      <c r="A74" s="191"/>
      <c r="B74" s="11" t="s">
        <v>1020</v>
      </c>
      <c r="C74" s="21">
        <v>142</v>
      </c>
    </row>
    <row r="75" spans="1:3" x14ac:dyDescent="0.35">
      <c r="A75" s="191"/>
      <c r="B75" s="11" t="s">
        <v>1021</v>
      </c>
      <c r="C75" s="21">
        <v>1837</v>
      </c>
    </row>
    <row r="76" spans="1:3" x14ac:dyDescent="0.35">
      <c r="A76" s="192"/>
      <c r="B76" s="11" t="s">
        <v>1012</v>
      </c>
      <c r="C76" s="21">
        <v>1403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>
        <v>5</v>
      </c>
    </row>
    <row r="81" spans="1:3" x14ac:dyDescent="0.35">
      <c r="A81" s="10" t="s">
        <v>1024</v>
      </c>
      <c r="B81" s="15"/>
      <c r="C81" s="21">
        <v>1</v>
      </c>
    </row>
    <row r="82" spans="1:3" x14ac:dyDescent="0.35">
      <c r="A82" s="14"/>
    </row>
    <row r="83" spans="1:3" x14ac:dyDescent="0.35">
      <c r="A83" s="30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0" t="s">
        <v>1027</v>
      </c>
      <c r="B86" s="11" t="s">
        <v>1018</v>
      </c>
      <c r="C86" s="21">
        <v>4324</v>
      </c>
    </row>
    <row r="87" spans="1:3" x14ac:dyDescent="0.35">
      <c r="A87" s="192"/>
      <c r="B87" s="11" t="s">
        <v>1012</v>
      </c>
      <c r="C87" s="21">
        <v>20583</v>
      </c>
    </row>
    <row r="88" spans="1:3" x14ac:dyDescent="0.35">
      <c r="A88" s="190" t="s">
        <v>1028</v>
      </c>
      <c r="B88" s="11" t="s">
        <v>1018</v>
      </c>
      <c r="C88" s="21">
        <v>8</v>
      </c>
    </row>
    <row r="89" spans="1:3" x14ac:dyDescent="0.35">
      <c r="A89" s="192"/>
      <c r="B89" s="11" t="s">
        <v>1012</v>
      </c>
      <c r="C89" s="21">
        <v>8</v>
      </c>
    </row>
    <row r="90" spans="1:3" x14ac:dyDescent="0.35">
      <c r="A90" s="190" t="s">
        <v>1029</v>
      </c>
      <c r="B90" s="11" t="s">
        <v>1018</v>
      </c>
      <c r="C90" s="21">
        <v>886</v>
      </c>
    </row>
    <row r="91" spans="1:3" x14ac:dyDescent="0.35">
      <c r="A91" s="192"/>
      <c r="B91" s="11" t="s">
        <v>1012</v>
      </c>
      <c r="C91" s="21">
        <v>5907</v>
      </c>
    </row>
    <row r="92" spans="1:3" x14ac:dyDescent="0.35">
      <c r="A92" s="190" t="s">
        <v>1030</v>
      </c>
      <c r="B92" s="11" t="s">
        <v>1018</v>
      </c>
      <c r="C92" s="21">
        <v>0</v>
      </c>
    </row>
    <row r="93" spans="1:3" x14ac:dyDescent="0.35">
      <c r="A93" s="192"/>
      <c r="B93" s="11" t="s">
        <v>1012</v>
      </c>
      <c r="C93" s="21">
        <v>0</v>
      </c>
    </row>
    <row r="94" spans="1:3" x14ac:dyDescent="0.35">
      <c r="A94" s="190" t="s">
        <v>1031</v>
      </c>
      <c r="B94" s="11" t="s">
        <v>1018</v>
      </c>
      <c r="C94" s="21">
        <v>1900</v>
      </c>
    </row>
    <row r="95" spans="1:3" x14ac:dyDescent="0.35">
      <c r="A95" s="192"/>
      <c r="B95" s="11" t="s">
        <v>1012</v>
      </c>
      <c r="C95" s="21">
        <v>445</v>
      </c>
    </row>
    <row r="96" spans="1:3" x14ac:dyDescent="0.35">
      <c r="A96" s="190" t="s">
        <v>1032</v>
      </c>
      <c r="B96" s="11" t="s">
        <v>1018</v>
      </c>
      <c r="C96" s="21">
        <v>7</v>
      </c>
    </row>
    <row r="97" spans="1:3" x14ac:dyDescent="0.35">
      <c r="A97" s="192"/>
      <c r="B97" s="11" t="s">
        <v>1012</v>
      </c>
      <c r="C97" s="21">
        <v>1</v>
      </c>
    </row>
    <row r="98" spans="1:3" x14ac:dyDescent="0.35">
      <c r="A98" s="190" t="s">
        <v>1033</v>
      </c>
      <c r="B98" s="11" t="s">
        <v>1018</v>
      </c>
      <c r="C98" s="21">
        <v>2</v>
      </c>
    </row>
    <row r="99" spans="1:3" x14ac:dyDescent="0.35">
      <c r="A99" s="192"/>
      <c r="B99" s="11" t="s">
        <v>1012</v>
      </c>
      <c r="C99" s="21">
        <v>0</v>
      </c>
    </row>
    <row r="100" spans="1:3" x14ac:dyDescent="0.35">
      <c r="A100" s="10" t="s">
        <v>1034</v>
      </c>
      <c r="B100" s="15"/>
      <c r="C100" s="21">
        <v>0</v>
      </c>
    </row>
    <row r="101" spans="1:3" x14ac:dyDescent="0.35">
      <c r="A101" s="10" t="s">
        <v>1035</v>
      </c>
      <c r="B101" s="15"/>
      <c r="C101" s="21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0" t="s">
        <v>1037</v>
      </c>
      <c r="B105" s="11" t="s">
        <v>1038</v>
      </c>
      <c r="C105" s="21">
        <v>0</v>
      </c>
    </row>
    <row r="106" spans="1:3" x14ac:dyDescent="0.35">
      <c r="A106" s="192"/>
      <c r="B106" s="11" t="s">
        <v>1039</v>
      </c>
      <c r="C106" s="21">
        <v>258</v>
      </c>
    </row>
    <row r="107" spans="1:3" x14ac:dyDescent="0.35">
      <c r="A107" s="10" t="s">
        <v>1040</v>
      </c>
      <c r="B107" s="15"/>
      <c r="C107" s="21">
        <v>108</v>
      </c>
    </row>
    <row r="108" spans="1:3" x14ac:dyDescent="0.35">
      <c r="A108" s="10" t="s">
        <v>1041</v>
      </c>
      <c r="B108" s="15"/>
      <c r="C108" s="21">
        <v>0</v>
      </c>
    </row>
    <row r="109" spans="1:3" x14ac:dyDescent="0.35">
      <c r="A109" s="10" t="s">
        <v>1042</v>
      </c>
      <c r="B109" s="15"/>
      <c r="C109" s="21">
        <v>0</v>
      </c>
    </row>
    <row r="110" spans="1:3" x14ac:dyDescent="0.35">
      <c r="A110" s="10" t="s">
        <v>1043</v>
      </c>
      <c r="B110" s="15"/>
      <c r="C110" s="21">
        <v>0</v>
      </c>
    </row>
    <row r="111" spans="1:3" x14ac:dyDescent="0.35">
      <c r="A111" s="10" t="s">
        <v>1044</v>
      </c>
      <c r="B111" s="15"/>
      <c r="C111" s="21">
        <v>0</v>
      </c>
    </row>
    <row r="112" spans="1:3" x14ac:dyDescent="0.35">
      <c r="A112" s="10" t="s">
        <v>1045</v>
      </c>
      <c r="B112" s="15"/>
      <c r="C112" s="21">
        <v>0</v>
      </c>
    </row>
    <row r="113" spans="1:1" x14ac:dyDescent="0.35">
      <c r="A113" s="17"/>
    </row>
  </sheetData>
  <sheetProtection algorithmName="SHA-512" hashValue="4295jCNABx/T6IAmnycVyf/pRcZZHn90hmyUHsNVyyP1BFemuhcT09mv7bKVKF1wSWzlV+Bgrpg7pKS7FJ0f5A==" saltValue="0PJJnJwClnZQIu8VMGCLA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0" t="s">
        <v>1048</v>
      </c>
      <c r="B5" s="31" t="s">
        <v>1049</v>
      </c>
      <c r="C5" s="21">
        <v>2616</v>
      </c>
    </row>
    <row r="6" spans="1:3" x14ac:dyDescent="0.35">
      <c r="A6" s="191"/>
      <c r="B6" s="31" t="s">
        <v>304</v>
      </c>
      <c r="C6" s="21">
        <v>1790</v>
      </c>
    </row>
    <row r="7" spans="1:3" x14ac:dyDescent="0.35">
      <c r="A7" s="191"/>
      <c r="B7" s="31" t="s">
        <v>1050</v>
      </c>
      <c r="C7" s="21">
        <v>421</v>
      </c>
    </row>
    <row r="8" spans="1:3" x14ac:dyDescent="0.35">
      <c r="A8" s="191"/>
      <c r="B8" s="31" t="s">
        <v>1051</v>
      </c>
      <c r="C8" s="21">
        <v>8</v>
      </c>
    </row>
    <row r="9" spans="1:3" x14ac:dyDescent="0.35">
      <c r="A9" s="191"/>
      <c r="B9" s="31" t="s">
        <v>1052</v>
      </c>
      <c r="C9" s="21">
        <v>1</v>
      </c>
    </row>
    <row r="10" spans="1:3" x14ac:dyDescent="0.35">
      <c r="A10" s="191"/>
      <c r="B10" s="31" t="s">
        <v>1053</v>
      </c>
      <c r="C10" s="21">
        <v>0</v>
      </c>
    </row>
    <row r="11" spans="1:3" x14ac:dyDescent="0.35">
      <c r="A11" s="192"/>
      <c r="B11" s="31" t="s">
        <v>1054</v>
      </c>
      <c r="C11" s="21">
        <v>6</v>
      </c>
    </row>
    <row r="12" spans="1:3" x14ac:dyDescent="0.35">
      <c r="A12" s="190" t="s">
        <v>1055</v>
      </c>
      <c r="B12" s="31" t="s">
        <v>65</v>
      </c>
      <c r="C12" s="21">
        <v>959</v>
      </c>
    </row>
    <row r="13" spans="1:3" x14ac:dyDescent="0.35">
      <c r="A13" s="191"/>
      <c r="B13" s="31" t="s">
        <v>1056</v>
      </c>
      <c r="C13" s="21">
        <v>601</v>
      </c>
    </row>
    <row r="14" spans="1:3" x14ac:dyDescent="0.35">
      <c r="A14" s="191"/>
      <c r="B14" s="31" t="s">
        <v>1057</v>
      </c>
      <c r="C14" s="21">
        <v>1100</v>
      </c>
    </row>
    <row r="15" spans="1:3" x14ac:dyDescent="0.35">
      <c r="A15" s="192"/>
      <c r="B15" s="31" t="s">
        <v>1058</v>
      </c>
      <c r="C15" s="21">
        <v>538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2"/>
      <c r="C19" s="21">
        <v>212</v>
      </c>
    </row>
    <row r="20" spans="1:3" x14ac:dyDescent="0.35">
      <c r="A20" s="10" t="s">
        <v>1061</v>
      </c>
      <c r="B20" s="32"/>
      <c r="C20" s="21">
        <v>60</v>
      </c>
    </row>
    <row r="21" spans="1:3" x14ac:dyDescent="0.35">
      <c r="A21" s="10" t="s">
        <v>1062</v>
      </c>
      <c r="B21" s="32"/>
      <c r="C21" s="21">
        <v>422</v>
      </c>
    </row>
    <row r="22" spans="1:3" x14ac:dyDescent="0.35">
      <c r="A22" s="10" t="s">
        <v>1063</v>
      </c>
      <c r="B22" s="32"/>
      <c r="C22" s="21">
        <v>384</v>
      </c>
    </row>
    <row r="23" spans="1:3" x14ac:dyDescent="0.35">
      <c r="A23" s="10" t="s">
        <v>1064</v>
      </c>
      <c r="B23" s="32"/>
      <c r="C23" s="21">
        <v>182</v>
      </c>
    </row>
    <row r="24" spans="1:3" x14ac:dyDescent="0.35">
      <c r="A24" s="10" t="s">
        <v>1065</v>
      </c>
      <c r="B24" s="32"/>
      <c r="C24" s="21">
        <v>177</v>
      </c>
    </row>
    <row r="25" spans="1:3" x14ac:dyDescent="0.35">
      <c r="A25" s="10" t="s">
        <v>1066</v>
      </c>
      <c r="B25" s="32"/>
      <c r="C25" s="21">
        <v>0</v>
      </c>
    </row>
    <row r="26" spans="1:3" x14ac:dyDescent="0.35">
      <c r="A26" s="10" t="s">
        <v>1067</v>
      </c>
      <c r="B26" s="32"/>
      <c r="C26" s="21">
        <v>0</v>
      </c>
    </row>
    <row r="27" spans="1:3" x14ac:dyDescent="0.35">
      <c r="A27" s="10" t="s">
        <v>1068</v>
      </c>
      <c r="B27" s="32"/>
      <c r="C27" s="21">
        <v>0</v>
      </c>
    </row>
    <row r="28" spans="1:3" x14ac:dyDescent="0.35">
      <c r="A28" s="10" t="s">
        <v>1069</v>
      </c>
      <c r="B28" s="32"/>
      <c r="C28" s="21">
        <v>118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2"/>
      <c r="C32" s="21">
        <v>1</v>
      </c>
    </row>
    <row r="33" spans="1:6" x14ac:dyDescent="0.35">
      <c r="A33" s="10" t="s">
        <v>1072</v>
      </c>
      <c r="B33" s="32"/>
      <c r="C33" s="21">
        <v>375</v>
      </c>
    </row>
    <row r="34" spans="1:6" x14ac:dyDescent="0.35">
      <c r="A34" s="10" t="s">
        <v>1073</v>
      </c>
      <c r="B34" s="32"/>
      <c r="C34" s="21">
        <v>589</v>
      </c>
    </row>
    <row r="35" spans="1:6" x14ac:dyDescent="0.35">
      <c r="A35" s="10" t="s">
        <v>1074</v>
      </c>
      <c r="B35" s="32"/>
      <c r="C35" s="21">
        <v>26</v>
      </c>
    </row>
    <row r="36" spans="1:6" x14ac:dyDescent="0.35">
      <c r="A36" s="10" t="s">
        <v>1075</v>
      </c>
      <c r="B36" s="32"/>
      <c r="C36" s="21">
        <v>1344</v>
      </c>
    </row>
    <row r="37" spans="1:6" x14ac:dyDescent="0.35">
      <c r="A37" s="10" t="s">
        <v>1076</v>
      </c>
      <c r="B37" s="32"/>
      <c r="C37" s="21">
        <v>80</v>
      </c>
    </row>
    <row r="38" spans="1:6" x14ac:dyDescent="0.35">
      <c r="A38" s="10" t="s">
        <v>1077</v>
      </c>
      <c r="B38" s="32"/>
      <c r="C38" s="21">
        <v>0</v>
      </c>
    </row>
    <row r="39" spans="1:6" x14ac:dyDescent="0.35">
      <c r="A39" s="10" t="s">
        <v>1078</v>
      </c>
      <c r="B39" s="32"/>
      <c r="C39" s="21">
        <v>0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2"/>
      <c r="C43" s="21">
        <v>3</v>
      </c>
    </row>
    <row r="44" spans="1:6" x14ac:dyDescent="0.35">
      <c r="A44" s="10" t="s">
        <v>114</v>
      </c>
      <c r="B44" s="32"/>
      <c r="C44" s="21">
        <v>2</v>
      </c>
    </row>
    <row r="45" spans="1:6" x14ac:dyDescent="0.35">
      <c r="A45" s="10" t="s">
        <v>1080</v>
      </c>
      <c r="B45" s="32"/>
      <c r="C45" s="21">
        <v>0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35">
      <c r="A48" s="187" t="s">
        <v>960</v>
      </c>
      <c r="B48" s="11" t="s">
        <v>1083</v>
      </c>
      <c r="C48" s="12">
        <v>4</v>
      </c>
      <c r="D48" s="12">
        <v>2</v>
      </c>
      <c r="E48" s="12">
        <v>0</v>
      </c>
      <c r="F48" s="21">
        <v>0</v>
      </c>
    </row>
    <row r="49" spans="1:6" x14ac:dyDescent="0.35">
      <c r="A49" s="188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35">
      <c r="A50" s="188"/>
      <c r="B50" s="11" t="s">
        <v>1085</v>
      </c>
      <c r="C50" s="12">
        <v>2</v>
      </c>
      <c r="D50" s="12">
        <v>2</v>
      </c>
      <c r="E50" s="12">
        <v>0</v>
      </c>
      <c r="F50" s="21">
        <v>0</v>
      </c>
    </row>
    <row r="51" spans="1:6" x14ac:dyDescent="0.35">
      <c r="A51" s="188"/>
      <c r="B51" s="11" t="s">
        <v>1086</v>
      </c>
      <c r="C51" s="12">
        <v>2</v>
      </c>
      <c r="D51" s="12">
        <v>0</v>
      </c>
      <c r="E51" s="12">
        <v>0</v>
      </c>
      <c r="F51" s="21">
        <v>0</v>
      </c>
    </row>
    <row r="52" spans="1:6" x14ac:dyDescent="0.35">
      <c r="A52" s="188"/>
      <c r="B52" s="11" t="s">
        <v>334</v>
      </c>
      <c r="C52" s="12">
        <v>286</v>
      </c>
      <c r="D52" s="12">
        <v>73</v>
      </c>
      <c r="E52" s="12">
        <v>100</v>
      </c>
      <c r="F52" s="21">
        <v>60</v>
      </c>
    </row>
    <row r="53" spans="1:6" x14ac:dyDescent="0.35">
      <c r="A53" s="188"/>
      <c r="B53" s="11" t="s">
        <v>1087</v>
      </c>
      <c r="C53" s="12">
        <v>2011</v>
      </c>
      <c r="D53" s="12">
        <v>605</v>
      </c>
      <c r="E53" s="12">
        <v>441</v>
      </c>
      <c r="F53" s="21">
        <v>244</v>
      </c>
    </row>
    <row r="54" spans="1:6" x14ac:dyDescent="0.35">
      <c r="A54" s="188"/>
      <c r="B54" s="11" t="s">
        <v>1088</v>
      </c>
      <c r="C54" s="12">
        <v>109</v>
      </c>
      <c r="D54" s="12">
        <v>26</v>
      </c>
      <c r="E54" s="12">
        <v>28</v>
      </c>
      <c r="F54" s="21">
        <v>18</v>
      </c>
    </row>
    <row r="55" spans="1:6" x14ac:dyDescent="0.35">
      <c r="A55" s="188"/>
      <c r="B55" s="11" t="s">
        <v>1089</v>
      </c>
      <c r="C55" s="12">
        <v>164</v>
      </c>
      <c r="D55" s="12">
        <v>15</v>
      </c>
      <c r="E55" s="12">
        <v>14</v>
      </c>
      <c r="F55" s="21">
        <v>6</v>
      </c>
    </row>
    <row r="56" spans="1:6" x14ac:dyDescent="0.35">
      <c r="A56" s="188"/>
      <c r="B56" s="11" t="s">
        <v>1090</v>
      </c>
      <c r="C56" s="12">
        <v>11</v>
      </c>
      <c r="D56" s="12">
        <v>0</v>
      </c>
      <c r="E56" s="12">
        <v>1</v>
      </c>
      <c r="F56" s="21">
        <v>0</v>
      </c>
    </row>
    <row r="57" spans="1:6" x14ac:dyDescent="0.35">
      <c r="A57" s="188"/>
      <c r="B57" s="11" t="s">
        <v>1091</v>
      </c>
      <c r="C57" s="12">
        <v>297</v>
      </c>
      <c r="D57" s="12">
        <v>74</v>
      </c>
      <c r="E57" s="12">
        <v>61</v>
      </c>
      <c r="F57" s="21">
        <v>54</v>
      </c>
    </row>
    <row r="58" spans="1:6" x14ac:dyDescent="0.35">
      <c r="A58" s="188"/>
      <c r="B58" s="11" t="s">
        <v>1092</v>
      </c>
      <c r="C58" s="12">
        <v>103</v>
      </c>
      <c r="D58" s="12">
        <v>17</v>
      </c>
      <c r="E58" s="12">
        <v>21</v>
      </c>
      <c r="F58" s="21">
        <v>7</v>
      </c>
    </row>
    <row r="59" spans="1:6" x14ac:dyDescent="0.35">
      <c r="A59" s="188"/>
      <c r="B59" s="11" t="s">
        <v>1093</v>
      </c>
      <c r="C59" s="12">
        <v>23</v>
      </c>
      <c r="D59" s="12">
        <v>2</v>
      </c>
      <c r="E59" s="12">
        <v>8</v>
      </c>
      <c r="F59" s="21">
        <v>9</v>
      </c>
    </row>
    <row r="60" spans="1:6" x14ac:dyDescent="0.35">
      <c r="A60" s="188"/>
      <c r="B60" s="11" t="s">
        <v>405</v>
      </c>
      <c r="C60" s="12">
        <v>1</v>
      </c>
      <c r="D60" s="12">
        <v>0</v>
      </c>
      <c r="E60" s="12">
        <v>0</v>
      </c>
      <c r="F60" s="21">
        <v>0</v>
      </c>
    </row>
    <row r="61" spans="1:6" x14ac:dyDescent="0.35">
      <c r="A61" s="188"/>
      <c r="B61" s="11" t="s">
        <v>1094</v>
      </c>
      <c r="C61" s="12">
        <v>85</v>
      </c>
      <c r="D61" s="12">
        <v>14</v>
      </c>
      <c r="E61" s="12">
        <v>5</v>
      </c>
      <c r="F61" s="21">
        <v>0</v>
      </c>
    </row>
    <row r="62" spans="1:6" x14ac:dyDescent="0.35">
      <c r="A62" s="188"/>
      <c r="B62" s="11" t="s">
        <v>1095</v>
      </c>
      <c r="C62" s="12">
        <v>35</v>
      </c>
      <c r="D62" s="12">
        <v>1</v>
      </c>
      <c r="E62" s="12">
        <v>0</v>
      </c>
      <c r="F62" s="21">
        <v>0</v>
      </c>
    </row>
    <row r="63" spans="1:6" x14ac:dyDescent="0.35">
      <c r="A63" s="188"/>
      <c r="B63" s="11" t="s">
        <v>1096</v>
      </c>
      <c r="C63" s="12">
        <v>13</v>
      </c>
      <c r="D63" s="12">
        <v>1</v>
      </c>
      <c r="E63" s="12">
        <v>0</v>
      </c>
      <c r="F63" s="21">
        <v>0</v>
      </c>
    </row>
    <row r="64" spans="1:6" x14ac:dyDescent="0.35">
      <c r="A64" s="188"/>
      <c r="B64" s="11" t="s">
        <v>1097</v>
      </c>
      <c r="C64" s="12">
        <v>776</v>
      </c>
      <c r="D64" s="12">
        <v>156</v>
      </c>
      <c r="E64" s="12">
        <v>172</v>
      </c>
      <c r="F64" s="21">
        <v>85</v>
      </c>
    </row>
    <row r="65" spans="1:6" x14ac:dyDescent="0.35">
      <c r="A65" s="188"/>
      <c r="B65" s="11" t="s">
        <v>1098</v>
      </c>
      <c r="C65" s="12">
        <v>15</v>
      </c>
      <c r="D65" s="12">
        <v>2</v>
      </c>
      <c r="E65" s="12">
        <v>1</v>
      </c>
      <c r="F65" s="21">
        <v>0</v>
      </c>
    </row>
    <row r="66" spans="1:6" x14ac:dyDescent="0.35">
      <c r="A66" s="189"/>
      <c r="B66" s="11" t="s">
        <v>1099</v>
      </c>
      <c r="C66" s="12">
        <v>9</v>
      </c>
      <c r="D66" s="12">
        <v>1</v>
      </c>
      <c r="E66" s="12">
        <v>0</v>
      </c>
      <c r="F66" s="21">
        <v>0</v>
      </c>
    </row>
    <row r="67" spans="1:6" x14ac:dyDescent="0.35">
      <c r="A67" s="201" t="s">
        <v>1100</v>
      </c>
      <c r="B67" s="202"/>
      <c r="C67" s="28">
        <v>3946</v>
      </c>
      <c r="D67" s="28">
        <v>991</v>
      </c>
      <c r="E67" s="28">
        <v>852</v>
      </c>
      <c r="F67" s="28">
        <v>483</v>
      </c>
    </row>
    <row r="68" spans="1:6" x14ac:dyDescent="0.35">
      <c r="A68" s="187" t="s">
        <v>977</v>
      </c>
      <c r="B68" s="11" t="s">
        <v>1101</v>
      </c>
      <c r="C68" s="12">
        <v>296</v>
      </c>
      <c r="D68" s="12">
        <v>69</v>
      </c>
      <c r="E68" s="12">
        <v>49</v>
      </c>
      <c r="F68" s="21">
        <v>43</v>
      </c>
    </row>
    <row r="69" spans="1:6" x14ac:dyDescent="0.35">
      <c r="A69" s="188"/>
      <c r="B69" s="11" t="s">
        <v>1102</v>
      </c>
      <c r="C69" s="12">
        <v>12</v>
      </c>
      <c r="D69" s="12">
        <v>3</v>
      </c>
      <c r="E69" s="12">
        <v>6</v>
      </c>
      <c r="F69" s="21">
        <v>5</v>
      </c>
    </row>
    <row r="70" spans="1:6" x14ac:dyDescent="0.35">
      <c r="A70" s="189"/>
      <c r="B70" s="11" t="s">
        <v>111</v>
      </c>
      <c r="C70" s="12">
        <v>31</v>
      </c>
      <c r="D70" s="12">
        <v>22</v>
      </c>
      <c r="E70" s="12">
        <v>15</v>
      </c>
      <c r="F70" s="21">
        <v>9</v>
      </c>
    </row>
    <row r="71" spans="1:6" x14ac:dyDescent="0.35">
      <c r="A71" s="201" t="s">
        <v>1103</v>
      </c>
      <c r="B71" s="202"/>
      <c r="C71" s="28">
        <v>339</v>
      </c>
      <c r="D71" s="28">
        <v>94</v>
      </c>
      <c r="E71" s="28">
        <v>70</v>
      </c>
      <c r="F71" s="28">
        <v>57</v>
      </c>
    </row>
    <row r="72" spans="1:6" x14ac:dyDescent="0.35">
      <c r="A72" s="17"/>
    </row>
  </sheetData>
  <sheetProtection algorithmName="SHA-512" hashValue="v5O1einvMgOkLrErEi4p9KlDKb9VXrZaaF0cNg6RQnfEz87aA6Yr9e7P269+M1GwN0C+VmM87PFFXHQtbRcB9w==" saltValue="gifwtO1FeQ3REqN3BJCU8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3" t="s">
        <v>15</v>
      </c>
      <c r="C4" s="9" t="s">
        <v>3</v>
      </c>
    </row>
    <row r="5" spans="1:3" x14ac:dyDescent="0.35">
      <c r="A5" s="187" t="s">
        <v>1106</v>
      </c>
      <c r="B5" s="11" t="s">
        <v>1107</v>
      </c>
      <c r="C5" s="21">
        <v>7879</v>
      </c>
    </row>
    <row r="6" spans="1:3" x14ac:dyDescent="0.35">
      <c r="A6" s="188"/>
      <c r="B6" s="11" t="s">
        <v>1049</v>
      </c>
      <c r="C6" s="21">
        <v>325</v>
      </c>
    </row>
    <row r="7" spans="1:3" x14ac:dyDescent="0.35">
      <c r="A7" s="188"/>
      <c r="B7" s="11" t="s">
        <v>1108</v>
      </c>
      <c r="C7" s="21">
        <v>11191</v>
      </c>
    </row>
    <row r="8" spans="1:3" x14ac:dyDescent="0.35">
      <c r="A8" s="188"/>
      <c r="B8" s="11" t="s">
        <v>1109</v>
      </c>
      <c r="C8" s="21">
        <v>2613</v>
      </c>
    </row>
    <row r="9" spans="1:3" x14ac:dyDescent="0.35">
      <c r="A9" s="188"/>
      <c r="B9" s="11" t="s">
        <v>1051</v>
      </c>
      <c r="C9" s="21">
        <v>318</v>
      </c>
    </row>
    <row r="10" spans="1:3" x14ac:dyDescent="0.35">
      <c r="A10" s="188"/>
      <c r="B10" s="11" t="s">
        <v>1052</v>
      </c>
      <c r="C10" s="21">
        <v>0</v>
      </c>
    </row>
    <row r="11" spans="1:3" x14ac:dyDescent="0.35">
      <c r="A11" s="188"/>
      <c r="B11" s="11" t="s">
        <v>1110</v>
      </c>
      <c r="C11" s="21">
        <v>24</v>
      </c>
    </row>
    <row r="12" spans="1:3" x14ac:dyDescent="0.35">
      <c r="A12" s="189"/>
      <c r="B12" s="11" t="s">
        <v>1111</v>
      </c>
      <c r="C12" s="21">
        <v>0</v>
      </c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3" t="s">
        <v>15</v>
      </c>
      <c r="C15" s="9" t="s">
        <v>3</v>
      </c>
    </row>
    <row r="16" spans="1:3" x14ac:dyDescent="0.35">
      <c r="A16" s="20" t="s">
        <v>1113</v>
      </c>
      <c r="B16" s="15"/>
      <c r="C16" s="21">
        <v>8022</v>
      </c>
    </row>
    <row r="17" spans="1:3" x14ac:dyDescent="0.35">
      <c r="A17" s="20" t="s">
        <v>1114</v>
      </c>
      <c r="B17" s="15"/>
      <c r="C17" s="21">
        <v>6502</v>
      </c>
    </row>
    <row r="18" spans="1:3" x14ac:dyDescent="0.35">
      <c r="A18" s="20" t="s">
        <v>1115</v>
      </c>
      <c r="B18" s="15"/>
      <c r="C18" s="21">
        <v>5431</v>
      </c>
    </row>
    <row r="19" spans="1:3" x14ac:dyDescent="0.35">
      <c r="A19" s="20" t="s">
        <v>1116</v>
      </c>
      <c r="B19" s="15"/>
      <c r="C19" s="21">
        <v>1324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3" t="s">
        <v>15</v>
      </c>
      <c r="C22" s="9" t="s">
        <v>3</v>
      </c>
    </row>
    <row r="23" spans="1:3" x14ac:dyDescent="0.35">
      <c r="A23" s="20" t="s">
        <v>1118</v>
      </c>
      <c r="B23" s="15"/>
      <c r="C23" s="21">
        <v>0</v>
      </c>
    </row>
    <row r="24" spans="1:3" x14ac:dyDescent="0.35">
      <c r="A24" s="20" t="s">
        <v>1119</v>
      </c>
      <c r="B24" s="15"/>
      <c r="C24" s="21">
        <v>0</v>
      </c>
    </row>
    <row r="25" spans="1:3" x14ac:dyDescent="0.35">
      <c r="A25" s="20" t="s">
        <v>1120</v>
      </c>
      <c r="B25" s="15"/>
      <c r="C25" s="21">
        <v>0</v>
      </c>
    </row>
    <row r="26" spans="1:3" x14ac:dyDescent="0.35">
      <c r="A26" s="20" t="s">
        <v>1121</v>
      </c>
      <c r="B26" s="15"/>
      <c r="C26" s="21">
        <v>0</v>
      </c>
    </row>
    <row r="27" spans="1:3" x14ac:dyDescent="0.35">
      <c r="A27" s="20" t="s">
        <v>1122</v>
      </c>
      <c r="B27" s="15"/>
      <c r="C27" s="21">
        <v>0</v>
      </c>
    </row>
    <row r="28" spans="1:3" x14ac:dyDescent="0.35">
      <c r="A28" s="20" t="s">
        <v>1123</v>
      </c>
      <c r="B28" s="15"/>
      <c r="C28" s="21">
        <v>0</v>
      </c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3" t="s">
        <v>15</v>
      </c>
      <c r="C31" s="9" t="s">
        <v>3</v>
      </c>
    </row>
    <row r="32" spans="1:3" x14ac:dyDescent="0.35">
      <c r="A32" s="20" t="s">
        <v>1125</v>
      </c>
      <c r="B32" s="15"/>
      <c r="C32" s="21">
        <v>0</v>
      </c>
    </row>
    <row r="33" spans="1:3" x14ac:dyDescent="0.35">
      <c r="A33" s="20" t="s">
        <v>1126</v>
      </c>
      <c r="B33" s="15"/>
      <c r="C33" s="21">
        <v>0</v>
      </c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3" t="s">
        <v>15</v>
      </c>
      <c r="C36" s="9" t="s">
        <v>3</v>
      </c>
    </row>
    <row r="37" spans="1:3" x14ac:dyDescent="0.35">
      <c r="A37" s="20" t="s">
        <v>1127</v>
      </c>
      <c r="B37" s="15"/>
      <c r="C37" s="21">
        <v>94</v>
      </c>
    </row>
    <row r="38" spans="1:3" x14ac:dyDescent="0.35">
      <c r="A38" s="20" t="s">
        <v>1128</v>
      </c>
      <c r="B38" s="15"/>
      <c r="C38" s="21">
        <v>352</v>
      </c>
    </row>
    <row r="39" spans="1:3" x14ac:dyDescent="0.35">
      <c r="A39" s="20" t="s">
        <v>1129</v>
      </c>
      <c r="B39" s="15"/>
      <c r="C39" s="21">
        <v>1302</v>
      </c>
    </row>
    <row r="40" spans="1:3" x14ac:dyDescent="0.35">
      <c r="A40" s="20" t="s">
        <v>1130</v>
      </c>
      <c r="B40" s="15"/>
      <c r="C40" s="21">
        <v>2884</v>
      </c>
    </row>
    <row r="41" spans="1:3" x14ac:dyDescent="0.35">
      <c r="A41" s="20" t="s">
        <v>1131</v>
      </c>
      <c r="B41" s="15"/>
      <c r="C41" s="21">
        <v>80</v>
      </c>
    </row>
    <row r="42" spans="1:3" x14ac:dyDescent="0.35">
      <c r="A42" s="20" t="s">
        <v>1132</v>
      </c>
      <c r="B42" s="15"/>
      <c r="C42" s="21">
        <v>0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3" t="s">
        <v>15</v>
      </c>
      <c r="C45" s="9" t="s">
        <v>3</v>
      </c>
    </row>
    <row r="46" spans="1:3" x14ac:dyDescent="0.35">
      <c r="A46" s="20" t="s">
        <v>1134</v>
      </c>
      <c r="B46" s="15"/>
      <c r="C46" s="21">
        <v>16</v>
      </c>
    </row>
    <row r="47" spans="1:3" x14ac:dyDescent="0.35">
      <c r="A47" s="20" t="s">
        <v>1135</v>
      </c>
      <c r="B47" s="15"/>
      <c r="C47" s="21">
        <v>11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3" t="s">
        <v>15</v>
      </c>
      <c r="C50" s="9" t="s">
        <v>3</v>
      </c>
    </row>
    <row r="51" spans="1:6" x14ac:dyDescent="0.35">
      <c r="A51" s="187" t="s">
        <v>1137</v>
      </c>
      <c r="B51" s="11" t="s">
        <v>1138</v>
      </c>
      <c r="C51" s="34"/>
    </row>
    <row r="52" spans="1:6" x14ac:dyDescent="0.35">
      <c r="A52" s="188"/>
      <c r="B52" s="11" t="s">
        <v>1139</v>
      </c>
      <c r="C52" s="34"/>
    </row>
    <row r="53" spans="1:6" x14ac:dyDescent="0.35">
      <c r="A53" s="188"/>
      <c r="B53" s="11" t="s">
        <v>1140</v>
      </c>
      <c r="C53" s="34"/>
    </row>
    <row r="54" spans="1:6" x14ac:dyDescent="0.35">
      <c r="A54" s="189"/>
      <c r="B54" s="11" t="s">
        <v>1141</v>
      </c>
      <c r="C54" s="34"/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3" t="s">
        <v>15</v>
      </c>
      <c r="C57" s="9" t="s">
        <v>3</v>
      </c>
    </row>
    <row r="58" spans="1:6" x14ac:dyDescent="0.35">
      <c r="A58" s="20" t="s">
        <v>104</v>
      </c>
      <c r="B58" s="15"/>
      <c r="C58" s="21">
        <v>10</v>
      </c>
    </row>
    <row r="59" spans="1:6" x14ac:dyDescent="0.35">
      <c r="A59" s="20" t="s">
        <v>114</v>
      </c>
      <c r="B59" s="15"/>
      <c r="C59" s="21">
        <v>9</v>
      </c>
    </row>
    <row r="60" spans="1:6" x14ac:dyDescent="0.35">
      <c r="A60" s="20" t="s">
        <v>1080</v>
      </c>
      <c r="B60" s="15"/>
      <c r="C60" s="21">
        <v>1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35">
      <c r="A63" s="187" t="s">
        <v>960</v>
      </c>
      <c r="B63" s="11" t="s">
        <v>1083</v>
      </c>
      <c r="C63" s="12">
        <v>6</v>
      </c>
      <c r="D63" s="12">
        <v>4</v>
      </c>
      <c r="E63" s="12">
        <v>2</v>
      </c>
      <c r="F63" s="21">
        <v>1</v>
      </c>
    </row>
    <row r="64" spans="1:6" x14ac:dyDescent="0.35">
      <c r="A64" s="188"/>
      <c r="B64" s="11" t="s">
        <v>1084</v>
      </c>
      <c r="C64" s="12">
        <v>1</v>
      </c>
      <c r="D64" s="12">
        <v>5</v>
      </c>
      <c r="E64" s="12">
        <v>2</v>
      </c>
      <c r="F64" s="21">
        <v>0</v>
      </c>
    </row>
    <row r="65" spans="1:6" x14ac:dyDescent="0.35">
      <c r="A65" s="188"/>
      <c r="B65" s="11" t="s">
        <v>1085</v>
      </c>
      <c r="C65" s="12">
        <v>17</v>
      </c>
      <c r="D65" s="12">
        <v>2</v>
      </c>
      <c r="E65" s="12">
        <v>0</v>
      </c>
      <c r="F65" s="21">
        <v>0</v>
      </c>
    </row>
    <row r="66" spans="1:6" x14ac:dyDescent="0.35">
      <c r="A66" s="188"/>
      <c r="B66" s="11" t="s">
        <v>1086</v>
      </c>
      <c r="C66" s="12">
        <v>16</v>
      </c>
      <c r="D66" s="12">
        <v>1</v>
      </c>
      <c r="E66" s="12">
        <v>0</v>
      </c>
      <c r="F66" s="21">
        <v>1</v>
      </c>
    </row>
    <row r="67" spans="1:6" x14ac:dyDescent="0.35">
      <c r="A67" s="188"/>
      <c r="B67" s="11" t="s">
        <v>334</v>
      </c>
      <c r="C67" s="12">
        <v>2036</v>
      </c>
      <c r="D67" s="12">
        <v>326</v>
      </c>
      <c r="E67" s="12">
        <v>296</v>
      </c>
      <c r="F67" s="21">
        <v>177</v>
      </c>
    </row>
    <row r="68" spans="1:6" x14ac:dyDescent="0.35">
      <c r="A68" s="188"/>
      <c r="B68" s="11" t="s">
        <v>1142</v>
      </c>
      <c r="C68" s="12">
        <v>10603</v>
      </c>
      <c r="D68" s="12">
        <v>3737</v>
      </c>
      <c r="E68" s="12">
        <v>2885</v>
      </c>
      <c r="F68" s="21">
        <v>2610</v>
      </c>
    </row>
    <row r="69" spans="1:6" x14ac:dyDescent="0.35">
      <c r="A69" s="188"/>
      <c r="B69" s="11" t="s">
        <v>1143</v>
      </c>
      <c r="C69" s="12">
        <v>609</v>
      </c>
      <c r="D69" s="12">
        <v>238</v>
      </c>
      <c r="E69" s="12">
        <v>146</v>
      </c>
      <c r="F69" s="21">
        <v>150</v>
      </c>
    </row>
    <row r="70" spans="1:6" x14ac:dyDescent="0.35">
      <c r="A70" s="188"/>
      <c r="B70" s="11" t="s">
        <v>1089</v>
      </c>
      <c r="C70" s="12">
        <v>641</v>
      </c>
      <c r="D70" s="12">
        <v>501</v>
      </c>
      <c r="E70" s="12">
        <v>175</v>
      </c>
      <c r="F70" s="21">
        <v>129</v>
      </c>
    </row>
    <row r="71" spans="1:6" x14ac:dyDescent="0.35">
      <c r="A71" s="188"/>
      <c r="B71" s="11" t="s">
        <v>1144</v>
      </c>
      <c r="C71" s="12">
        <v>32</v>
      </c>
      <c r="D71" s="12">
        <v>12</v>
      </c>
      <c r="E71" s="12">
        <v>11</v>
      </c>
      <c r="F71" s="21">
        <v>3</v>
      </c>
    </row>
    <row r="72" spans="1:6" x14ac:dyDescent="0.35">
      <c r="A72" s="188"/>
      <c r="B72" s="11" t="s">
        <v>1145</v>
      </c>
      <c r="C72" s="12">
        <v>2723</v>
      </c>
      <c r="D72" s="12">
        <v>1140</v>
      </c>
      <c r="E72" s="12">
        <v>1200</v>
      </c>
      <c r="F72" s="21">
        <v>900</v>
      </c>
    </row>
    <row r="73" spans="1:6" x14ac:dyDescent="0.35">
      <c r="A73" s="188"/>
      <c r="B73" s="11" t="s">
        <v>1146</v>
      </c>
      <c r="C73" s="12">
        <v>799</v>
      </c>
      <c r="D73" s="12">
        <v>195</v>
      </c>
      <c r="E73" s="12">
        <v>181</v>
      </c>
      <c r="F73" s="21">
        <v>97</v>
      </c>
    </row>
    <row r="74" spans="1:6" x14ac:dyDescent="0.35">
      <c r="A74" s="188"/>
      <c r="B74" s="11" t="s">
        <v>1093</v>
      </c>
      <c r="C74" s="12">
        <v>76</v>
      </c>
      <c r="D74" s="12">
        <v>84</v>
      </c>
      <c r="E74" s="12">
        <v>92</v>
      </c>
      <c r="F74" s="21">
        <v>52</v>
      </c>
    </row>
    <row r="75" spans="1:6" x14ac:dyDescent="0.35">
      <c r="A75" s="188"/>
      <c r="B75" s="11" t="s">
        <v>405</v>
      </c>
      <c r="C75" s="12">
        <v>9</v>
      </c>
      <c r="D75" s="12">
        <v>1</v>
      </c>
      <c r="E75" s="12">
        <v>0</v>
      </c>
      <c r="F75" s="21">
        <v>0</v>
      </c>
    </row>
    <row r="76" spans="1:6" x14ac:dyDescent="0.35">
      <c r="A76" s="188"/>
      <c r="B76" s="11" t="s">
        <v>1094</v>
      </c>
      <c r="C76" s="12">
        <v>7</v>
      </c>
      <c r="D76" s="12">
        <v>0</v>
      </c>
      <c r="E76" s="12">
        <v>10</v>
      </c>
      <c r="F76" s="21">
        <v>3</v>
      </c>
    </row>
    <row r="77" spans="1:6" x14ac:dyDescent="0.35">
      <c r="A77" s="188"/>
      <c r="B77" s="11" t="s">
        <v>1095</v>
      </c>
      <c r="C77" s="12">
        <v>965</v>
      </c>
      <c r="D77" s="12">
        <v>34</v>
      </c>
      <c r="E77" s="12">
        <v>17</v>
      </c>
      <c r="F77" s="21">
        <v>10</v>
      </c>
    </row>
    <row r="78" spans="1:6" x14ac:dyDescent="0.35">
      <c r="A78" s="188"/>
      <c r="B78" s="11" t="s">
        <v>1096</v>
      </c>
      <c r="C78" s="12">
        <v>50</v>
      </c>
      <c r="D78" s="12">
        <v>24</v>
      </c>
      <c r="E78" s="12">
        <v>16</v>
      </c>
      <c r="F78" s="21">
        <v>0</v>
      </c>
    </row>
    <row r="79" spans="1:6" x14ac:dyDescent="0.35">
      <c r="A79" s="188"/>
      <c r="B79" s="11" t="s">
        <v>1097</v>
      </c>
      <c r="C79" s="12">
        <v>3196</v>
      </c>
      <c r="D79" s="12">
        <v>1512</v>
      </c>
      <c r="E79" s="12">
        <v>1377</v>
      </c>
      <c r="F79" s="21">
        <v>1175</v>
      </c>
    </row>
    <row r="80" spans="1:6" x14ac:dyDescent="0.35">
      <c r="A80" s="188"/>
      <c r="B80" s="11" t="s">
        <v>1098</v>
      </c>
      <c r="C80" s="12">
        <v>85</v>
      </c>
      <c r="D80" s="12">
        <v>12</v>
      </c>
      <c r="E80" s="12">
        <v>18</v>
      </c>
      <c r="F80" s="21">
        <v>11</v>
      </c>
    </row>
    <row r="81" spans="1:6" x14ac:dyDescent="0.35">
      <c r="A81" s="189"/>
      <c r="B81" s="11" t="s">
        <v>1099</v>
      </c>
      <c r="C81" s="12">
        <v>184</v>
      </c>
      <c r="D81" s="12">
        <v>30</v>
      </c>
      <c r="E81" s="12">
        <v>26</v>
      </c>
      <c r="F81" s="21">
        <v>14</v>
      </c>
    </row>
    <row r="82" spans="1:6" x14ac:dyDescent="0.35">
      <c r="A82" s="203" t="s">
        <v>1100</v>
      </c>
      <c r="B82" s="204"/>
      <c r="C82" s="28">
        <v>22055</v>
      </c>
      <c r="D82" s="28">
        <v>7858</v>
      </c>
      <c r="E82" s="28">
        <v>6454</v>
      </c>
      <c r="F82" s="28">
        <v>5333</v>
      </c>
    </row>
    <row r="83" spans="1:6" x14ac:dyDescent="0.35">
      <c r="A83" s="187" t="s">
        <v>1147</v>
      </c>
      <c r="B83" s="11" t="s">
        <v>1101</v>
      </c>
      <c r="C83" s="12">
        <v>463</v>
      </c>
      <c r="D83" s="12">
        <v>255</v>
      </c>
      <c r="E83" s="12">
        <v>131</v>
      </c>
      <c r="F83" s="21">
        <v>103</v>
      </c>
    </row>
    <row r="84" spans="1:6" x14ac:dyDescent="0.35">
      <c r="A84" s="188"/>
      <c r="B84" s="11" t="s">
        <v>1102</v>
      </c>
      <c r="C84" s="12">
        <v>343</v>
      </c>
      <c r="D84" s="12">
        <v>85</v>
      </c>
      <c r="E84" s="12">
        <v>66</v>
      </c>
      <c r="F84" s="21">
        <v>19</v>
      </c>
    </row>
    <row r="85" spans="1:6" x14ac:dyDescent="0.35">
      <c r="A85" s="189"/>
      <c r="B85" s="11" t="s">
        <v>111</v>
      </c>
      <c r="C85" s="12">
        <v>83</v>
      </c>
      <c r="D85" s="12">
        <v>47</v>
      </c>
      <c r="E85" s="12">
        <v>41</v>
      </c>
      <c r="F85" s="21">
        <v>13</v>
      </c>
    </row>
    <row r="86" spans="1:6" x14ac:dyDescent="0.35">
      <c r="A86" s="203" t="s">
        <v>1148</v>
      </c>
      <c r="B86" s="204"/>
      <c r="C86" s="28">
        <v>889</v>
      </c>
      <c r="D86" s="28">
        <v>387</v>
      </c>
      <c r="E86" s="28">
        <v>238</v>
      </c>
      <c r="F86" s="28">
        <v>135</v>
      </c>
    </row>
    <row r="87" spans="1:6" x14ac:dyDescent="0.35">
      <c r="A87" s="17"/>
    </row>
  </sheetData>
  <sheetProtection algorithmName="SHA-512" hashValue="6gmeTc5f9QzI9686wesiB6NxalBXpTyLRm7nymuwPgFHDNykhByRFYKSWiEAxUDrFUyDp2ZkNMwnSX7vmSphnw==" saltValue="gcKhteJ5C0aAeMB+EL0Iz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1">
        <v>29</v>
      </c>
    </row>
    <row r="6" spans="1:3" x14ac:dyDescent="0.35">
      <c r="A6" s="10" t="s">
        <v>1152</v>
      </c>
      <c r="B6" s="15"/>
      <c r="C6" s="21">
        <v>145</v>
      </c>
    </row>
    <row r="7" spans="1:3" x14ac:dyDescent="0.35">
      <c r="A7" s="10" t="s">
        <v>1153</v>
      </c>
      <c r="B7" s="15"/>
      <c r="C7" s="21">
        <v>0</v>
      </c>
    </row>
    <row r="8" spans="1:3" x14ac:dyDescent="0.35">
      <c r="A8" s="10" t="s">
        <v>1154</v>
      </c>
      <c r="B8" s="15"/>
      <c r="C8" s="21">
        <v>0</v>
      </c>
    </row>
    <row r="9" spans="1:3" x14ac:dyDescent="0.35">
      <c r="A9" s="10" t="s">
        <v>1155</v>
      </c>
      <c r="B9" s="15"/>
      <c r="C9" s="21">
        <v>3</v>
      </c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1">
        <v>45</v>
      </c>
    </row>
    <row r="14" spans="1:3" x14ac:dyDescent="0.35">
      <c r="A14" s="10" t="s">
        <v>1152</v>
      </c>
      <c r="B14" s="15"/>
      <c r="C14" s="21">
        <v>124</v>
      </c>
    </row>
    <row r="15" spans="1:3" x14ac:dyDescent="0.35">
      <c r="A15" s="10" t="s">
        <v>1157</v>
      </c>
      <c r="B15" s="15"/>
      <c r="C15" s="21">
        <v>0</v>
      </c>
    </row>
    <row r="16" spans="1:3" x14ac:dyDescent="0.35">
      <c r="A16" s="10" t="s">
        <v>1154</v>
      </c>
      <c r="B16" s="15"/>
      <c r="C16" s="21">
        <v>0</v>
      </c>
    </row>
    <row r="17" spans="1:3" x14ac:dyDescent="0.35">
      <c r="A17" s="10" t="s">
        <v>1155</v>
      </c>
      <c r="B17" s="15"/>
      <c r="C17" s="21">
        <v>0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>
        <v>6</v>
      </c>
    </row>
    <row r="22" spans="1:3" x14ac:dyDescent="0.35">
      <c r="A22" s="10" t="s">
        <v>1159</v>
      </c>
      <c r="B22" s="15"/>
      <c r="C22" s="21">
        <v>3</v>
      </c>
    </row>
    <row r="23" spans="1:3" x14ac:dyDescent="0.35">
      <c r="A23" s="10" t="s">
        <v>1160</v>
      </c>
      <c r="B23" s="15"/>
      <c r="C23" s="21">
        <v>0</v>
      </c>
    </row>
    <row r="24" spans="1:3" x14ac:dyDescent="0.35">
      <c r="A24" s="10" t="s">
        <v>1161</v>
      </c>
      <c r="B24" s="15"/>
      <c r="C24" s="21">
        <v>3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>
        <v>35</v>
      </c>
    </row>
    <row r="29" spans="1:3" x14ac:dyDescent="0.35">
      <c r="A29" s="10" t="s">
        <v>1164</v>
      </c>
      <c r="B29" s="15"/>
      <c r="C29" s="21">
        <v>57</v>
      </c>
    </row>
    <row r="30" spans="1:3" x14ac:dyDescent="0.35">
      <c r="A30" s="10" t="s">
        <v>1165</v>
      </c>
      <c r="B30" s="15"/>
      <c r="C30" s="21">
        <v>25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>
        <v>8</v>
      </c>
    </row>
    <row r="35" spans="1:3" x14ac:dyDescent="0.35">
      <c r="A35" s="10" t="s">
        <v>1168</v>
      </c>
      <c r="B35" s="15"/>
      <c r="C35" s="21">
        <v>58</v>
      </c>
    </row>
    <row r="36" spans="1:3" x14ac:dyDescent="0.35">
      <c r="A36" s="10" t="s">
        <v>1169</v>
      </c>
      <c r="B36" s="15"/>
      <c r="C36" s="21">
        <v>4</v>
      </c>
    </row>
    <row r="37" spans="1:3" x14ac:dyDescent="0.35">
      <c r="A37" s="17"/>
    </row>
  </sheetData>
  <sheetProtection algorithmName="SHA-512" hashValue="mpDYDBnrawGz/BItdgfBWKxYjjzEuST74Sjn7LMU/USRnzp+Sg7RgVuAsCSjRA46aTaJKdNWWDQeWiqIap+82g==" saltValue="q4NcJTylRwMPLPRA6Rgne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9062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>
        <v>5</v>
      </c>
    </row>
    <row r="6" spans="1:3" x14ac:dyDescent="0.35">
      <c r="A6" s="10" t="s">
        <v>1173</v>
      </c>
      <c r="B6" s="15"/>
      <c r="C6" s="21">
        <v>2308</v>
      </c>
    </row>
    <row r="7" spans="1:3" x14ac:dyDescent="0.35">
      <c r="A7" s="10" t="s">
        <v>1174</v>
      </c>
      <c r="B7" s="15"/>
      <c r="C7" s="21">
        <v>176</v>
      </c>
    </row>
    <row r="8" spans="1:3" x14ac:dyDescent="0.35">
      <c r="A8" s="10" t="s">
        <v>1175</v>
      </c>
      <c r="B8" s="15"/>
      <c r="C8" s="21">
        <v>175</v>
      </c>
    </row>
    <row r="9" spans="1:3" x14ac:dyDescent="0.35">
      <c r="A9" s="10" t="s">
        <v>1176</v>
      </c>
      <c r="B9" s="15"/>
      <c r="C9" s="21">
        <v>0</v>
      </c>
    </row>
    <row r="10" spans="1:3" x14ac:dyDescent="0.35">
      <c r="A10" s="10" t="s">
        <v>1177</v>
      </c>
      <c r="B10" s="15"/>
      <c r="C10" s="21">
        <v>56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1">
        <v>433</v>
      </c>
    </row>
    <row r="15" spans="1:3" x14ac:dyDescent="0.35">
      <c r="A15" s="10" t="s">
        <v>1180</v>
      </c>
      <c r="B15" s="15"/>
      <c r="C15" s="21">
        <v>100</v>
      </c>
    </row>
    <row r="16" spans="1:3" x14ac:dyDescent="0.35">
      <c r="A16" s="10" t="s">
        <v>1181</v>
      </c>
      <c r="B16" s="15"/>
      <c r="C16" s="21">
        <v>1</v>
      </c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>
        <v>477</v>
      </c>
    </row>
    <row r="21" spans="1:3" x14ac:dyDescent="0.35">
      <c r="A21" s="10" t="s">
        <v>1184</v>
      </c>
      <c r="B21" s="15"/>
      <c r="C21" s="21">
        <v>516</v>
      </c>
    </row>
    <row r="22" spans="1:3" x14ac:dyDescent="0.35">
      <c r="A22" s="10" t="s">
        <v>1185</v>
      </c>
      <c r="B22" s="15"/>
      <c r="C22" s="21">
        <v>484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1">
        <v>0</v>
      </c>
    </row>
    <row r="27" spans="1:3" x14ac:dyDescent="0.35">
      <c r="A27" s="10" t="s">
        <v>1188</v>
      </c>
      <c r="B27" s="15"/>
      <c r="C27" s="21">
        <v>0</v>
      </c>
    </row>
    <row r="28" spans="1:3" x14ac:dyDescent="0.35">
      <c r="A28" s="10" t="s">
        <v>1189</v>
      </c>
      <c r="B28" s="15"/>
      <c r="C28" s="21">
        <v>0</v>
      </c>
    </row>
    <row r="29" spans="1:3" x14ac:dyDescent="0.35">
      <c r="A29" s="10" t="s">
        <v>1190</v>
      </c>
      <c r="B29" s="15"/>
      <c r="C29" s="21">
        <v>0</v>
      </c>
    </row>
    <row r="30" spans="1:3" x14ac:dyDescent="0.35">
      <c r="A30" s="10" t="s">
        <v>1191</v>
      </c>
      <c r="B30" s="15"/>
      <c r="C30" s="21">
        <v>0</v>
      </c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1">
        <v>2</v>
      </c>
    </row>
    <row r="35" spans="1:3" x14ac:dyDescent="0.35">
      <c r="A35" s="10" t="s">
        <v>1194</v>
      </c>
      <c r="B35" s="15"/>
      <c r="C35" s="21">
        <v>1</v>
      </c>
    </row>
    <row r="36" spans="1:3" x14ac:dyDescent="0.35">
      <c r="A36" s="10" t="s">
        <v>1195</v>
      </c>
      <c r="B36" s="15"/>
      <c r="C36" s="21">
        <v>16</v>
      </c>
    </row>
    <row r="37" spans="1:3" x14ac:dyDescent="0.35">
      <c r="A37" s="10" t="s">
        <v>1113</v>
      </c>
      <c r="B37" s="15"/>
      <c r="C37" s="21">
        <v>3</v>
      </c>
    </row>
    <row r="38" spans="1:3" x14ac:dyDescent="0.35">
      <c r="A38" s="10" t="s">
        <v>1196</v>
      </c>
      <c r="B38" s="15"/>
      <c r="C38" s="21">
        <v>8</v>
      </c>
    </row>
    <row r="39" spans="1:3" x14ac:dyDescent="0.35">
      <c r="A39" s="10" t="s">
        <v>1197</v>
      </c>
      <c r="B39" s="15"/>
      <c r="C39" s="21">
        <v>40</v>
      </c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1">
        <v>0</v>
      </c>
    </row>
    <row r="44" spans="1:3" x14ac:dyDescent="0.35">
      <c r="A44" s="10" t="s">
        <v>1194</v>
      </c>
      <c r="B44" s="15"/>
      <c r="C44" s="21">
        <v>0</v>
      </c>
    </row>
    <row r="45" spans="1:3" x14ac:dyDescent="0.35">
      <c r="A45" s="10" t="s">
        <v>1195</v>
      </c>
      <c r="B45" s="15"/>
      <c r="C45" s="21">
        <v>19</v>
      </c>
    </row>
    <row r="46" spans="1:3" x14ac:dyDescent="0.35">
      <c r="A46" s="10" t="s">
        <v>1113</v>
      </c>
      <c r="B46" s="15"/>
      <c r="C46" s="21">
        <v>6</v>
      </c>
    </row>
    <row r="47" spans="1:3" x14ac:dyDescent="0.35">
      <c r="A47" s="10" t="s">
        <v>1196</v>
      </c>
      <c r="B47" s="15"/>
      <c r="C47" s="21">
        <v>8</v>
      </c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>
        <v>2</v>
      </c>
    </row>
    <row r="52" spans="1:3" x14ac:dyDescent="0.35">
      <c r="A52" s="10" t="s">
        <v>1194</v>
      </c>
      <c r="B52" s="15"/>
      <c r="C52" s="21">
        <v>1</v>
      </c>
    </row>
    <row r="53" spans="1:3" x14ac:dyDescent="0.35">
      <c r="A53" s="10" t="s">
        <v>1195</v>
      </c>
      <c r="B53" s="15"/>
      <c r="C53" s="21">
        <v>3</v>
      </c>
    </row>
    <row r="54" spans="1:3" x14ac:dyDescent="0.35">
      <c r="A54" s="10" t="s">
        <v>1113</v>
      </c>
      <c r="B54" s="15"/>
      <c r="C54" s="21">
        <v>2</v>
      </c>
    </row>
    <row r="55" spans="1:3" x14ac:dyDescent="0.35">
      <c r="A55" s="10" t="s">
        <v>1196</v>
      </c>
      <c r="B55" s="15"/>
      <c r="C55" s="21">
        <v>2</v>
      </c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1">
        <v>1</v>
      </c>
    </row>
    <row r="60" spans="1:3" x14ac:dyDescent="0.35">
      <c r="A60" s="10" t="s">
        <v>1194</v>
      </c>
      <c r="B60" s="15"/>
      <c r="C60" s="21">
        <v>0</v>
      </c>
    </row>
    <row r="61" spans="1:3" x14ac:dyDescent="0.35">
      <c r="A61" s="10" t="s">
        <v>1195</v>
      </c>
      <c r="B61" s="15"/>
      <c r="C61" s="21">
        <v>16</v>
      </c>
    </row>
    <row r="62" spans="1:3" x14ac:dyDescent="0.35">
      <c r="A62" s="10" t="s">
        <v>1113</v>
      </c>
      <c r="B62" s="15"/>
      <c r="C62" s="21">
        <v>0</v>
      </c>
    </row>
    <row r="63" spans="1:3" x14ac:dyDescent="0.35">
      <c r="A63" s="10" t="s">
        <v>1196</v>
      </c>
      <c r="B63" s="15"/>
      <c r="C63" s="21">
        <v>8</v>
      </c>
    </row>
    <row r="64" spans="1:3" x14ac:dyDescent="0.35">
      <c r="A64" s="17"/>
    </row>
  </sheetData>
  <sheetProtection algorithmName="SHA-512" hashValue="3HIK+v21Z16zsf1yJvb0YW3oN6U6vgXDqr+uhsGVqe/jhGg2APl+xdZ39G02/K5q7ROd6kkn/h1A6wX/SkYQSQ==" saltValue="63R/CDAt8zX/HZT5e7UDm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35">
      <c r="A4" s="201" t="s">
        <v>645</v>
      </c>
      <c r="B4" s="202"/>
      <c r="C4" s="28">
        <v>3759</v>
      </c>
      <c r="D4" s="28">
        <v>5990</v>
      </c>
      <c r="E4" s="29">
        <v>-1</v>
      </c>
      <c r="F4" s="28">
        <v>17165</v>
      </c>
      <c r="G4" s="28">
        <v>14365</v>
      </c>
      <c r="H4" s="28">
        <v>1938</v>
      </c>
      <c r="I4" s="28">
        <v>3612</v>
      </c>
      <c r="J4" s="28">
        <v>1</v>
      </c>
      <c r="K4" s="28">
        <v>0</v>
      </c>
      <c r="L4" s="28">
        <v>2</v>
      </c>
      <c r="M4" s="28">
        <v>2</v>
      </c>
      <c r="N4" s="28">
        <v>0</v>
      </c>
      <c r="O4" s="28">
        <v>9</v>
      </c>
      <c r="P4" s="28">
        <v>20102</v>
      </c>
    </row>
    <row r="5" spans="1:16" ht="42" x14ac:dyDescent="0.35">
      <c r="A5" s="35" t="s">
        <v>646</v>
      </c>
      <c r="B5" s="35" t="s">
        <v>647</v>
      </c>
      <c r="C5" s="12">
        <v>70</v>
      </c>
      <c r="D5" s="12">
        <v>90</v>
      </c>
      <c r="E5" s="27">
        <v>-1</v>
      </c>
      <c r="F5" s="12">
        <v>81</v>
      </c>
      <c r="G5" s="12">
        <v>77</v>
      </c>
      <c r="H5" s="12">
        <v>26</v>
      </c>
      <c r="I5" s="12">
        <v>27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116</v>
      </c>
    </row>
    <row r="6" spans="1:16" ht="31.5" x14ac:dyDescent="0.35">
      <c r="A6" s="35" t="s">
        <v>648</v>
      </c>
      <c r="B6" s="35" t="s">
        <v>649</v>
      </c>
      <c r="C6" s="12">
        <v>1715</v>
      </c>
      <c r="D6" s="12">
        <v>2316</v>
      </c>
      <c r="E6" s="27">
        <v>-1</v>
      </c>
      <c r="F6" s="12">
        <v>8143</v>
      </c>
      <c r="G6" s="12">
        <v>7625</v>
      </c>
      <c r="H6" s="12">
        <v>887</v>
      </c>
      <c r="I6" s="12">
        <v>1735</v>
      </c>
      <c r="J6" s="12">
        <v>1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11897</v>
      </c>
    </row>
    <row r="7" spans="1:16" ht="21" x14ac:dyDescent="0.35">
      <c r="A7" s="35" t="s">
        <v>650</v>
      </c>
      <c r="B7" s="35" t="s">
        <v>651</v>
      </c>
      <c r="C7" s="12">
        <v>248</v>
      </c>
      <c r="D7" s="12">
        <v>317</v>
      </c>
      <c r="E7" s="27">
        <v>-1</v>
      </c>
      <c r="F7" s="12">
        <v>147</v>
      </c>
      <c r="G7" s="12">
        <v>125</v>
      </c>
      <c r="H7" s="12">
        <v>123</v>
      </c>
      <c r="I7" s="12">
        <v>103</v>
      </c>
      <c r="J7" s="12">
        <v>0</v>
      </c>
      <c r="K7" s="12">
        <v>0</v>
      </c>
      <c r="L7" s="12">
        <v>1</v>
      </c>
      <c r="M7" s="12">
        <v>1</v>
      </c>
      <c r="N7" s="12">
        <v>0</v>
      </c>
      <c r="O7" s="12">
        <v>6</v>
      </c>
      <c r="P7" s="21">
        <v>323</v>
      </c>
    </row>
    <row r="8" spans="1:16" ht="31.5" x14ac:dyDescent="0.35">
      <c r="A8" s="35" t="s">
        <v>652</v>
      </c>
      <c r="B8" s="35" t="s">
        <v>653</v>
      </c>
      <c r="C8" s="12">
        <v>75</v>
      </c>
      <c r="D8" s="12">
        <v>50</v>
      </c>
      <c r="E8" s="27">
        <v>0</v>
      </c>
      <c r="F8" s="12">
        <v>16</v>
      </c>
      <c r="G8" s="12">
        <v>15</v>
      </c>
      <c r="H8" s="12">
        <v>8</v>
      </c>
      <c r="I8" s="12">
        <v>15</v>
      </c>
      <c r="J8" s="12">
        <v>0</v>
      </c>
      <c r="K8" s="12">
        <v>0</v>
      </c>
      <c r="L8" s="12">
        <v>1</v>
      </c>
      <c r="M8" s="12">
        <v>1</v>
      </c>
      <c r="N8" s="12">
        <v>0</v>
      </c>
      <c r="O8" s="12">
        <v>0</v>
      </c>
      <c r="P8" s="21">
        <v>20</v>
      </c>
    </row>
    <row r="9" spans="1:16" ht="42" x14ac:dyDescent="0.35">
      <c r="A9" s="35" t="s">
        <v>654</v>
      </c>
      <c r="B9" s="35" t="s">
        <v>655</v>
      </c>
      <c r="C9" s="12">
        <v>166</v>
      </c>
      <c r="D9" s="12">
        <v>165</v>
      </c>
      <c r="E9" s="27">
        <v>0</v>
      </c>
      <c r="F9" s="12">
        <v>753</v>
      </c>
      <c r="G9" s="12">
        <v>643</v>
      </c>
      <c r="H9" s="12">
        <v>143</v>
      </c>
      <c r="I9" s="12">
        <v>304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867</v>
      </c>
    </row>
    <row r="10" spans="1:16" ht="21" x14ac:dyDescent="0.35">
      <c r="A10" s="35" t="s">
        <v>656</v>
      </c>
      <c r="B10" s="35" t="s">
        <v>657</v>
      </c>
      <c r="C10" s="12">
        <v>1474</v>
      </c>
      <c r="D10" s="12">
        <v>2872</v>
      </c>
      <c r="E10" s="27">
        <v>-1</v>
      </c>
      <c r="F10" s="12">
        <v>8021</v>
      </c>
      <c r="G10" s="12">
        <v>5876</v>
      </c>
      <c r="H10" s="12">
        <v>736</v>
      </c>
      <c r="I10" s="12">
        <v>1422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3</v>
      </c>
      <c r="P10" s="21">
        <v>6871</v>
      </c>
    </row>
    <row r="11" spans="1:16" ht="31.5" x14ac:dyDescent="0.35">
      <c r="A11" s="35" t="s">
        <v>658</v>
      </c>
      <c r="B11" s="35" t="s">
        <v>659</v>
      </c>
      <c r="C11" s="12">
        <v>11</v>
      </c>
      <c r="D11" s="12">
        <v>180</v>
      </c>
      <c r="E11" s="27">
        <v>-1</v>
      </c>
      <c r="F11" s="12">
        <v>4</v>
      </c>
      <c r="G11" s="12">
        <v>4</v>
      </c>
      <c r="H11" s="12">
        <v>15</v>
      </c>
      <c r="I11" s="12">
        <v>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8</v>
      </c>
    </row>
    <row r="12" spans="1:16" x14ac:dyDescent="0.35">
      <c r="A12" s="17"/>
    </row>
  </sheetData>
  <sheetProtection algorithmName="SHA-512" hashValue="qGKT/mIkbz9t1gggv1N4PEe9TqQveNKc2nCznxw4xkmOrAXEsVu5vwM4qMn6bSkdLZMj0q9c2ECIj7ZW1nvl9g==" saltValue="IWmuAaCl5CGG+rINhHGiq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2025-05-27T11:36:23Z</dcterms:created>
  <dcterms:modified xsi:type="dcterms:W3CDTF">2025-06-23T12:50:54Z</dcterms:modified>
</cp:coreProperties>
</file>